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7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D8" i="1" l="1"/>
  <c r="U1" i="20" l="1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7" i="20"/>
  <c r="W3" i="20"/>
  <c r="C6" i="15"/>
  <c r="C7" i="15" s="1"/>
  <c r="C4" i="15"/>
  <c r="C3" i="20" s="1"/>
  <c r="C4" i="20" s="1"/>
  <c r="C5" i="20" s="1"/>
  <c r="C6" i="20" s="1"/>
  <c r="C7" i="20" s="1"/>
  <c r="V6" i="20"/>
  <c r="M6" i="20"/>
  <c r="L6" i="20"/>
  <c r="K6" i="20"/>
  <c r="J17" i="2"/>
  <c r="J16" i="2"/>
  <c r="C16" i="2"/>
  <c r="K1" i="20" l="1"/>
  <c r="V6" i="13"/>
  <c r="O2" i="2"/>
  <c r="M2" i="2"/>
  <c r="J15" i="2"/>
  <c r="J14" i="2"/>
  <c r="C14" i="2"/>
  <c r="V7" i="20" l="1"/>
  <c r="M7" i="20"/>
  <c r="L7" i="20"/>
  <c r="K7" i="20"/>
  <c r="J13" i="2" l="1"/>
  <c r="J12" i="2"/>
  <c r="C12" i="2"/>
  <c r="J11" i="2" l="1"/>
  <c r="J10" i="2"/>
  <c r="C10" i="2"/>
  <c r="J9" i="2" l="1"/>
  <c r="J8" i="2"/>
  <c r="C8" i="2"/>
  <c r="J7" i="2" l="1"/>
  <c r="J6" i="2"/>
  <c r="C6" i="2"/>
  <c r="J5" i="2"/>
  <c r="J4" i="2"/>
  <c r="C4" i="2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V1" i="20" l="1"/>
  <c r="R6" i="13"/>
  <c r="R2" i="13" s="1"/>
  <c r="E4" i="20"/>
  <c r="U16" i="2"/>
  <c r="V16" i="2" s="1"/>
  <c r="N16" i="2" s="1"/>
  <c r="P16" i="2" s="1"/>
  <c r="U12" i="2"/>
  <c r="V12" i="2" s="1"/>
  <c r="N13" i="2" s="1"/>
  <c r="P13" i="2" s="1"/>
  <c r="Q13" i="2" s="1"/>
  <c r="U14" i="2"/>
  <c r="V14" i="2" s="1"/>
  <c r="Q6" i="13"/>
  <c r="U8" i="2"/>
  <c r="V8" i="2" s="1"/>
  <c r="N8" i="2" s="1"/>
  <c r="P8" i="2" s="1"/>
  <c r="Q8" i="2" s="1"/>
  <c r="U10" i="2"/>
  <c r="V10" i="2" s="1"/>
  <c r="U4" i="2"/>
  <c r="V4" i="2" s="1"/>
  <c r="N4" i="2" s="1"/>
  <c r="U6" i="2"/>
  <c r="V6" i="2" s="1"/>
  <c r="P4" i="20"/>
  <c r="R36" i="13"/>
  <c r="N17" i="2" l="1"/>
  <c r="P17" i="2" s="1"/>
  <c r="Q17" i="2" s="1"/>
  <c r="S6" i="13"/>
  <c r="AC6" i="13"/>
  <c r="E6" i="20"/>
  <c r="P6" i="20"/>
  <c r="Q16" i="2"/>
  <c r="P4" i="2"/>
  <c r="Q4" i="2" s="1"/>
  <c r="N12" i="2"/>
  <c r="P12" i="2" s="1"/>
  <c r="Q12" i="2" s="1"/>
  <c r="N15" i="2"/>
  <c r="P15" i="2" s="1"/>
  <c r="Q15" i="2" s="1"/>
  <c r="N14" i="2"/>
  <c r="P14" i="2" s="1"/>
  <c r="Q14" i="2" s="1"/>
  <c r="P7" i="20"/>
  <c r="E7" i="20"/>
  <c r="E5" i="20"/>
  <c r="N9" i="2"/>
  <c r="P9" i="2" s="1"/>
  <c r="Q9" i="2" s="1"/>
  <c r="N11" i="2"/>
  <c r="P11" i="2" s="1"/>
  <c r="Q11" i="2" s="1"/>
  <c r="N10" i="2"/>
  <c r="P10" i="2" s="1"/>
  <c r="Q10" i="2" s="1"/>
  <c r="N5" i="2"/>
  <c r="P5" i="2" s="1"/>
  <c r="Q5" i="2" s="1"/>
  <c r="N6" i="2"/>
  <c r="P6" i="2" s="1"/>
  <c r="Q6" i="2" s="1"/>
  <c r="N7" i="2"/>
  <c r="P7" i="2" s="1"/>
  <c r="Q7" i="2" s="1"/>
  <c r="P5" i="20"/>
  <c r="S36" i="13"/>
  <c r="R16" i="2" l="1"/>
  <c r="S16" i="2" s="1"/>
  <c r="E1" i="20"/>
  <c r="P1" i="20"/>
  <c r="N2" i="2"/>
  <c r="R12" i="2"/>
  <c r="S12" i="2" s="1"/>
  <c r="R14" i="2"/>
  <c r="S14" i="2" s="1"/>
  <c r="R8" i="2"/>
  <c r="S8" i="2" s="1"/>
  <c r="R10" i="2"/>
  <c r="S10" i="2" s="1"/>
  <c r="R4" i="2"/>
  <c r="S4" i="2" s="1"/>
  <c r="R6" i="2"/>
  <c r="S6" i="2" s="1"/>
  <c r="S2" i="2" l="1"/>
  <c r="R2" i="2"/>
</calcChain>
</file>

<file path=xl/sharedStrings.xml><?xml version="1.0" encoding="utf-8"?>
<sst xmlns="http://schemas.openxmlformats.org/spreadsheetml/2006/main" count="15039" uniqueCount="2409">
  <si>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</si>
  <si>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</si>
  <si>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</si>
  <si>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</si>
  <si>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</si>
  <si>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</si>
  <si>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</si>
  <si>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</si>
  <si>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</si>
  <si>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</si>
  <si>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</si>
  <si>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</si>
  <si>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</si>
  <si>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</si>
  <si>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</si>
  <si>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</si>
  <si>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</si>
  <si>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</si>
  <si>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</si>
  <si>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</si>
  <si>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</si>
  <si>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</si>
  <si>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</si>
  <si>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</si>
  <si>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</si>
  <si>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</si>
  <si>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</si>
  <si>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</si>
  <si>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</si>
  <si>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</si>
  <si>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</si>
  <si>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</si>
  <si>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</si>
  <si>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</si>
  <si>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</si>
  <si>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</si>
  <si>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</si>
  <si>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</si>
  <si>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</si>
  <si>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</si>
  <si>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</si>
  <si>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</si>
  <si>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</si>
  <si>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</si>
  <si>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</si>
  <si>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</si>
  <si>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</si>
  <si>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</si>
  <si>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</si>
  <si>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</si>
  <si>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</si>
  <si>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</si>
  <si>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</si>
  <si>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</si>
  <si>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</si>
  <si>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</si>
  <si>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</si>
  <si>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</si>
  <si>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</si>
  <si>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</si>
  <si>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</si>
  <si>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</si>
  <si>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</si>
  <si>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</si>
  <si>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</si>
  <si>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</si>
  <si>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</si>
  <si>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</si>
  <si>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</si>
  <si>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</si>
  <si>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</si>
  <si>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</si>
  <si>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</si>
  <si>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</si>
  <si>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</si>
  <si>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</si>
  <si>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</si>
  <si>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</si>
  <si>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</si>
  <si>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</si>
  <si>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</si>
  <si>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</si>
  <si>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</si>
  <si>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</si>
  <si>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</si>
  <si>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</si>
  <si>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</si>
  <si>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</si>
  <si>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</si>
  <si>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</si>
  <si>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</si>
  <si>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</si>
  <si>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</si>
  <si>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</si>
  <si>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</si>
  <si>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</si>
  <si>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</si>
  <si>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</si>
  <si>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</si>
  <si>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</si>
  <si>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</si>
  <si>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</si>
  <si>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</si>
  <si>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</si>
  <si>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</si>
  <si>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</si>
  <si>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</si>
  <si>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</si>
  <si>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</si>
  <si>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</si>
  <si>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</si>
  <si>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</si>
  <si>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</si>
  <si>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</si>
  <si>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</si>
  <si>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</si>
  <si>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</si>
  <si>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</si>
  <si>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</si>
  <si>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</si>
  <si>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</si>
  <si>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</si>
  <si>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</si>
  <si>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</si>
  <si>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</si>
  <si>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</si>
  <si>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</si>
  <si>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</si>
  <si>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</si>
  <si>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</si>
  <si>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</si>
  <si>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</si>
  <si>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</si>
  <si>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</si>
  <si>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</si>
  <si>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</si>
  <si>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</si>
  <si>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</si>
  <si>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</si>
  <si>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</si>
  <si>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</si>
  <si>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</si>
  <si>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</si>
  <si>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</si>
  <si>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</si>
  <si>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</si>
  <si>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</si>
  <si>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</si>
  <si>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</si>
  <si>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</si>
  <si>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</si>
  <si>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</si>
  <si>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</si>
  <si>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</si>
  <si>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</si>
  <si>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</si>
  <si>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</si>
  <si>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</si>
  <si>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</si>
  <si>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</si>
  <si>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</si>
  <si>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</si>
  <si>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</si>
  <si>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</si>
  <si>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</si>
  <si>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</si>
  <si>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</si>
  <si>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</si>
  <si>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</si>
  <si>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</si>
  <si>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</si>
  <si>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</si>
  <si>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</si>
  <si>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</si>
  <si>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</si>
  <si>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</si>
  <si>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</si>
  <si>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</si>
  <si>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</si>
  <si>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</si>
  <si>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</si>
  <si>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</si>
  <si>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</si>
  <si>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</si>
  <si>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</si>
  <si>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</si>
  <si>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</si>
  <si>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</si>
  <si>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</si>
  <si>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</si>
  <si>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</si>
  <si>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</si>
  <si>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</si>
  <si>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</si>
  <si>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</si>
  <si>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</si>
  <si>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</si>
  <si>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</si>
  <si>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</si>
  <si>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</si>
  <si>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</si>
  <si>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</si>
  <si>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</si>
  <si>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</si>
  <si>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</si>
  <si>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</si>
  <si>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</si>
  <si>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</si>
  <si>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</si>
  <si>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</si>
  <si>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</si>
  <si>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</si>
  <si>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</si>
  <si>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</si>
  <si>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</si>
  <si>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</si>
  <si>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</si>
  <si>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</si>
  <si>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</si>
  <si>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</si>
  <si>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</si>
  <si>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</si>
  <si>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</si>
  <si>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</si>
  <si>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</si>
  <si>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</si>
  <si>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</si>
  <si>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</si>
  <si>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</si>
  <si>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</si>
  <si>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</si>
  <si>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</si>
  <si>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</si>
  <si>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</si>
  <si>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</si>
  <si>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</si>
  <si>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</si>
  <si>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</si>
  <si>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</si>
  <si>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</si>
  <si>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</si>
  <si>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</si>
  <si>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</si>
  <si>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</si>
  <si>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</si>
  <si>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</si>
  <si>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</si>
  <si>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</si>
  <si>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</si>
  <si>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</si>
  <si>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</si>
  <si>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</si>
  <si>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</si>
  <si>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</si>
  <si>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</si>
  <si>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</si>
  <si>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</si>
  <si>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</si>
  <si>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</si>
  <si>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</si>
  <si>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</si>
  <si>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</si>
  <si>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</si>
  <si>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</si>
  <si>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</si>
  <si>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</si>
  <si>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</si>
  <si>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</si>
  <si>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</si>
  <si>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</si>
  <si>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</si>
  <si>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</si>
  <si>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</si>
  <si>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</si>
  <si>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</si>
  <si>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</si>
  <si>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</si>
  <si>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</si>
  <si>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</si>
  <si>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</si>
  <si>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</si>
  <si>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</si>
  <si>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</si>
  <si>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</si>
  <si>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</si>
  <si>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</si>
  <si>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</si>
  <si>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</si>
  <si>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</si>
  <si>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</si>
  <si>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</si>
  <si>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</si>
  <si>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</si>
  <si>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</si>
  <si>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</si>
  <si>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</si>
  <si>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</si>
  <si>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</si>
  <si>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</si>
  <si>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</si>
  <si>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</si>
  <si>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</si>
  <si>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</si>
  <si>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</si>
  <si>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</si>
  <si>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</si>
  <si>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</si>
  <si>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</si>
  <si>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</si>
  <si>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</si>
  <si>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</si>
  <si>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</si>
  <si>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</si>
  <si>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</si>
  <si>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</si>
  <si>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</si>
  <si>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</si>
  <si>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</si>
  <si>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</si>
  <si>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</si>
  <si>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</si>
  <si>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</si>
  <si>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</si>
  <si>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</si>
  <si>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</si>
  <si>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</si>
  <si>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</si>
  <si>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</si>
  <si>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</si>
  <si>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</si>
  <si>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</si>
  <si>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</si>
  <si>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</si>
  <si>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</si>
  <si>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</si>
  <si>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</si>
  <si>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</si>
  <si>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>" 10</t>
  </si>
  <si>
    <t xml:space="preserve"> 日食品</t>
  </si>
  <si>
    <t xml:space="preserve"> テクマトリックス</t>
  </si>
  <si>
    <t xml:space="preserve"> ジーダット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</si>
  <si>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</si>
  <si>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</si>
  <si>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</si>
  <si>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</si>
  <si>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</si>
  <si>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</si>
  <si>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</si>
  <si>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</si>
  <si>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</si>
  <si>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</si>
  <si>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</si>
  <si>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</si>
  <si>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</si>
  <si>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</si>
  <si>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>" 13</t>
  </si>
  <si>
    <t xml:space="preserve"> ＳＩＨＤ</t>
  </si>
  <si>
    <t xml:space="preserve"> DMG森精</t>
  </si>
  <si>
    <t xml:space="preserve"> 2/20</t>
  </si>
  <si>
    <t xml:space="preserve"> ＪＨＲ</t>
  </si>
  <si>
    <t xml:space="preserve"> 日本電技</t>
  </si>
  <si>
    <t xml:space="preserve"> 九電工</t>
  </si>
  <si>
    <t xml:space="preserve"> ありがと</t>
  </si>
  <si>
    <t xml:space="preserve"> ＺＨＤ</t>
  </si>
  <si>
    <t>" 21</t>
  </si>
  <si>
    <t xml:space="preserve"> オムロン</t>
  </si>
  <si>
    <t xml:space="preserve"> 日本トリム</t>
  </si>
  <si>
    <t xml:space="preserve"> エクセディ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</si>
  <si>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</si>
  <si>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</si>
  <si>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</si>
  <si>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</si>
  <si>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</si>
  <si>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</si>
  <si>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</si>
  <si>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</si>
  <si>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</si>
  <si>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</si>
  <si>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</si>
  <si>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</si>
  <si>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</si>
  <si>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</si>
  <si>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</si>
  <si>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</si>
  <si>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</si>
  <si>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</si>
  <si>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</si>
  <si>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</si>
  <si>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ユーピーアール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</si>
  <si>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</si>
  <si>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</si>
  <si>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</si>
  <si>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</si>
  <si>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</si>
  <si>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</si>
  <si>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</si>
  <si>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</si>
  <si>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</si>
  <si>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</si>
  <si>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</si>
  <si>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アイシン精</t>
  </si>
  <si>
    <t>" 12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</si>
  <si>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</si>
  <si>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</si>
  <si>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</si>
  <si>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</si>
  <si>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</si>
  <si>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</si>
  <si>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</si>
  <si>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</si>
  <si>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</si>
  <si>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</si>
  <si>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</si>
  <si>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</si>
  <si>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</si>
  <si>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</si>
  <si>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</si>
  <si>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</si>
  <si>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</si>
  <si>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</si>
  <si>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</si>
  <si>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</si>
  <si>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</si>
  <si>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</si>
  <si>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</si>
  <si>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</si>
  <si>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</si>
  <si>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</si>
  <si>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</si>
  <si>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</si>
  <si>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</si>
  <si>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</si>
  <si>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</si>
  <si>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</si>
  <si>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</si>
  <si>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</si>
  <si>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</si>
  <si>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</si>
  <si>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</si>
  <si>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</si>
  <si>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</si>
  <si>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</si>
  <si>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</si>
  <si>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</si>
  <si>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</si>
  <si>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</si>
  <si>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</si>
  <si>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</si>
  <si>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</si>
  <si>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</si>
  <si>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</si>
  <si>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</si>
  <si>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</si>
  <si>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</si>
  <si>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</si>
  <si>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</si>
  <si>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</si>
  <si>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</si>
  <si>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</si>
  <si>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</si>
  <si>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</si>
  <si>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</si>
  <si>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</si>
  <si>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</si>
  <si>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</si>
  <si>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</si>
  <si>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</si>
  <si>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</si>
  <si>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</si>
  <si>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</si>
  <si>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</si>
  <si>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</si>
  <si>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</si>
  <si>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</si>
  <si>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</si>
  <si>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</si>
  <si>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</si>
  <si>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</si>
  <si>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</si>
  <si>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</si>
  <si>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</si>
  <si>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</si>
  <si>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</si>
  <si>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鉄鋼</t>
  </si>
  <si>
    <t xml:space="preserve"> ヴィンクス</t>
  </si>
  <si>
    <t xml:space="preserve"> フォーライフ</t>
  </si>
  <si>
    <t xml:space="preserve"> ササクラ</t>
  </si>
  <si>
    <t xml:space="preserve"> インフォマート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</si>
  <si>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</si>
  <si>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</si>
  <si>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</si>
  <si>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</si>
  <si>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</si>
  <si>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</si>
  <si>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</si>
  <si>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</si>
  <si>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</si>
  <si>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ネットイヤー</t>
  </si>
  <si>
    <t xml:space="preserve"> 関門海</t>
  </si>
  <si>
    <t xml:space="preserve"> ＤＭＰ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</si>
  <si>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</si>
  <si>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</si>
  <si>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</si>
  <si>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</si>
  <si>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</si>
  <si>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</si>
  <si>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</si>
  <si>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</si>
  <si>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</si>
  <si>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</si>
  <si>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</si>
  <si>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</si>
  <si>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</si>
  <si>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</si>
  <si>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</si>
  <si>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</si>
  <si>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</si>
  <si>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</si>
  <si>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</si>
  <si>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</si>
  <si>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</si>
  <si>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</si>
  <si>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</si>
  <si>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</si>
  <si>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</si>
  <si>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</si>
  <si>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</si>
  <si>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</si>
  <si>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</si>
  <si>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</si>
  <si>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</si>
  <si>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</si>
  <si>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</si>
  <si>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</si>
  <si>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</si>
  <si>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</si>
  <si>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</si>
  <si>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</si>
  <si>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</si>
  <si>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</si>
  <si>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</si>
  <si>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</si>
  <si>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</si>
  <si>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</si>
  <si>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</si>
  <si>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</si>
  <si>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</si>
  <si>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</si>
  <si>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</si>
  <si>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</si>
  <si>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</si>
  <si>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</si>
  <si>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</si>
  <si>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</si>
  <si>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</si>
  <si>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</si>
  <si>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</si>
  <si>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</si>
  <si>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</si>
  <si>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</si>
  <si>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</si>
  <si>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</si>
  <si>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</si>
  <si>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</si>
  <si>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</si>
  <si>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</si>
  <si>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</si>
  <si>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</si>
  <si>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</si>
  <si>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</si>
  <si>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</si>
  <si>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</si>
  <si>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</si>
  <si>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</si>
  <si>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</si>
  <si>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</si>
  <si>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</si>
  <si>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</si>
  <si>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</si>
  <si>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</si>
  <si>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</si>
  <si>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</si>
  <si>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</si>
  <si>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</si>
  <si>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</si>
  <si>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</si>
  <si>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</si>
  <si>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</si>
  <si>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</si>
  <si>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</si>
  <si>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</si>
  <si>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</si>
  <si>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</si>
  <si>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</si>
  <si>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</si>
  <si>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</si>
  <si>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日本ハム</t>
  </si>
  <si>
    <t>柿安本店</t>
  </si>
  <si>
    <t>学情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</si>
  <si>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</si>
  <si>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</si>
  <si>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</si>
  <si>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</si>
  <si>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</si>
  <si>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</si>
  <si>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</si>
  <si>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</si>
  <si>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</si>
  <si>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</si>
  <si>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</si>
  <si>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</si>
  <si>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</si>
  <si>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</si>
  <si>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</si>
  <si>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</si>
  <si>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</si>
  <si>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</si>
  <si>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</si>
  <si>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</si>
  <si>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</si>
  <si>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</si>
  <si>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</si>
  <si>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</si>
  <si>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</si>
  <si>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</si>
  <si>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</si>
  <si>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</si>
  <si>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</si>
  <si>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</si>
  <si>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</si>
  <si>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</si>
  <si>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</si>
  <si>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</si>
  <si>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</si>
  <si>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</si>
  <si>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</si>
  <si>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</si>
  <si>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</si>
  <si>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</si>
  <si>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</si>
  <si>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</si>
  <si>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</si>
  <si>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</si>
  <si>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</si>
  <si>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</si>
  <si>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</si>
  <si>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</si>
  <si>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</si>
  <si>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</si>
  <si>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</si>
  <si>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ハウスドゥ</t>
  </si>
  <si>
    <t>アツギ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</si>
  <si>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</si>
  <si>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</si>
  <si>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</si>
  <si>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</si>
  <si>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</si>
  <si>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</si>
  <si>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</si>
  <si>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</si>
  <si>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</si>
  <si>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</si>
  <si>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</si>
  <si>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</si>
  <si>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</si>
  <si>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</si>
  <si>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</si>
  <si>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</si>
  <si>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</si>
  <si>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</si>
  <si>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</si>
  <si>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</si>
  <si>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</si>
  <si>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</si>
  <si>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</si>
  <si>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</si>
  <si>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</si>
  <si>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</si>
  <si>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</si>
  <si>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</si>
  <si>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</si>
  <si>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</si>
  <si>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ぴあ</t>
  </si>
  <si>
    <t>ソースネクスト</t>
  </si>
  <si>
    <t>第一工業製薬</t>
  </si>
  <si>
    <t>アステラス製薬</t>
  </si>
  <si>
    <t>科研製薬</t>
  </si>
  <si>
    <t>扶桑薬品工業</t>
  </si>
  <si>
    <t>テルモ</t>
  </si>
  <si>
    <t>キッセイ薬品工業</t>
  </si>
  <si>
    <t>沢井製薬</t>
  </si>
  <si>
    <t>日本ペイントホールディングス</t>
  </si>
  <si>
    <t>ダスキン</t>
  </si>
  <si>
    <t>明光ネットワークジャパン</t>
  </si>
  <si>
    <t>ファルコホールディングス</t>
  </si>
  <si>
    <t>ワタベウェディング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</si>
  <si>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</si>
  <si>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</si>
  <si>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</si>
  <si>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</si>
  <si>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</si>
  <si>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</si>
  <si>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</si>
  <si>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</si>
  <si>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</si>
  <si>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</si>
  <si>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</si>
  <si>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</si>
  <si>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</si>
  <si>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</si>
  <si>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</si>
  <si>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ＭＯＲＥＳＣＯ</t>
  </si>
  <si>
    <t>フコク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</si>
  <si>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</si>
  <si>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</si>
  <si>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</si>
  <si>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</si>
  <si>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</si>
  <si>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</si>
  <si>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</si>
  <si>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</si>
  <si>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</si>
  <si>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</si>
  <si>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</si>
  <si>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</si>
  <si>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</si>
  <si>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</si>
  <si>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</si>
  <si>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</si>
  <si>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</si>
  <si>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</si>
  <si>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</si>
  <si>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</si>
  <si>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</si>
  <si>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</si>
  <si>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</si>
  <si>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</si>
  <si>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Ｇｕｎｏｓｙ</t>
  </si>
  <si>
    <t>デザインワン・ジャパン</t>
  </si>
  <si>
    <t>リブセンス</t>
  </si>
  <si>
    <t>ジャパンマテリアル</t>
  </si>
  <si>
    <t>ベクトル</t>
  </si>
  <si>
    <t>エスクロー・エージェント・ジャパン</t>
  </si>
  <si>
    <t>エラン</t>
  </si>
  <si>
    <t>ツガミ</t>
  </si>
  <si>
    <t>ソディック</t>
  </si>
  <si>
    <t>ディスコ</t>
  </si>
  <si>
    <t>日東工器</t>
  </si>
  <si>
    <t>日進工具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</si>
  <si>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</si>
  <si>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</si>
  <si>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</si>
  <si>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</si>
  <si>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</si>
  <si>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</si>
  <si>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ペガサスミシン製造</t>
  </si>
  <si>
    <t>ＳＭＣ</t>
  </si>
  <si>
    <t>丸山製作所</t>
  </si>
  <si>
    <t>タカキタ</t>
  </si>
  <si>
    <t>東洋エンジニアリング</t>
  </si>
  <si>
    <t>小森コーポレーション</t>
  </si>
  <si>
    <t>荏原製作所</t>
  </si>
  <si>
    <t>石井鐵工所</t>
  </si>
  <si>
    <t>酉島製作所</t>
  </si>
  <si>
    <t>アネスト岩田</t>
  </si>
  <si>
    <t>ＣＫＤ</t>
  </si>
  <si>
    <t>平和</t>
  </si>
  <si>
    <t>オーイズミ</t>
  </si>
  <si>
    <t>マックス</t>
  </si>
  <si>
    <t>ＴＰＲ</t>
  </si>
  <si>
    <t>日本ピラー工業</t>
  </si>
  <si>
    <t>東洋電機製造</t>
  </si>
  <si>
    <t>明電舎</t>
  </si>
  <si>
    <t>アイモバイル</t>
  </si>
  <si>
    <t>マキタ</t>
  </si>
  <si>
    <t>ダイヘン</t>
  </si>
  <si>
    <t>第一精工</t>
  </si>
  <si>
    <t>オムロン</t>
  </si>
  <si>
    <t>ＩＤＥＣ</t>
  </si>
  <si>
    <t>セイコーエプソン</t>
  </si>
  <si>
    <t>星和電機</t>
  </si>
  <si>
    <t>アンリツ</t>
  </si>
  <si>
    <t>帝国通信工業</t>
  </si>
  <si>
    <t>ヒロセ電機</t>
  </si>
  <si>
    <t>スミダコーポレーション</t>
  </si>
  <si>
    <t>リオン</t>
  </si>
  <si>
    <t>船井電機</t>
  </si>
  <si>
    <t>東亜ディーケーケー</t>
  </si>
  <si>
    <t>日本マイクロニクス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</si>
  <si>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</si>
  <si>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</si>
  <si>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</si>
  <si>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</si>
  <si>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</si>
  <si>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</si>
  <si>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</si>
  <si>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</si>
  <si>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</si>
  <si>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</si>
  <si>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</si>
  <si>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</si>
  <si>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</si>
  <si>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</si>
  <si>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</si>
  <si>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</si>
  <si>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</si>
  <si>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ティラド</t>
  </si>
  <si>
    <t>タチエス</t>
  </si>
  <si>
    <t>ＮＯＫ</t>
  </si>
  <si>
    <t>ＴＢＫ</t>
  </si>
  <si>
    <t>ミツバ</t>
  </si>
  <si>
    <t>シマノ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</si>
  <si>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</si>
  <si>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</si>
  <si>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</si>
  <si>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</si>
  <si>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</si>
  <si>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</si>
  <si>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</si>
  <si>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</si>
  <si>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</si>
  <si>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</si>
  <si>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</si>
  <si>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</si>
  <si>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</si>
  <si>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ポプラ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</si>
  <si>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</si>
  <si>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</si>
  <si>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</si>
  <si>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</si>
  <si>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</si>
  <si>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</si>
  <si>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</si>
  <si>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</si>
  <si>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</si>
  <si>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シンシア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</si>
  <si>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</si>
  <si>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</si>
  <si>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</si>
  <si>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</si>
  <si>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</si>
  <si>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</si>
  <si>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</si>
  <si>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凸版印刷</t>
  </si>
  <si>
    <t>光村印刷</t>
  </si>
  <si>
    <t>ツツミ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</si>
  <si>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</si>
  <si>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</si>
  <si>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</si>
  <si>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</si>
  <si>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</si>
  <si>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</si>
  <si>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</si>
  <si>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</si>
  <si>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</si>
  <si>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</si>
  <si>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</si>
  <si>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東京エレクトロン</t>
  </si>
  <si>
    <t>スターゼン</t>
  </si>
  <si>
    <t>第一実業</t>
  </si>
  <si>
    <t>ユアサ商事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</si>
  <si>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</si>
  <si>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</si>
  <si>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</si>
  <si>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</si>
  <si>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</si>
  <si>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</si>
  <si>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</si>
  <si>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</si>
  <si>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</si>
  <si>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</si>
  <si>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</si>
  <si>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</si>
  <si>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</si>
  <si>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</si>
  <si>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</si>
  <si>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</si>
  <si>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</si>
  <si>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</si>
  <si>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</si>
  <si>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</si>
  <si>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</si>
  <si>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</si>
  <si>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</si>
  <si>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</si>
  <si>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</si>
  <si>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</si>
  <si>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</si>
  <si>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</si>
  <si>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</si>
  <si>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</si>
  <si>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</si>
  <si>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</si>
  <si>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</si>
  <si>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</si>
  <si>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</si>
  <si>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</si>
  <si>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</si>
  <si>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</si>
  <si>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</si>
  <si>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</si>
  <si>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</si>
  <si>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</si>
  <si>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</si>
  <si>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</si>
  <si>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</si>
  <si>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</si>
  <si>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</si>
  <si>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</si>
  <si>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</si>
  <si>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</si>
  <si>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</si>
  <si>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</si>
  <si>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</si>
  <si>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</si>
  <si>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沖縄銀行</t>
  </si>
  <si>
    <t>琉球銀行</t>
  </si>
  <si>
    <t>高知銀行</t>
  </si>
  <si>
    <t>東京センチュリー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</si>
  <si>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</si>
  <si>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</si>
  <si>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</si>
  <si>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</si>
  <si>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</si>
  <si>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</si>
  <si>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</si>
  <si>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</si>
  <si>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</si>
  <si>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</si>
  <si>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</si>
  <si>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</si>
  <si>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ソニーフィナンシャルホールディングス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</si>
  <si>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</si>
  <si>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</si>
  <si>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</si>
  <si>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</si>
  <si>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</si>
  <si>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</si>
  <si>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</si>
  <si>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京浜急行電鉄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</si>
  <si>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</si>
  <si>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</si>
  <si>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</si>
  <si>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</si>
  <si>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</si>
  <si>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神戸電鉄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</si>
  <si>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</si>
  <si>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</si>
  <si>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</si>
  <si>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</si>
  <si>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</si>
  <si>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</si>
  <si>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</si>
  <si>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</si>
  <si>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</si>
  <si>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</si>
  <si>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</si>
  <si>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</si>
  <si>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</si>
  <si>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</si>
  <si>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</si>
  <si>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</si>
  <si>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</si>
  <si>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</si>
  <si>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</si>
  <si>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</si>
  <si>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東邦瓦斯</t>
  </si>
  <si>
    <t>西部瓦斯</t>
  </si>
  <si>
    <t>静岡ガス</t>
  </si>
  <si>
    <t>ナガワ</t>
  </si>
  <si>
    <t>常磐興産</t>
  </si>
  <si>
    <t>メイテック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</si>
  <si>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</si>
  <si>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</si>
  <si>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</si>
  <si>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</si>
  <si>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</si>
  <si>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</si>
  <si>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</si>
  <si>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</si>
  <si>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</si>
  <si>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</si>
  <si>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</si>
  <si>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</si>
  <si>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</si>
  <si>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</si>
  <si>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</si>
  <si>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</si>
  <si>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</si>
  <si>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</si>
  <si>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</si>
  <si>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</si>
  <si>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</si>
  <si>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</si>
  <si>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</si>
  <si>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</si>
  <si>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</si>
  <si>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</si>
  <si>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</si>
  <si>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</si>
  <si>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</si>
  <si>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</si>
  <si>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</si>
  <si>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</si>
  <si>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</si>
  <si>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</si>
  <si>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</si>
  <si>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</si>
  <si>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</si>
  <si>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</si>
  <si>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</si>
  <si>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</si>
  <si>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</si>
  <si>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</si>
  <si>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</si>
  <si>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</si>
  <si>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</si>
  <si>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</si>
  <si>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</si>
  <si>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</si>
  <si>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</si>
  <si>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</si>
  <si>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</si>
  <si>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</si>
  <si>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</si>
  <si>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</si>
  <si>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</si>
  <si>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</si>
  <si>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</si>
  <si>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</si>
  <si>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13:00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</si>
  <si>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</si>
  <si>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</si>
  <si>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</si>
  <si>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</si>
  <si>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</si>
  <si>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>" 23</t>
  </si>
  <si>
    <t xml:space="preserve"> オリコンHD</t>
  </si>
  <si>
    <t xml:space="preserve"> ベース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</si>
  <si>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</si>
  <si>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</si>
  <si>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</si>
  <si>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</si>
  <si>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</si>
  <si>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</si>
  <si>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</si>
  <si>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</si>
  <si>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</si>
  <si>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</si>
  <si>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</si>
  <si>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</si>
  <si>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</si>
  <si>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</si>
  <si>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</si>
  <si>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</si>
  <si>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</si>
  <si>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</si>
  <si>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シップヘルスケアホールディングス</t>
  </si>
  <si>
    <t>フリービット</t>
  </si>
  <si>
    <t>マイネット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</si>
  <si>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</si>
  <si>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</si>
  <si>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</si>
  <si>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</si>
  <si>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</si>
  <si>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</si>
  <si>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</si>
  <si>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朝日放送グループホールディングス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</si>
  <si>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</si>
  <si>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</si>
  <si>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</si>
  <si>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</si>
  <si>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</si>
  <si>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</si>
  <si>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</si>
  <si>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</si>
  <si>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</si>
  <si>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</si>
  <si>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</si>
  <si>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</si>
  <si>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</si>
  <si>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</si>
  <si>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</si>
  <si>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</si>
  <si>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</si>
  <si>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</si>
  <si>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</si>
  <si>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</si>
  <si>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</si>
  <si>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</si>
  <si>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</si>
  <si>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</si>
  <si>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</si>
  <si>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</si>
  <si>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</si>
  <si>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</si>
  <si>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</si>
  <si>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</si>
  <si>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</si>
  <si>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</si>
  <si>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</si>
  <si>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</si>
  <si>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</si>
  <si>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</si>
  <si>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</si>
  <si>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</si>
  <si>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</si>
  <si>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</si>
  <si>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</si>
  <si>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</si>
  <si>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</si>
  <si>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</si>
  <si>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ツカダ・グローバルホールディング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</si>
  <si>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</si>
  <si>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</si>
  <si>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</si>
  <si>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</si>
  <si>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</si>
  <si>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</si>
  <si>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</si>
  <si>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</si>
  <si>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</si>
  <si>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</si>
  <si>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</si>
  <si>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</si>
  <si>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</si>
  <si>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</si>
  <si>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</si>
  <si>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</si>
  <si>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</si>
  <si>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</si>
  <si>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</si>
  <si>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</si>
  <si>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</si>
  <si>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</si>
  <si>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</si>
  <si>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</si>
  <si>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</si>
  <si>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</si>
  <si>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</si>
  <si>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</si>
  <si>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</si>
  <si>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</si>
  <si>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</si>
  <si>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</si>
  <si>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</si>
  <si>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</si>
  <si>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</si>
  <si>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</si>
  <si>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</si>
  <si>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</si>
  <si>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</si>
  <si>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</si>
  <si>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</si>
  <si>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</si>
  <si>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</si>
  <si>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</si>
  <si>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</si>
  <si>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</si>
  <si>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</si>
  <si>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</si>
  <si>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</si>
  <si>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</si>
  <si>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</si>
  <si>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</si>
  <si>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</si>
  <si>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</si>
  <si>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</si>
  <si>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</si>
  <si>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</si>
  <si>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</si>
  <si>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</si>
  <si>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</si>
  <si>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</si>
  <si>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</si>
  <si>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</si>
  <si>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</si>
  <si>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</si>
  <si>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</si>
  <si>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</si>
  <si>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</si>
  <si>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</si>
  <si>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</si>
  <si>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</si>
  <si>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</si>
  <si>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</si>
  <si>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</si>
  <si>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</si>
  <si>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</si>
  <si>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</si>
  <si>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</si>
  <si>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</si>
  <si>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</si>
  <si>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</si>
  <si>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片倉コープアグリ</t>
  </si>
  <si>
    <t>山田コンサルティンググループ</t>
  </si>
  <si>
    <t>ＬＩＴＡＬＩＣＯ</t>
  </si>
  <si>
    <t>ＧａｍｅＷｉｔｈ</t>
  </si>
  <si>
    <t>スズキ</t>
  </si>
  <si>
    <t>ハークスレイ</t>
  </si>
  <si>
    <t>粧美堂</t>
  </si>
  <si>
    <t>リンテック</t>
  </si>
  <si>
    <t>ナカバヤシ</t>
  </si>
  <si>
    <t>岩井コスモホールディングス</t>
  </si>
  <si>
    <t>ＡＶＡＮＴＩＡ</t>
  </si>
  <si>
    <t xml:space="preserve"> 海運業</t>
  </si>
  <si>
    <t xml:space="preserve"> 東京インフラ</t>
  </si>
  <si>
    <t xml:space="preserve"> 2/17</t>
  </si>
  <si>
    <t xml:space="preserve"> 洋インキHD</t>
  </si>
  <si>
    <t xml:space="preserve"> 清和中央</t>
  </si>
  <si>
    <t xml:space="preserve"> Jエクセレント</t>
  </si>
  <si>
    <t xml:space="preserve"> ブリヂストン</t>
  </si>
  <si>
    <t xml:space="preserve"> 2/18</t>
  </si>
  <si>
    <t xml:space="preserve"> 佐渡汽</t>
  </si>
  <si>
    <t xml:space="preserve"> マリモリート</t>
  </si>
  <si>
    <t xml:space="preserve"> さくら総</t>
  </si>
  <si>
    <t xml:space="preserve"> ＪＨＤ</t>
  </si>
  <si>
    <t xml:space="preserve"> 日本リート</t>
  </si>
  <si>
    <t xml:space="preserve"> MidCity</t>
  </si>
  <si>
    <t xml:space="preserve"> ＩＮＶ</t>
  </si>
  <si>
    <t xml:space="preserve"> 4/10</t>
  </si>
  <si>
    <t xml:space="preserve"> 4/13</t>
  </si>
  <si>
    <t>日本製粉</t>
  </si>
  <si>
    <t>コジマ</t>
  </si>
  <si>
    <t>東洋証券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</si>
  <si>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</si>
  <si>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</si>
  <si>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</si>
  <si>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</si>
  <si>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</si>
  <si>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</si>
  <si>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</si>
  <si>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</si>
  <si>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</si>
  <si>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</si>
  <si>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</si>
  <si>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</si>
  <si>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</si>
  <si>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ビューティガレージ</t>
  </si>
  <si>
    <t>力の源ホールディングス</t>
  </si>
  <si>
    <t>日油</t>
  </si>
  <si>
    <t>北陸電気工業</t>
  </si>
  <si>
    <t>日本モーゲージサービス</t>
  </si>
  <si>
    <t>ブックオフグループホールディングス</t>
  </si>
  <si>
    <t>コネクシオ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</si>
  <si>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</si>
  <si>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</si>
  <si>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</si>
  <si>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</si>
  <si>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</si>
  <si>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</si>
  <si>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グッドコムアセット</t>
  </si>
  <si>
    <t>大王製紙</t>
  </si>
  <si>
    <t>ツナググループ・ホールディングス</t>
  </si>
  <si>
    <t>だいこう証券ビジネス</t>
  </si>
  <si>
    <t>松屋フーズホールディングス</t>
  </si>
  <si>
    <t xml:space="preserve"> トレンド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</si>
  <si>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</si>
  <si>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</si>
  <si>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</si>
  <si>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</si>
  <si>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</si>
  <si>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</si>
  <si>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</si>
  <si>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</si>
  <si>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</si>
  <si>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</si>
  <si>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</si>
  <si>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</si>
  <si>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</si>
  <si>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</si>
  <si>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</si>
  <si>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パーク２４</t>
  </si>
  <si>
    <t>トレンドマイクロ</t>
  </si>
  <si>
    <t>フジミインコーポレーテッド</t>
  </si>
  <si>
    <t>日本通運</t>
  </si>
  <si>
    <t>神奈川中央交通</t>
  </si>
  <si>
    <t>広島ガス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</si>
  <si>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</si>
  <si>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</si>
  <si>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</si>
  <si>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</si>
  <si>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</si>
  <si>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</si>
  <si>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</si>
  <si>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</si>
  <si>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</si>
  <si>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</si>
  <si>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</si>
  <si>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</si>
  <si>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</si>
  <si>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</si>
  <si>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</si>
  <si>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</si>
  <si>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</si>
  <si>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</si>
  <si>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</si>
  <si>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</si>
  <si>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</si>
  <si>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</si>
  <si>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</si>
  <si>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</si>
  <si>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</si>
  <si>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</si>
  <si>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</si>
  <si>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</si>
  <si>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</si>
  <si>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</si>
  <si>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</si>
  <si>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</si>
  <si>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</si>
  <si>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</si>
  <si>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</si>
  <si>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</si>
  <si>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</si>
  <si>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</si>
  <si>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</si>
  <si>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</si>
  <si>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</si>
  <si>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</si>
  <si>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</si>
  <si>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</si>
  <si>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</si>
  <si>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フジテック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</si>
  <si>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</si>
  <si>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</si>
  <si>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</si>
  <si>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</si>
  <si>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</si>
  <si>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</si>
  <si>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</si>
  <si>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</si>
  <si>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</si>
  <si>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</si>
  <si>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</si>
  <si>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</si>
  <si>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</si>
  <si>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</si>
  <si>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</si>
  <si>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</si>
  <si>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</si>
  <si>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</si>
  <si>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</si>
  <si>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</si>
  <si>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</si>
  <si>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</si>
  <si>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</si>
  <si>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</si>
  <si>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</si>
  <si>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</si>
  <si>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日本化薬</t>
  </si>
  <si>
    <t>プロトコーポレーション</t>
  </si>
  <si>
    <t>長府製作所</t>
  </si>
  <si>
    <t>パンチ工業</t>
  </si>
  <si>
    <t>日産自動車</t>
  </si>
  <si>
    <t>ＩＤＯＭ</t>
  </si>
  <si>
    <t>東都水産</t>
  </si>
  <si>
    <t>高島屋</t>
  </si>
  <si>
    <t>パルコ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</si>
  <si>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</si>
  <si>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</si>
  <si>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</si>
  <si>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</si>
  <si>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</si>
  <si>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</si>
  <si>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</si>
  <si>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</si>
  <si>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</si>
  <si>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</si>
  <si>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</si>
  <si>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</si>
  <si>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</si>
  <si>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</si>
  <si>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</si>
  <si>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</si>
  <si>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</si>
  <si>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</si>
  <si>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</si>
  <si>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</si>
  <si>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</si>
  <si>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</si>
  <si>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</si>
  <si>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</si>
  <si>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</si>
  <si>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</si>
  <si>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</si>
  <si>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</si>
  <si>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</si>
  <si>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</si>
  <si>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</si>
  <si>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</si>
  <si>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</si>
  <si>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住友電設</t>
  </si>
  <si>
    <t>くら寿司</t>
  </si>
  <si>
    <t>あらた</t>
  </si>
  <si>
    <t>パイプドＨＤ</t>
  </si>
  <si>
    <t>日水製薬</t>
  </si>
  <si>
    <t>ゼリア新薬工業</t>
  </si>
  <si>
    <t>グリーンズ</t>
  </si>
  <si>
    <t>ナカヨ</t>
  </si>
  <si>
    <t>めぶきフィナンシャルグループ</t>
  </si>
  <si>
    <t>ハイデイ日高</t>
  </si>
  <si>
    <t>ＭｒＭａｘＨＤ</t>
  </si>
  <si>
    <t>水戸証券</t>
  </si>
  <si>
    <t>イチネンホールディングス</t>
  </si>
  <si>
    <t>カプコン</t>
  </si>
  <si>
    <t>アークランドサカモト</t>
  </si>
  <si>
    <t xml:space="preserve"> 日本ビルF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</si>
  <si>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</si>
  <si>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</si>
  <si>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</si>
  <si>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</si>
  <si>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</si>
  <si>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</si>
  <si>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</si>
  <si>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</si>
  <si>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</si>
  <si>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アサヒグループホールディングス</t>
  </si>
  <si>
    <t>わらべや日洋ホールディングス</t>
  </si>
  <si>
    <t>テクマトリックス</t>
  </si>
  <si>
    <t>日産化学</t>
  </si>
  <si>
    <t>東京窯業</t>
  </si>
  <si>
    <t>栗本鐵工所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</si>
  <si>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</si>
  <si>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</si>
  <si>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</si>
  <si>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</si>
  <si>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</si>
  <si>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</si>
  <si>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</si>
  <si>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</si>
  <si>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</si>
  <si>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</si>
  <si>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</si>
  <si>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</si>
  <si>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</si>
  <si>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</si>
  <si>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</si>
  <si>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</si>
  <si>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</si>
  <si>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</si>
  <si>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</si>
  <si>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</si>
  <si>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</si>
  <si>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</si>
  <si>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</si>
  <si>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</si>
  <si>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</si>
  <si>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</si>
  <si>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</si>
  <si>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</si>
  <si>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</si>
  <si>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</si>
  <si>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</si>
  <si>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</si>
  <si>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</si>
  <si>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</si>
  <si>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</si>
  <si>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</si>
  <si>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</si>
  <si>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</si>
  <si>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</si>
  <si>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</si>
  <si>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</si>
  <si>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</si>
  <si>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</si>
  <si>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</si>
  <si>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</si>
  <si>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</si>
  <si>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日本電設工業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</si>
  <si>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</si>
  <si>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</si>
  <si>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</si>
  <si>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</si>
  <si>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</si>
  <si>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</si>
  <si>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</si>
  <si>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インフォコム</t>
  </si>
  <si>
    <t>富士製薬工業</t>
  </si>
  <si>
    <t>早稲田アカデミー</t>
  </si>
  <si>
    <t>アルファシステムズ</t>
  </si>
  <si>
    <t>サイバーエージェント</t>
  </si>
  <si>
    <t>ホソカワミクロン</t>
  </si>
  <si>
    <t>ワイエイシイホールディングス</t>
  </si>
  <si>
    <t>椿本チエイン</t>
  </si>
  <si>
    <t>タダノ</t>
  </si>
  <si>
    <t>安川電機</t>
  </si>
  <si>
    <t>電気興業</t>
  </si>
  <si>
    <t>チノー</t>
  </si>
  <si>
    <t>小津産業</t>
  </si>
  <si>
    <t>フジ・コーポレーション</t>
  </si>
  <si>
    <t>小松ウオール工業</t>
  </si>
  <si>
    <t>ライフコーポレーション</t>
  </si>
  <si>
    <t>コメリ</t>
  </si>
  <si>
    <t>広島銀行</t>
  </si>
  <si>
    <t>オリックス</t>
  </si>
  <si>
    <t>ジャフコ</t>
  </si>
  <si>
    <t>東海東京フィナンシャル・ホールディングス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</si>
  <si>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</si>
  <si>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</si>
  <si>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</si>
  <si>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</si>
  <si>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</si>
  <si>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</si>
  <si>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</si>
  <si>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</si>
  <si>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</si>
  <si>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</si>
  <si>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</si>
  <si>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</si>
  <si>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</si>
  <si>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</si>
  <si>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</si>
  <si>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</si>
  <si>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</si>
  <si>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</si>
  <si>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</si>
  <si>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</si>
  <si>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</si>
  <si>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</si>
  <si>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</si>
  <si>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</si>
  <si>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</si>
  <si>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</si>
  <si>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</si>
  <si>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</si>
  <si>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</si>
  <si>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</si>
  <si>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</si>
  <si>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</si>
  <si>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</si>
  <si>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</si>
  <si>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</si>
  <si>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</si>
  <si>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</si>
  <si>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</si>
  <si>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</si>
  <si>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</si>
  <si>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</si>
  <si>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</si>
  <si>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</si>
  <si>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</si>
  <si>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</si>
  <si>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</si>
  <si>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</si>
  <si>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</si>
  <si>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</si>
  <si>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</si>
  <si>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</si>
  <si>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</si>
  <si>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</si>
  <si>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</si>
  <si>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</si>
  <si>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</si>
  <si>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</si>
  <si>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</si>
  <si>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</si>
  <si>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</si>
  <si>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</si>
  <si>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</si>
  <si>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</si>
  <si>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</si>
  <si>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</si>
  <si>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</si>
  <si>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</si>
  <si>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</si>
  <si>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</si>
  <si>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</si>
  <si>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</si>
  <si>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</si>
  <si>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</si>
  <si>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</si>
  <si>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オークマ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</si>
  <si>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</si>
  <si>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</si>
  <si>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</si>
  <si>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</si>
  <si>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</si>
  <si>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</si>
  <si>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</si>
  <si>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</si>
  <si>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</si>
  <si>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</si>
  <si>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</si>
  <si>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</si>
  <si>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</si>
  <si>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</si>
  <si>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</si>
  <si>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</si>
  <si>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</si>
  <si>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</si>
  <si>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</si>
  <si>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</si>
  <si>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</si>
  <si>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</si>
  <si>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</si>
  <si>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</si>
  <si>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</si>
  <si>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</si>
  <si>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</si>
  <si>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</si>
  <si>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</si>
  <si>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</si>
  <si>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</si>
  <si>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</si>
  <si>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</si>
  <si>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</si>
  <si>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</si>
  <si>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</si>
  <si>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</si>
  <si>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</si>
  <si>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</si>
  <si>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</si>
  <si>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</si>
  <si>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</si>
  <si>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</si>
  <si>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</si>
  <si>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</si>
  <si>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</si>
  <si>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</si>
  <si>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</si>
  <si>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</si>
  <si>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</si>
  <si>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</si>
  <si>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</si>
  <si>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</si>
  <si>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</si>
  <si>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</si>
  <si>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2/21</t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</si>
  <si>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</si>
  <si>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</si>
  <si>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</si>
  <si>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</si>
  <si>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</si>
  <si>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</si>
  <si>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</si>
  <si>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</si>
  <si>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</si>
  <si>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</si>
  <si>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大末建設</t>
  </si>
  <si>
    <t>きんでん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</si>
  <si>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</si>
  <si>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</si>
  <si>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</si>
  <si>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</si>
  <si>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</si>
  <si>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東亞合成</t>
  </si>
  <si>
    <t>信越化学工業</t>
  </si>
  <si>
    <t>野村総合研究所</t>
  </si>
  <si>
    <t>日本オラクル</t>
  </si>
  <si>
    <t>住友理工</t>
  </si>
  <si>
    <t>モリ工業</t>
  </si>
  <si>
    <t>アマダホールディングス</t>
  </si>
  <si>
    <t>ＳＡＮＫＹＯ</t>
  </si>
  <si>
    <t>竹内製作所</t>
  </si>
  <si>
    <t>グローリー</t>
  </si>
  <si>
    <t>富士電機</t>
  </si>
  <si>
    <t>ＪＭＳ</t>
  </si>
  <si>
    <t>ヤマハ</t>
  </si>
  <si>
    <t>あおぞら銀行</t>
  </si>
  <si>
    <t>東北銀行</t>
  </si>
  <si>
    <t>百五銀行</t>
  </si>
  <si>
    <t>佐賀銀行</t>
  </si>
  <si>
    <t>丸三証券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</si>
  <si>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</si>
  <si>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</si>
  <si>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</si>
  <si>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</si>
  <si>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</si>
  <si>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</si>
  <si>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</si>
  <si>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</si>
  <si>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</si>
  <si>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</si>
  <si>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</si>
  <si>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</si>
  <si>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</si>
  <si>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</si>
  <si>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ニチレイ</t>
  </si>
  <si>
    <t>ＪＭホールディングス</t>
  </si>
  <si>
    <t>ノエビアホールディングス</t>
  </si>
  <si>
    <t>横河ブリッジホールディングス</t>
  </si>
  <si>
    <t>サンコール</t>
  </si>
  <si>
    <t>前田工繊</t>
  </si>
  <si>
    <t>蝶理</t>
  </si>
  <si>
    <t>ユニ・チャーム</t>
  </si>
  <si>
    <t>長野銀行</t>
  </si>
  <si>
    <t>日本ＢＳ放送</t>
  </si>
  <si>
    <t>北陸電力</t>
  </si>
  <si>
    <t>日本管財</t>
  </si>
  <si>
    <t>東京電力ホールディングス</t>
    <phoneticPr fontId="1" type="noConversion"/>
  </si>
  <si>
    <t>イズミ</t>
    <phoneticPr fontId="1" type="noConversion"/>
  </si>
  <si>
    <t>制度</t>
    <phoneticPr fontId="1" type="noConversion"/>
  </si>
  <si>
    <t>日本航空</t>
    <phoneticPr fontId="1" type="noConversion"/>
  </si>
  <si>
    <t>エイチ・ツー・オー　リテイリング</t>
    <phoneticPr fontId="1" type="noConversion"/>
  </si>
  <si>
    <t>制度</t>
    <phoneticPr fontId="1" type="noConversion"/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</si>
  <si>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</si>
  <si>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</si>
  <si>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</si>
  <si>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</si>
  <si>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</si>
  <si>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高砂熱学工業</t>
  </si>
  <si>
    <t>クックパッド</t>
  </si>
  <si>
    <t>ジャパンフーズ</t>
  </si>
  <si>
    <t>カゴメ</t>
  </si>
  <si>
    <t>ジョイフル本田</t>
  </si>
  <si>
    <t>関東電化工業</t>
  </si>
  <si>
    <t>旭有機材</t>
  </si>
  <si>
    <t>ダイト</t>
  </si>
  <si>
    <t>東計電算</t>
  </si>
  <si>
    <t>大塚商会</t>
  </si>
  <si>
    <t>豊田自動織機</t>
  </si>
  <si>
    <t>東光高岳</t>
  </si>
  <si>
    <t>ヤーマン</t>
  </si>
  <si>
    <t>三井ハイテック</t>
  </si>
  <si>
    <t>三菱重工業</t>
  </si>
  <si>
    <t>マツダ</t>
  </si>
  <si>
    <t>神鋼商事</t>
  </si>
  <si>
    <t>タカキュー</t>
  </si>
  <si>
    <t>西日本旅客鉄道</t>
  </si>
  <si>
    <t>鴻池運輸</t>
  </si>
  <si>
    <t>ＧＭＯインターネット</t>
  </si>
  <si>
    <t>昭文社</t>
  </si>
  <si>
    <t>松竹</t>
  </si>
  <si>
    <t>共立メンテナンス</t>
  </si>
  <si>
    <t>スペース</t>
  </si>
  <si>
    <t>ニトリホールディングス</t>
  </si>
  <si>
    <t>ファーストリテイリング</t>
  </si>
  <si>
    <t>ＮＯＫ</t>
    <phoneticPr fontId="1" type="noConversion"/>
  </si>
  <si>
    <t>ＮＴＮ</t>
    <phoneticPr fontId="1" type="noConversion"/>
  </si>
  <si>
    <t>制度</t>
    <phoneticPr fontId="1" type="noConversion"/>
  </si>
  <si>
    <t xml:space="preserve"> ドーム</t>
  </si>
  <si>
    <t xml:space="preserve"> エスコンJPN</t>
  </si>
  <si>
    <t xml:space="preserve"> 3/30</t>
  </si>
  <si>
    <t xml:space="preserve"> ストライク</t>
  </si>
  <si>
    <t xml:space="preserve"> ヴィッツ</t>
  </si>
  <si>
    <t>Ｋ＆Ｏエナジーグループ</t>
  </si>
  <si>
    <t>中電工</t>
  </si>
  <si>
    <t>Ｊ－オイルミルズ</t>
  </si>
  <si>
    <t>アルペン</t>
  </si>
  <si>
    <t>ＺＯＺＯ</t>
  </si>
  <si>
    <t>ＧＭＯクラウド</t>
  </si>
  <si>
    <t>ニチバン</t>
  </si>
  <si>
    <t>扶桑化学工業</t>
  </si>
  <si>
    <t>ＪＣＲファーマ</t>
  </si>
  <si>
    <t>日本エンタープライズ</t>
  </si>
  <si>
    <t>メック</t>
  </si>
  <si>
    <t>ＡＧＣ</t>
  </si>
  <si>
    <t>愛知製鋼</t>
  </si>
  <si>
    <t>酒井重工業</t>
  </si>
  <si>
    <t>サンデンホールディングス</t>
  </si>
  <si>
    <t>ミマキエンジニアリング</t>
  </si>
  <si>
    <t>横河電機</t>
  </si>
  <si>
    <t>キーエンス</t>
  </si>
  <si>
    <t>ローム</t>
  </si>
  <si>
    <t>浜松ホトニクス</t>
  </si>
  <si>
    <t>小野建</t>
  </si>
  <si>
    <t>ワタミ</t>
  </si>
  <si>
    <t>松風</t>
  </si>
  <si>
    <t>日本ユニシス</t>
  </si>
  <si>
    <t>フルサト工業</t>
  </si>
  <si>
    <t>井筒屋</t>
  </si>
  <si>
    <t>ＰＡＬＴＡＣ</t>
  </si>
  <si>
    <t>南海電気鉄道</t>
  </si>
  <si>
    <t>トランコム</t>
  </si>
  <si>
    <t>住友倉庫</t>
  </si>
  <si>
    <t>近鉄エクスプレス</t>
  </si>
  <si>
    <t>ＳＣＳＫ</t>
  </si>
  <si>
    <t>藤田観光</t>
  </si>
  <si>
    <t>サックスバー　ホールディングス</t>
  </si>
  <si>
    <t>三菱ＵＦＪフィナンシャル・グループ</t>
    <phoneticPr fontId="1" type="noConversion"/>
  </si>
  <si>
    <t>東海理化電機製作所</t>
    <phoneticPr fontId="1" type="noConversion"/>
  </si>
  <si>
    <t>制度</t>
    <phoneticPr fontId="1" type="noConversion"/>
  </si>
  <si>
    <t>制度</t>
    <phoneticPr fontId="1" type="noConversion"/>
  </si>
  <si>
    <t>ＪＳＲ</t>
  </si>
  <si>
    <t>アマノ</t>
  </si>
  <si>
    <t>日鉄ソリューションズ</t>
  </si>
  <si>
    <t>シャープ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</si>
  <si>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</si>
  <si>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</si>
  <si>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</si>
  <si>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</si>
  <si>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</si>
  <si>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</si>
  <si>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</si>
  <si>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</si>
  <si>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</si>
  <si>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</si>
  <si>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</si>
  <si>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</si>
  <si>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</si>
  <si>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</si>
  <si>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</si>
  <si>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</si>
  <si>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</si>
  <si>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</si>
  <si>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ＩＨＩ</t>
  </si>
  <si>
    <t>関電工</t>
  </si>
  <si>
    <t>ジャパンエレベーターサービスホールディングス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</si>
  <si>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</si>
  <si>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</si>
  <si>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</si>
  <si>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</si>
  <si>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</si>
  <si>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</si>
  <si>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</si>
  <si>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</si>
  <si>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</si>
  <si>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双日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</si>
  <si>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</si>
  <si>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</si>
  <si>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</si>
  <si>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</si>
  <si>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</si>
  <si>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</si>
  <si>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</si>
  <si>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</si>
  <si>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</si>
  <si>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</si>
  <si>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</si>
  <si>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ヤマトホールディングス</t>
  </si>
  <si>
    <t>フジ・メディア・ホールディングス</t>
  </si>
  <si>
    <t>三和ホールディングス</t>
  </si>
  <si>
    <t>アルバック</t>
  </si>
  <si>
    <t>デジタルアーツ</t>
  </si>
  <si>
    <t>東邦ホールディングス</t>
  </si>
  <si>
    <t xml:space="preserve"> バルニバーヒ</t>
  </si>
  <si>
    <t xml:space="preserve"> シーアールイー</t>
  </si>
  <si>
    <t xml:space="preserve"> スバル興</t>
  </si>
  <si>
    <t xml:space="preserve"> シーイーシー</t>
  </si>
  <si>
    <t xml:space="preserve"> イオンリート</t>
  </si>
  <si>
    <t xml:space="preserve"> モロゾフ</t>
  </si>
  <si>
    <t xml:space="preserve"> 4/2</t>
  </si>
  <si>
    <t xml:space="preserve"> 毎コムネット</t>
  </si>
  <si>
    <t xml:space="preserve"> プラズマ</t>
  </si>
  <si>
    <t xml:space="preserve"> キャリアリンク</t>
  </si>
  <si>
    <t xml:space="preserve"> 01月上旬</t>
  </si>
  <si>
    <t xml:space="preserve"> サムティ</t>
  </si>
  <si>
    <t>不二家</t>
  </si>
  <si>
    <t>オエノンホールディングス</t>
  </si>
  <si>
    <t>富士紡ホールディングス</t>
  </si>
  <si>
    <t>三重交通グループホールディングス</t>
  </si>
  <si>
    <t>トーカロ</t>
  </si>
  <si>
    <t>三菱総合研究所</t>
  </si>
  <si>
    <t>メディアドゥホールディングス</t>
  </si>
  <si>
    <t>デジタル・インフォメーション・テクノロジー</t>
  </si>
  <si>
    <t>わかもと製薬</t>
  </si>
  <si>
    <t>オリエンタルランド</t>
  </si>
  <si>
    <t>日本コンクリート工業</t>
  </si>
  <si>
    <t>大阪製鐵</t>
  </si>
  <si>
    <t>東洋シヤッター</t>
  </si>
  <si>
    <t>ＳＭＮ</t>
  </si>
  <si>
    <t>前澤給装工業</t>
  </si>
  <si>
    <t>ティアック</t>
  </si>
  <si>
    <t>ＩＭＡＧＩＣＡ　ＧＲＯＵＰ</t>
  </si>
  <si>
    <t>日本ケミコン</t>
  </si>
  <si>
    <t>ＫＯＡ</t>
  </si>
  <si>
    <t>パン・パシフィック・インターナショナルホールディングス</t>
  </si>
  <si>
    <t>丸文</t>
  </si>
  <si>
    <t>ゼンショーホールディングス</t>
  </si>
  <si>
    <t>幸楽苑ホールディングス</t>
  </si>
  <si>
    <t>シード</t>
  </si>
  <si>
    <t>中本パックス</t>
  </si>
  <si>
    <t>ナイガイ</t>
  </si>
  <si>
    <t>ゴールドウイン</t>
  </si>
  <si>
    <t>ミツウロコグループホールディングス</t>
  </si>
  <si>
    <t>大垣共立銀行</t>
  </si>
  <si>
    <t>マネックスグループ</t>
  </si>
  <si>
    <t>京阪ホールディングス</t>
  </si>
  <si>
    <t>日立物流</t>
  </si>
  <si>
    <t>三井化学</t>
    <phoneticPr fontId="1" type="noConversion"/>
  </si>
  <si>
    <t>宇部興産</t>
    <phoneticPr fontId="1" type="noConversion"/>
  </si>
  <si>
    <t>制度</t>
    <phoneticPr fontId="1" type="noConversion"/>
  </si>
  <si>
    <t>東急</t>
  </si>
  <si>
    <t xml:space="preserve"> 大塚家</t>
  </si>
  <si>
    <t>469"</t>
  </si>
  <si>
    <t>523"</t>
  </si>
  <si>
    <t>062"</t>
  </si>
  <si>
    <t xml:space="preserve"> ギグワークス</t>
  </si>
  <si>
    <t xml:space="preserve"> 東和フード</t>
  </si>
  <si>
    <t xml:space="preserve"> キタック</t>
  </si>
  <si>
    <t xml:space="preserve"> 共和工業</t>
  </si>
  <si>
    <t xml:space="preserve"> エイチ・アイエス</t>
  </si>
  <si>
    <t xml:space="preserve"> ナトコ</t>
  </si>
  <si>
    <t xml:space="preserve"> 巴工業</t>
  </si>
  <si>
    <t xml:space="preserve"> エイケン工業</t>
  </si>
  <si>
    <t xml:space="preserve"> ピープル</t>
  </si>
  <si>
    <t xml:space="preserve"> ＤｙＤｏ</t>
  </si>
  <si>
    <t xml:space="preserve"> ティーライフ</t>
  </si>
  <si>
    <t xml:space="preserve"> ウチダエスコ</t>
  </si>
  <si>
    <t xml:space="preserve"> オリバー</t>
  </si>
  <si>
    <t xml:space="preserve"> 内田洋</t>
  </si>
  <si>
    <t xml:space="preserve"> 泉州電</t>
  </si>
  <si>
    <t xml:space="preserve"> 日ハウスHD</t>
  </si>
  <si>
    <t xml:space="preserve"> 積水ハウス</t>
  </si>
  <si>
    <t xml:space="preserve"> アルチザ</t>
  </si>
  <si>
    <t xml:space="preserve"> トップカルチャ</t>
  </si>
  <si>
    <t xml:space="preserve"> 日　駐</t>
  </si>
  <si>
    <t xml:space="preserve"> ケア２１</t>
  </si>
  <si>
    <t xml:space="preserve"> 鳥貴族</t>
  </si>
  <si>
    <t xml:space="preserve"> アールエイジ</t>
  </si>
  <si>
    <t xml:space="preserve"> ソフトウェアサー</t>
  </si>
  <si>
    <t xml:space="preserve"> HEROZ</t>
  </si>
  <si>
    <t xml:space="preserve"> Link-U</t>
  </si>
  <si>
    <t xml:space="preserve"> インスペック</t>
  </si>
  <si>
    <t xml:space="preserve"> フジコーポ</t>
  </si>
  <si>
    <t xml:space="preserve"> カナモト</t>
  </si>
  <si>
    <t xml:space="preserve"> 学　情</t>
  </si>
  <si>
    <t xml:space="preserve"> Bガレージ</t>
  </si>
  <si>
    <t xml:space="preserve"> Ｂ＆Ｐ</t>
  </si>
  <si>
    <t xml:space="preserve"> サトウ食品</t>
  </si>
  <si>
    <t xml:space="preserve"> 日東網</t>
  </si>
  <si>
    <t xml:space="preserve"> SYSHD</t>
  </si>
  <si>
    <t xml:space="preserve"> 不二電機</t>
  </si>
  <si>
    <t xml:space="preserve"> ミロク</t>
  </si>
  <si>
    <t xml:space="preserve"> 日再生エネ</t>
  </si>
  <si>
    <t xml:space="preserve"> 大盛工業</t>
  </si>
  <si>
    <t xml:space="preserve"> テンポスHD</t>
  </si>
  <si>
    <t xml:space="preserve"> Hamee</t>
  </si>
  <si>
    <t xml:space="preserve"> 菊池製作</t>
  </si>
  <si>
    <t xml:space="preserve"> ステムリム</t>
  </si>
  <si>
    <t xml:space="preserve"> ベストワン</t>
  </si>
  <si>
    <t xml:space="preserve"> 楽天地</t>
  </si>
  <si>
    <t xml:space="preserve"> ツクルバ</t>
  </si>
  <si>
    <t xml:space="preserve"> 神戸物産</t>
  </si>
  <si>
    <t xml:space="preserve"> コーセーアールイ</t>
  </si>
  <si>
    <t xml:space="preserve"> GA TECH</t>
  </si>
  <si>
    <t xml:space="preserve"> 鎌倉新書</t>
  </si>
  <si>
    <t xml:space="preserve"> アイモバイル</t>
  </si>
  <si>
    <t xml:space="preserve"> プロレド</t>
  </si>
  <si>
    <t xml:space="preserve"> フロンティアI</t>
  </si>
  <si>
    <t xml:space="preserve"> オーエムツー</t>
  </si>
  <si>
    <t xml:space="preserve"> サンオータス</t>
  </si>
  <si>
    <t xml:space="preserve"> 日本テレホン</t>
  </si>
  <si>
    <t xml:space="preserve"> 丹青社</t>
  </si>
  <si>
    <t xml:space="preserve"> ベステラ</t>
  </si>
  <si>
    <t xml:space="preserve"> フィット</t>
  </si>
  <si>
    <t xml:space="preserve"> 太洋基礎</t>
  </si>
  <si>
    <t xml:space="preserve"> 土屋ＨＤ</t>
  </si>
  <si>
    <t xml:space="preserve"> ジェネパ</t>
  </si>
  <si>
    <t xml:space="preserve"> 森ヒルズ</t>
  </si>
  <si>
    <t xml:space="preserve"> クロスプラス</t>
  </si>
  <si>
    <t xml:space="preserve"> サムティレジ</t>
  </si>
  <si>
    <t xml:space="preserve"> スターアジア</t>
  </si>
  <si>
    <t xml:space="preserve"> 三井不LP</t>
  </si>
  <si>
    <t xml:space="preserve"> J.S.B.</t>
  </si>
  <si>
    <t xml:space="preserve"> ネオジャパン</t>
  </si>
  <si>
    <t xml:space="preserve"> バリュゴルフ</t>
  </si>
  <si>
    <t xml:space="preserve"> イムラ封筒</t>
  </si>
  <si>
    <t xml:space="preserve"> TBCSCAT</t>
  </si>
  <si>
    <t xml:space="preserve"> トリケミカル</t>
  </si>
  <si>
    <t xml:space="preserve"> ACCESS</t>
  </si>
  <si>
    <t xml:space="preserve"> ファーストロジ</t>
  </si>
  <si>
    <t xml:space="preserve"> イトクロ</t>
  </si>
  <si>
    <t xml:space="preserve"> ウエスコHD</t>
  </si>
  <si>
    <t xml:space="preserve"> トミタ電機</t>
  </si>
  <si>
    <t xml:space="preserve"> 三井ハイテ</t>
  </si>
  <si>
    <t xml:space="preserve"> ＭＳＯＬ</t>
  </si>
  <si>
    <t xml:space="preserve"> 梅の花</t>
  </si>
  <si>
    <t xml:space="preserve"> クロスフォー</t>
  </si>
  <si>
    <t xml:space="preserve"> 総合商研</t>
  </si>
  <si>
    <t xml:space="preserve"> 光・彩</t>
  </si>
  <si>
    <t xml:space="preserve"> MICS化学</t>
  </si>
  <si>
    <t xml:space="preserve"> ナイガイ</t>
  </si>
  <si>
    <t xml:space="preserve"> 正栄食</t>
  </si>
  <si>
    <t xml:space="preserve"> アルデプロ</t>
  </si>
  <si>
    <t xml:space="preserve"> 明豊エンター</t>
  </si>
  <si>
    <t xml:space="preserve"> きんえい</t>
  </si>
  <si>
    <t xml:space="preserve"> ＯＳ映</t>
  </si>
  <si>
    <t xml:space="preserve"> 精養軒</t>
  </si>
  <si>
    <t xml:space="preserve"> 新都ＨＤ</t>
  </si>
  <si>
    <t xml:space="preserve"> ケネディレジ</t>
  </si>
  <si>
    <t xml:space="preserve"> 稲葉製作</t>
  </si>
  <si>
    <t xml:space="preserve"> ＩＡＬ</t>
  </si>
  <si>
    <t xml:space="preserve"> システムディ</t>
  </si>
  <si>
    <t xml:space="preserve"> セルソース</t>
  </si>
  <si>
    <t xml:space="preserve"> HyAS&amp;Co.</t>
  </si>
  <si>
    <t xml:space="preserve"> ギフト</t>
  </si>
  <si>
    <t xml:space="preserve"> ナガノ東</t>
  </si>
  <si>
    <t xml:space="preserve"> ＨＣＭ</t>
  </si>
  <si>
    <t xml:space="preserve"> 3/18</t>
  </si>
  <si>
    <t xml:space="preserve"> 産業ファ</t>
  </si>
  <si>
    <t xml:space="preserve"> クスリのアオキ</t>
  </si>
  <si>
    <t xml:space="preserve"> ヒマラヤ</t>
  </si>
  <si>
    <t xml:space="preserve"> ダイセキ</t>
  </si>
  <si>
    <t xml:space="preserve"> ヴィレッジV</t>
  </si>
  <si>
    <t xml:space="preserve"> 5/11</t>
  </si>
  <si>
    <t xml:space="preserve"> 5/13</t>
  </si>
  <si>
    <t>365"</t>
  </si>
  <si>
    <t>日本基礎技術</t>
  </si>
  <si>
    <t>ぐるなび</t>
  </si>
  <si>
    <t>エバラ食品工業</t>
  </si>
  <si>
    <t>ＲＳ　Ｔｅｃｈｎｏｌｏｇｉｅｓ</t>
  </si>
  <si>
    <t>レンゴー</t>
  </si>
  <si>
    <t>あすか製薬</t>
  </si>
  <si>
    <t>ファンケル</t>
  </si>
  <si>
    <t>荒川化学工業</t>
  </si>
  <si>
    <t>日本山村硝子</t>
  </si>
  <si>
    <t>オハラ</t>
  </si>
  <si>
    <t>ニッカトー</t>
  </si>
  <si>
    <t>昭和電線ホールディングス</t>
  </si>
  <si>
    <t>ユニオンツール</t>
  </si>
  <si>
    <t>ＴＯＷＡ</t>
  </si>
  <si>
    <t>正興電機製作所</t>
  </si>
  <si>
    <t>スプリックス</t>
  </si>
  <si>
    <t>愛三工業</t>
  </si>
  <si>
    <t>たけびし</t>
  </si>
  <si>
    <t>イオン北海道</t>
  </si>
  <si>
    <t>ハピネット</t>
  </si>
  <si>
    <t>エフピコ</t>
  </si>
  <si>
    <t>日本瓦斯</t>
  </si>
  <si>
    <t>アプラスフィナンシャル</t>
  </si>
  <si>
    <t>アイネス</t>
  </si>
  <si>
    <t>大庄</t>
  </si>
  <si>
    <t>ソフトバンクグループ</t>
  </si>
  <si>
    <t>0/2/2</t>
  </si>
  <si>
    <t>2/3/9</t>
  </si>
  <si>
    <t>カルビー</t>
  </si>
  <si>
    <t>オプトラン</t>
  </si>
  <si>
    <t>サントリー食品インターナショナル</t>
  </si>
  <si>
    <t>096"</t>
  </si>
  <si>
    <t>238"</t>
  </si>
  <si>
    <t>147"</t>
  </si>
  <si>
    <t>" 27</t>
  </si>
  <si>
    <t>050"</t>
  </si>
  <si>
    <t>" 45</t>
  </si>
  <si>
    <t xml:space="preserve"> 4/1</t>
  </si>
  <si>
    <t xml:space="preserve"> 日フイルコン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</si>
  <si>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</si>
  <si>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</si>
  <si>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</si>
  <si>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</si>
  <si>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</si>
  <si>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</si>
  <si>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</si>
  <si>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不動テトラ</t>
  </si>
  <si>
    <t>ＮＪＳ</t>
  </si>
  <si>
    <t>ツクイ</t>
  </si>
  <si>
    <t>アークランドサービスホールディングス</t>
  </si>
  <si>
    <t>レスターホールディングス</t>
  </si>
  <si>
    <t>フージャースホールディングス</t>
  </si>
  <si>
    <t>ＫＨネオケム</t>
  </si>
  <si>
    <t>サカタインクス</t>
  </si>
  <si>
    <t>りらいあコミュニケーションズ</t>
  </si>
  <si>
    <t>ビジネスエンジニアリング</t>
  </si>
  <si>
    <t>北興化学工業</t>
  </si>
  <si>
    <t>日精エー・エス・ビー機械</t>
  </si>
  <si>
    <t>帝国電機製作所</t>
  </si>
  <si>
    <t>新東工業</t>
  </si>
  <si>
    <t>フクシマガリレイ</t>
  </si>
  <si>
    <t>日本ピストンリング</t>
  </si>
  <si>
    <t>フルテック</t>
  </si>
  <si>
    <t>ローランド　ディー．ジー．</t>
  </si>
  <si>
    <t>アイコム</t>
  </si>
  <si>
    <t>佐鳥電機</t>
  </si>
  <si>
    <t>西松屋チェーン</t>
  </si>
  <si>
    <t>タムロン</t>
  </si>
  <si>
    <t>トッパン・フォームズ</t>
  </si>
  <si>
    <t>稲畑産業</t>
  </si>
  <si>
    <t>ゼビオホールディングス</t>
  </si>
  <si>
    <t>アニコム　ホールディングス</t>
  </si>
  <si>
    <t>グランディハウス</t>
  </si>
  <si>
    <t>アインホールディングス</t>
  </si>
  <si>
    <t>燦ホールディングス</t>
  </si>
  <si>
    <t>トラスコ中山</t>
  </si>
  <si>
    <t>6/6/7</t>
  </si>
  <si>
    <t>グローリー</t>
    <phoneticPr fontId="1" type="noConversion"/>
  </si>
  <si>
    <t>ウシオ電機</t>
    <phoneticPr fontId="1" type="noConversion"/>
  </si>
  <si>
    <t>制度</t>
    <phoneticPr fontId="1" type="noConversion"/>
  </si>
  <si>
    <t>アリアケジャパン</t>
  </si>
  <si>
    <t>タカラバイオ</t>
  </si>
  <si>
    <t>056"</t>
  </si>
  <si>
    <t>411"</t>
  </si>
  <si>
    <t>060"</t>
  </si>
  <si>
    <t>240"</t>
  </si>
  <si>
    <t xml:space="preserve"> マルカ</t>
  </si>
  <si>
    <t xml:space="preserve"> 島　忠</t>
  </si>
  <si>
    <t>349"</t>
  </si>
  <si>
    <t xml:space="preserve"> ソーバル</t>
  </si>
  <si>
    <t>213"</t>
  </si>
  <si>
    <t>880"</t>
  </si>
  <si>
    <t>842"</t>
  </si>
  <si>
    <t>284"</t>
  </si>
  <si>
    <t>340"</t>
  </si>
  <si>
    <t>467"</t>
  </si>
  <si>
    <t>539"</t>
  </si>
  <si>
    <t>797"</t>
  </si>
  <si>
    <t>佐田建設</t>
  </si>
  <si>
    <t>北陸電気工事</t>
  </si>
  <si>
    <t>日揮ホールディングス</t>
  </si>
  <si>
    <t>三井製糖</t>
  </si>
  <si>
    <t>パーソルホールディングス</t>
  </si>
  <si>
    <t>エスプール</t>
  </si>
  <si>
    <t>黒谷</t>
  </si>
  <si>
    <t>ホットランド</t>
  </si>
  <si>
    <t>日本毛織</t>
  </si>
  <si>
    <t>マツオカコーポレーション</t>
  </si>
  <si>
    <t>アイスタイル</t>
  </si>
  <si>
    <t>モバイルファクトリー</t>
  </si>
  <si>
    <t>日本化学工業</t>
  </si>
  <si>
    <t>ドリームインキュベータ</t>
  </si>
  <si>
    <t>中国塗料</t>
  </si>
  <si>
    <t>ＩＤホールディングス</t>
  </si>
  <si>
    <t>インテリジェント　ウェイブ</t>
  </si>
  <si>
    <t>住友大阪セメント</t>
  </si>
  <si>
    <t>日本高周波鋼業</t>
  </si>
  <si>
    <t>東プレ</t>
  </si>
  <si>
    <t>東洋機械金属</t>
  </si>
  <si>
    <t>平田機工</t>
  </si>
  <si>
    <t>マルマエ</t>
  </si>
  <si>
    <t>トーヨーカネツ</t>
  </si>
  <si>
    <t>大同工業</t>
  </si>
  <si>
    <t>メガチップス</t>
  </si>
  <si>
    <t>イリソ電子工業</t>
  </si>
  <si>
    <t>サノヤスホールディングス</t>
  </si>
  <si>
    <t>インターアクション</t>
  </si>
  <si>
    <t>メニコン</t>
  </si>
  <si>
    <t>ウッドワン</t>
  </si>
  <si>
    <t>宮崎銀行</t>
  </si>
  <si>
    <t>タカラレーベン</t>
  </si>
  <si>
    <t>東祥</t>
  </si>
  <si>
    <t>ＡＮＡホールディングス</t>
  </si>
  <si>
    <t>キムラユニティー</t>
  </si>
  <si>
    <t>関西電力</t>
  </si>
  <si>
    <t>オオバ</t>
  </si>
  <si>
    <t>3/13/1</t>
  </si>
  <si>
    <t>1/6/5</t>
  </si>
  <si>
    <t>0/4/8</t>
  </si>
  <si>
    <t>2/6/8</t>
  </si>
  <si>
    <t>1/7/10</t>
  </si>
  <si>
    <t>1/4/10</t>
  </si>
  <si>
    <t>6/5/8</t>
  </si>
  <si>
    <t>6M</t>
    <phoneticPr fontId="1" type="noConversion"/>
  </si>
  <si>
    <t>三井住友フィナンシャルグループ</t>
    <phoneticPr fontId="1" type="noConversion"/>
  </si>
  <si>
    <t>伊予銀行</t>
    <phoneticPr fontId="1" type="noConversion"/>
  </si>
  <si>
    <t>制度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</si>
  <si>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</si>
  <si>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</si>
  <si>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</si>
  <si>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</si>
  <si>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</si>
  <si>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</si>
  <si>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</si>
  <si>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</si>
  <si>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</si>
  <si>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</si>
  <si>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</si>
  <si>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</si>
  <si>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</si>
  <si>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</si>
  <si>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</si>
  <si>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コスモエネルギーホールディングス</t>
  </si>
  <si>
    <t>大陽日酸</t>
  </si>
  <si>
    <t>東京瓦斯</t>
  </si>
  <si>
    <t>大塚ホールディングス</t>
  </si>
  <si>
    <t>横浜ゴム</t>
  </si>
  <si>
    <t>オーエスジー</t>
  </si>
  <si>
    <t>ココカラファイン</t>
  </si>
  <si>
    <t>コカ・コーラ　ボトラーズジャパンホールディングス</t>
  </si>
  <si>
    <t>クラレ</t>
  </si>
  <si>
    <t>三菱マテリアル</t>
  </si>
  <si>
    <t>ショーワ</t>
  </si>
  <si>
    <t>ユニゾホールディングス</t>
  </si>
  <si>
    <t>3/6/5</t>
  </si>
  <si>
    <t>6/4/6</t>
  </si>
  <si>
    <t>OPEN_8086</t>
  </si>
  <si>
    <t>CLOSE_8086</t>
  </si>
  <si>
    <t>OPEN_5631</t>
  </si>
  <si>
    <t>CLOSE_5631</t>
  </si>
  <si>
    <t>OPEN_7313</t>
  </si>
  <si>
    <t>CLOSE_7313</t>
  </si>
  <si>
    <t>日本製鋼所</t>
    <phoneticPr fontId="1" type="noConversion"/>
  </si>
  <si>
    <t>輸送用機器</t>
    <phoneticPr fontId="1" type="noConversion"/>
  </si>
  <si>
    <t>sell(7313)</t>
  </si>
  <si>
    <t>buy(5631)</t>
  </si>
  <si>
    <t>テイ・エス　テック</t>
    <phoneticPr fontId="1" type="noConversion"/>
  </si>
  <si>
    <t>機械</t>
    <phoneticPr fontId="1" type="noConversion"/>
  </si>
  <si>
    <t>OPEN_7327</t>
  </si>
  <si>
    <t>CLOSE_7327</t>
  </si>
  <si>
    <t>SELL</t>
    <phoneticPr fontId="1" type="noConversion"/>
  </si>
  <si>
    <t>ニプロ</t>
    <phoneticPr fontId="1" type="noConversion"/>
  </si>
  <si>
    <t>BUY</t>
    <phoneticPr fontId="1" type="noConversion"/>
  </si>
  <si>
    <t>第四北越フィナンシャルグループ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</si>
  <si>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</si>
  <si>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</si>
  <si>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</si>
  <si>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</si>
  <si>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</si>
  <si>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</si>
  <si>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</si>
  <si>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</si>
  <si>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</si>
  <si>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決算発表日</t>
    <rPh sb="2" eb="4">
      <t>ﾊｯﾋﾟｮｳ</t>
    </rPh>
    <phoneticPr fontId="1" type="noConversion"/>
  </si>
  <si>
    <t>Total</t>
    <phoneticPr fontId="1" type="noConversion"/>
  </si>
  <si>
    <t>OPEN_4183</t>
  </si>
  <si>
    <t>CLOSE_4183</t>
  </si>
  <si>
    <t>OPEN_4208</t>
  </si>
  <si>
    <t>CLOSE_4208</t>
  </si>
  <si>
    <t>sell(4183)</t>
  </si>
  <si>
    <t>buy(4208)</t>
  </si>
  <si>
    <t>三井化学</t>
    <phoneticPr fontId="1" type="noConversion"/>
  </si>
  <si>
    <t>宇部興産</t>
    <phoneticPr fontId="1" type="noConversion"/>
  </si>
  <si>
    <t>制度</t>
    <phoneticPr fontId="1" type="noConversion"/>
  </si>
  <si>
    <t>Position</t>
    <phoneticPr fontId="1" type="noConversion"/>
  </si>
  <si>
    <t>770"</t>
  </si>
  <si>
    <t>687"</t>
  </si>
  <si>
    <t>431"</t>
  </si>
  <si>
    <t>263"</t>
  </si>
  <si>
    <t>257"</t>
  </si>
  <si>
    <t>317"</t>
  </si>
  <si>
    <t>942"</t>
  </si>
  <si>
    <t>782"</t>
  </si>
  <si>
    <t>441"</t>
  </si>
  <si>
    <t>625"</t>
  </si>
  <si>
    <t xml:space="preserve"> ハイレックス</t>
  </si>
  <si>
    <t>702"</t>
  </si>
  <si>
    <t>259"</t>
  </si>
  <si>
    <t>027"</t>
  </si>
  <si>
    <t>495"</t>
  </si>
  <si>
    <t>724"</t>
  </si>
  <si>
    <t>256"</t>
  </si>
  <si>
    <t>593"</t>
  </si>
  <si>
    <t>945"</t>
  </si>
  <si>
    <t>433"</t>
  </si>
  <si>
    <t>173"</t>
  </si>
  <si>
    <t>031"</t>
  </si>
  <si>
    <t>926"</t>
  </si>
  <si>
    <t>291"</t>
  </si>
  <si>
    <t>294"</t>
  </si>
  <si>
    <t xml:space="preserve"> AFC-HD</t>
  </si>
  <si>
    <t>" 63</t>
  </si>
  <si>
    <t>082"</t>
  </si>
  <si>
    <t>400"</t>
  </si>
  <si>
    <t>483"</t>
  </si>
  <si>
    <t>742"</t>
  </si>
  <si>
    <t>235"</t>
  </si>
  <si>
    <t>530"</t>
  </si>
  <si>
    <t>652"</t>
  </si>
  <si>
    <t>295"</t>
  </si>
  <si>
    <t>867"</t>
  </si>
  <si>
    <t>989"</t>
  </si>
  <si>
    <t>040"</t>
  </si>
  <si>
    <t>579"</t>
  </si>
  <si>
    <t>734"</t>
  </si>
  <si>
    <t>030"</t>
  </si>
  <si>
    <t>292"</t>
  </si>
  <si>
    <t>042"</t>
  </si>
  <si>
    <t>918"</t>
  </si>
  <si>
    <t>206"</t>
  </si>
  <si>
    <t>619"</t>
  </si>
  <si>
    <t>656"</t>
  </si>
  <si>
    <t>" 38</t>
  </si>
  <si>
    <t>090"</t>
  </si>
  <si>
    <t>828"</t>
  </si>
  <si>
    <t>341"</t>
  </si>
  <si>
    <t>833"</t>
  </si>
  <si>
    <t>893"</t>
  </si>
  <si>
    <t>639"</t>
  </si>
  <si>
    <t>253"</t>
  </si>
  <si>
    <t xml:space="preserve"> anfac</t>
  </si>
  <si>
    <t>067"</t>
  </si>
  <si>
    <t>362"</t>
  </si>
  <si>
    <t>368"</t>
  </si>
  <si>
    <t>974"</t>
  </si>
  <si>
    <t>799"</t>
  </si>
  <si>
    <t>392"</t>
  </si>
  <si>
    <t>住石ホールディングス</t>
  </si>
  <si>
    <t>三井松島ホールディングス</t>
  </si>
  <si>
    <t>大東建託</t>
  </si>
  <si>
    <t>日特建設</t>
  </si>
  <si>
    <t>太平電業</t>
  </si>
  <si>
    <t>明治ホールディングス</t>
  </si>
  <si>
    <t>スタジオアリス</t>
  </si>
  <si>
    <t>高千穂交易</t>
  </si>
  <si>
    <t>ＪＡＬＵＸ</t>
  </si>
  <si>
    <t>ＪＰホールディングス</t>
  </si>
  <si>
    <t>ケンコーマヨネーズ</t>
  </si>
  <si>
    <t>イフジ産業</t>
  </si>
  <si>
    <t>メディアスホールディングス</t>
  </si>
  <si>
    <t>大光</t>
  </si>
  <si>
    <t>トーア紡コーポレーション</t>
  </si>
  <si>
    <t>芦森工業</t>
  </si>
  <si>
    <t>ソトー</t>
  </si>
  <si>
    <t>グリー</t>
  </si>
  <si>
    <t>サイバーリンクス</t>
  </si>
  <si>
    <t>ティーガイア</t>
  </si>
  <si>
    <t>朝日ネット</t>
  </si>
  <si>
    <t>コムチュア</t>
  </si>
  <si>
    <t>セグエグループ</t>
  </si>
  <si>
    <t>セントラル硝子</t>
  </si>
  <si>
    <t>日本パーカライジング</t>
  </si>
  <si>
    <t>日本精化</t>
  </si>
  <si>
    <t>新日本理化</t>
  </si>
  <si>
    <t>クレスコ</t>
  </si>
  <si>
    <t>ニチレキ</t>
  </si>
  <si>
    <t>イソライト工業</t>
  </si>
  <si>
    <t>リョービ</t>
  </si>
  <si>
    <t>ユニプレス</t>
  </si>
  <si>
    <t>パイオラックス</t>
  </si>
  <si>
    <t>チャーム・ケア・コーポレーション</t>
  </si>
  <si>
    <t>旭ダイヤモンド工業</t>
  </si>
  <si>
    <t>アイチコーポレーション</t>
  </si>
  <si>
    <t>油研工業</t>
  </si>
  <si>
    <t>理想科学工業</t>
  </si>
  <si>
    <t>モリタホールディングス</t>
  </si>
  <si>
    <t>キッツ</t>
  </si>
  <si>
    <t>ＥＩＺＯ</t>
  </si>
  <si>
    <t>ＴＤＫ</t>
  </si>
  <si>
    <t>千代田インテグレ</t>
  </si>
  <si>
    <t>エフテック</t>
  </si>
  <si>
    <t>武蔵精密工業</t>
  </si>
  <si>
    <t>市光工業</t>
  </si>
  <si>
    <t>三十三フィナンシャルグループ</t>
  </si>
  <si>
    <t>シークス</t>
  </si>
  <si>
    <t>田中商事</t>
  </si>
  <si>
    <t>キヤノン電子</t>
  </si>
  <si>
    <t>リズム時計工業</t>
  </si>
  <si>
    <t>パラマウントベッドホールディングス</t>
  </si>
  <si>
    <t>大建工業</t>
  </si>
  <si>
    <t>大日本印刷</t>
  </si>
  <si>
    <t>アシックス</t>
  </si>
  <si>
    <t>河合楽器製作所</t>
  </si>
  <si>
    <t>椿本興業</t>
  </si>
  <si>
    <t>内田洋行</t>
  </si>
  <si>
    <t>岩谷産業</t>
  </si>
  <si>
    <t>ニチモウ</t>
  </si>
  <si>
    <t>サンワテクノス</t>
  </si>
  <si>
    <t>千趣会</t>
  </si>
  <si>
    <t>島忠</t>
  </si>
  <si>
    <t>ＡＯＫＩホールディングス</t>
  </si>
  <si>
    <t>岩手銀行</t>
  </si>
  <si>
    <t>大分銀行</t>
  </si>
  <si>
    <t>ＳＯＭＰＯホールディングス</t>
  </si>
  <si>
    <t>小林洋行</t>
  </si>
  <si>
    <t>ＮＥＣキャピタルソリューション</t>
  </si>
  <si>
    <t>テーオーシー</t>
  </si>
  <si>
    <t>小田急電鉄</t>
  </si>
  <si>
    <t>京成電鉄</t>
  </si>
  <si>
    <t>日新</t>
  </si>
  <si>
    <t>東洋埠頭</t>
  </si>
  <si>
    <t>日本電信電話</t>
  </si>
  <si>
    <t>東映</t>
  </si>
  <si>
    <t>ジャステック</t>
  </si>
  <si>
    <t>トーカイ</t>
  </si>
  <si>
    <t>ナック</t>
  </si>
  <si>
    <t>アークス</t>
  </si>
  <si>
    <t>2/12/7</t>
  </si>
  <si>
    <t>3/12/4</t>
  </si>
  <si>
    <t>4/8/8</t>
  </si>
  <si>
    <t>2/9/6</t>
  </si>
  <si>
    <t>2/5/5</t>
  </si>
  <si>
    <t>0/6/10</t>
  </si>
  <si>
    <t>2/5/11</t>
  </si>
  <si>
    <t>7/11/2</t>
  </si>
  <si>
    <t>5/8/5</t>
  </si>
  <si>
    <t>8/8/6</t>
  </si>
  <si>
    <t>2/4/8</t>
  </si>
  <si>
    <t>3/4/5</t>
  </si>
  <si>
    <t>6/3/7</t>
  </si>
  <si>
    <t>5/7/7</t>
  </si>
  <si>
    <t>4/3/11</t>
  </si>
  <si>
    <t>6/7/6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</si>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</sst>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3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4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9" borderId="0" xfId="0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5" borderId="48" xfId="0" applyFill="1" applyBorder="1" applyAlignment="1">
      <alignment horizontal="center" vertical="center"/>
    </xf>
    <xf numFmtId="184" fontId="0" fillId="25" borderId="48" xfId="0" applyNumberFormat="1" applyFill="1" applyBorder="1" applyAlignment="1">
      <alignment horizontal="center" vertical="center"/>
    </xf>
    <xf numFmtId="0" fontId="0" fillId="25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6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6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5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quotePrefix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Asset!$B$100:$B$500</c:f>
              <c:numCache>
                <c:formatCode>m/d/yyyy</c:formatCode>
                <c:ptCount val="40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</c:numCache>
            </c:numRef>
          </c:cat>
          <c:val>
            <c:numRef>
              <c:f>Asset!$D$100:$D$500</c:f>
              <c:numCache>
                <c:formatCode>"¥"#,##0.00_);\("¥"#,##0.00\)</c:formatCode>
                <c:ptCount val="40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7.644172368708331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  <c:pt idx="5">
                  <c:v>43868</c:v>
                </c:pt>
                <c:pt idx="6">
                  <c:v>43867</c:v>
                </c:pt>
                <c:pt idx="7">
                  <c:v>43866</c:v>
                </c:pt>
                <c:pt idx="8">
                  <c:v>43865</c:v>
                </c:pt>
                <c:pt idx="9">
                  <c:v>43864</c:v>
                </c:pt>
                <c:pt idx="10">
                  <c:v>43861</c:v>
                </c:pt>
                <c:pt idx="11">
                  <c:v>43860</c:v>
                </c:pt>
                <c:pt idx="12">
                  <c:v>43859</c:v>
                </c:pt>
                <c:pt idx="13">
                  <c:v>43858</c:v>
                </c:pt>
                <c:pt idx="14">
                  <c:v>43857</c:v>
                </c:pt>
                <c:pt idx="15">
                  <c:v>43854</c:v>
                </c:pt>
                <c:pt idx="16">
                  <c:v>43853</c:v>
                </c:pt>
                <c:pt idx="17">
                  <c:v>43852</c:v>
                </c:pt>
                <c:pt idx="18">
                  <c:v>43851</c:v>
                </c:pt>
                <c:pt idx="19">
                  <c:v>43850</c:v>
                </c:pt>
                <c:pt idx="20">
                  <c:v>43847</c:v>
                </c:pt>
                <c:pt idx="21">
                  <c:v>43846</c:v>
                </c:pt>
                <c:pt idx="22">
                  <c:v>43845</c:v>
                </c:pt>
                <c:pt idx="23">
                  <c:v>43844</c:v>
                </c:pt>
                <c:pt idx="24">
                  <c:v>43840</c:v>
                </c:pt>
                <c:pt idx="25">
                  <c:v>43839</c:v>
                </c:pt>
                <c:pt idx="26">
                  <c:v>43838</c:v>
                </c:pt>
                <c:pt idx="27">
                  <c:v>43837</c:v>
                </c:pt>
                <c:pt idx="28">
                  <c:v>43836</c:v>
                </c:pt>
                <c:pt idx="29">
                  <c:v>43829</c:v>
                </c:pt>
                <c:pt idx="30">
                  <c:v>43826</c:v>
                </c:pt>
                <c:pt idx="31">
                  <c:v>43825</c:v>
                </c:pt>
                <c:pt idx="32">
                  <c:v>43824</c:v>
                </c:pt>
                <c:pt idx="33">
                  <c:v>43823</c:v>
                </c:pt>
                <c:pt idx="34">
                  <c:v>43822</c:v>
                </c:pt>
                <c:pt idx="35">
                  <c:v>43819</c:v>
                </c:pt>
                <c:pt idx="36">
                  <c:v>43818</c:v>
                </c:pt>
                <c:pt idx="37">
                  <c:v>43817</c:v>
                </c:pt>
                <c:pt idx="38">
                  <c:v>43816</c:v>
                </c:pt>
                <c:pt idx="39">
                  <c:v>43815</c:v>
                </c:pt>
                <c:pt idx="40">
                  <c:v>43812</c:v>
                </c:pt>
                <c:pt idx="41">
                  <c:v>43811</c:v>
                </c:pt>
                <c:pt idx="42">
                  <c:v>43810</c:v>
                </c:pt>
                <c:pt idx="43">
                  <c:v>43809</c:v>
                </c:pt>
                <c:pt idx="44">
                  <c:v>43808</c:v>
                </c:pt>
                <c:pt idx="45">
                  <c:v>43805</c:v>
                </c:pt>
                <c:pt idx="46">
                  <c:v>43804</c:v>
                </c:pt>
                <c:pt idx="47">
                  <c:v>43803</c:v>
                </c:pt>
                <c:pt idx="48">
                  <c:v>43802</c:v>
                </c:pt>
                <c:pt idx="49">
                  <c:v>43801</c:v>
                </c:pt>
                <c:pt idx="50">
                  <c:v>43798</c:v>
                </c:pt>
                <c:pt idx="51">
                  <c:v>43797</c:v>
                </c:pt>
                <c:pt idx="52">
                  <c:v>43796</c:v>
                </c:pt>
                <c:pt idx="53">
                  <c:v>43795</c:v>
                </c:pt>
                <c:pt idx="54">
                  <c:v>43794</c:v>
                </c:pt>
                <c:pt idx="55">
                  <c:v>43791</c:v>
                </c:pt>
                <c:pt idx="56">
                  <c:v>43790</c:v>
                </c:pt>
                <c:pt idx="57">
                  <c:v>43789</c:v>
                </c:pt>
                <c:pt idx="58">
                  <c:v>43788</c:v>
                </c:pt>
                <c:pt idx="59">
                  <c:v>43787</c:v>
                </c:pt>
                <c:pt idx="60">
                  <c:v>43784</c:v>
                </c:pt>
                <c:pt idx="61">
                  <c:v>43783</c:v>
                </c:pt>
                <c:pt idx="62">
                  <c:v>43782</c:v>
                </c:pt>
                <c:pt idx="63">
                  <c:v>43781</c:v>
                </c:pt>
                <c:pt idx="64">
                  <c:v>43780</c:v>
                </c:pt>
                <c:pt idx="65">
                  <c:v>43777</c:v>
                </c:pt>
                <c:pt idx="66">
                  <c:v>43776</c:v>
                </c:pt>
                <c:pt idx="67">
                  <c:v>43775</c:v>
                </c:pt>
                <c:pt idx="68">
                  <c:v>43774</c:v>
                </c:pt>
                <c:pt idx="69">
                  <c:v>43770</c:v>
                </c:pt>
                <c:pt idx="70">
                  <c:v>43769</c:v>
                </c:pt>
                <c:pt idx="71">
                  <c:v>43768</c:v>
                </c:pt>
                <c:pt idx="72">
                  <c:v>43767</c:v>
                </c:pt>
                <c:pt idx="73">
                  <c:v>43766</c:v>
                </c:pt>
                <c:pt idx="74">
                  <c:v>43763</c:v>
                </c:pt>
                <c:pt idx="75">
                  <c:v>43762</c:v>
                </c:pt>
                <c:pt idx="76">
                  <c:v>43761</c:v>
                </c:pt>
                <c:pt idx="77">
                  <c:v>43759</c:v>
                </c:pt>
                <c:pt idx="78">
                  <c:v>43756</c:v>
                </c:pt>
                <c:pt idx="79">
                  <c:v>43755</c:v>
                </c:pt>
                <c:pt idx="80">
                  <c:v>43754</c:v>
                </c:pt>
                <c:pt idx="81">
                  <c:v>43753</c:v>
                </c:pt>
                <c:pt idx="82">
                  <c:v>43749</c:v>
                </c:pt>
                <c:pt idx="83">
                  <c:v>43748</c:v>
                </c:pt>
                <c:pt idx="84">
                  <c:v>43747</c:v>
                </c:pt>
                <c:pt idx="85">
                  <c:v>43746</c:v>
                </c:pt>
                <c:pt idx="86">
                  <c:v>43745</c:v>
                </c:pt>
                <c:pt idx="87">
                  <c:v>43742</c:v>
                </c:pt>
                <c:pt idx="88">
                  <c:v>43741</c:v>
                </c:pt>
                <c:pt idx="89">
                  <c:v>43740</c:v>
                </c:pt>
                <c:pt idx="90">
                  <c:v>43739</c:v>
                </c:pt>
                <c:pt idx="91">
                  <c:v>43738</c:v>
                </c:pt>
                <c:pt idx="92">
                  <c:v>43735</c:v>
                </c:pt>
                <c:pt idx="93">
                  <c:v>43734</c:v>
                </c:pt>
                <c:pt idx="94">
                  <c:v>43733</c:v>
                </c:pt>
                <c:pt idx="95">
                  <c:v>43732</c:v>
                </c:pt>
                <c:pt idx="96">
                  <c:v>43728</c:v>
                </c:pt>
                <c:pt idx="97">
                  <c:v>43727</c:v>
                </c:pt>
                <c:pt idx="98">
                  <c:v>43726</c:v>
                </c:pt>
                <c:pt idx="99">
                  <c:v>43725</c:v>
                </c:pt>
                <c:pt idx="100">
                  <c:v>43721</c:v>
                </c:pt>
                <c:pt idx="101">
                  <c:v>43720</c:v>
                </c:pt>
                <c:pt idx="102">
                  <c:v>43719</c:v>
                </c:pt>
                <c:pt idx="103">
                  <c:v>43718</c:v>
                </c:pt>
                <c:pt idx="104">
                  <c:v>43717</c:v>
                </c:pt>
                <c:pt idx="105">
                  <c:v>43714</c:v>
                </c:pt>
                <c:pt idx="106">
                  <c:v>43713</c:v>
                </c:pt>
                <c:pt idx="107">
                  <c:v>43712</c:v>
                </c:pt>
                <c:pt idx="108">
                  <c:v>43711</c:v>
                </c:pt>
                <c:pt idx="109">
                  <c:v>43710</c:v>
                </c:pt>
                <c:pt idx="110">
                  <c:v>43707</c:v>
                </c:pt>
                <c:pt idx="111">
                  <c:v>43706</c:v>
                </c:pt>
                <c:pt idx="112">
                  <c:v>43705</c:v>
                </c:pt>
                <c:pt idx="113">
                  <c:v>43704</c:v>
                </c:pt>
                <c:pt idx="114">
                  <c:v>43703</c:v>
                </c:pt>
                <c:pt idx="115">
                  <c:v>43700</c:v>
                </c:pt>
                <c:pt idx="116">
                  <c:v>43699</c:v>
                </c:pt>
                <c:pt idx="117">
                  <c:v>43698</c:v>
                </c:pt>
                <c:pt idx="118">
                  <c:v>43697</c:v>
                </c:pt>
                <c:pt idx="119">
                  <c:v>43696</c:v>
                </c:pt>
                <c:pt idx="120">
                  <c:v>43693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1.1759890859481501</c:v>
                </c:pt>
                <c:pt idx="1">
                  <c:v>1.16366095581605</c:v>
                </c:pt>
                <c:pt idx="2">
                  <c:v>1.17162162162162</c:v>
                </c:pt>
                <c:pt idx="3">
                  <c:v>1.1801354401805799</c:v>
                </c:pt>
                <c:pt idx="4">
                  <c:v>1.1635220125786101</c:v>
                </c:pt>
                <c:pt idx="5">
                  <c:v>1.1779964221824599</c:v>
                </c:pt>
                <c:pt idx="6">
                  <c:v>1.1873609256786799</c:v>
                </c:pt>
                <c:pt idx="7">
                  <c:v>1.1694063926940601</c:v>
                </c:pt>
                <c:pt idx="8">
                  <c:v>1.1026102610260999</c:v>
                </c:pt>
                <c:pt idx="9">
                  <c:v>1.0987318840579701</c:v>
                </c:pt>
                <c:pt idx="10">
                  <c:v>1.0989256938227301</c:v>
                </c:pt>
                <c:pt idx="11">
                  <c:v>1.09719710669077</c:v>
                </c:pt>
                <c:pt idx="12">
                  <c:v>1.09910714285714</c:v>
                </c:pt>
                <c:pt idx="13">
                  <c:v>1.0907049842837899</c:v>
                </c:pt>
                <c:pt idx="14">
                  <c:v>1.09358288770053</c:v>
                </c:pt>
                <c:pt idx="15">
                  <c:v>1.0922876949739999</c:v>
                </c:pt>
                <c:pt idx="16">
                  <c:v>1.0960623106880101</c:v>
                </c:pt>
                <c:pt idx="17">
                  <c:v>1.09978768577494</c:v>
                </c:pt>
                <c:pt idx="18">
                  <c:v>1.11077971878994</c:v>
                </c:pt>
                <c:pt idx="19">
                  <c:v>1.11087866108786</c:v>
                </c:pt>
                <c:pt idx="20">
                  <c:v>1.11190576356752</c:v>
                </c:pt>
                <c:pt idx="21">
                  <c:v>1.115515771526</c:v>
                </c:pt>
                <c:pt idx="22">
                  <c:v>1.1269773407439001</c:v>
                </c:pt>
                <c:pt idx="23">
                  <c:v>1.1292400171747501</c:v>
                </c:pt>
                <c:pt idx="24">
                  <c:v>1.1236395298215001</c:v>
                </c:pt>
                <c:pt idx="25">
                  <c:v>1.1198615318044101</c:v>
                </c:pt>
                <c:pt idx="26">
                  <c:v>1.11464690496948</c:v>
                </c:pt>
                <c:pt idx="27">
                  <c:v>1.12419974391805</c:v>
                </c:pt>
                <c:pt idx="28">
                  <c:v>1.12478559176672</c:v>
                </c:pt>
                <c:pt idx="29">
                  <c:v>1.1265237494745599</c:v>
                </c:pt>
                <c:pt idx="30">
                  <c:v>1.13735343383584</c:v>
                </c:pt>
                <c:pt idx="31">
                  <c:v>1.1380753138075299</c:v>
                </c:pt>
                <c:pt idx="32">
                  <c:v>1.13513513513513</c:v>
                </c:pt>
                <c:pt idx="33">
                  <c:v>1.12848232848232</c:v>
                </c:pt>
                <c:pt idx="34">
                  <c:v>1.1225592023265401</c:v>
                </c:pt>
                <c:pt idx="35">
                  <c:v>1.10855263157894</c:v>
                </c:pt>
                <c:pt idx="36">
                  <c:v>1.10560785918952</c:v>
                </c:pt>
                <c:pt idx="37">
                  <c:v>1.1207392197125201</c:v>
                </c:pt>
                <c:pt idx="38">
                  <c:v>1.1390593047034701</c:v>
                </c:pt>
                <c:pt idx="39">
                  <c:v>1.12408163265306</c:v>
                </c:pt>
                <c:pt idx="40">
                  <c:v>1.11980637353771</c:v>
                </c:pt>
                <c:pt idx="41">
                  <c:v>1.11664591116645</c:v>
                </c:pt>
                <c:pt idx="42">
                  <c:v>1.1160267111852999</c:v>
                </c:pt>
                <c:pt idx="43">
                  <c:v>1.12415824915824</c:v>
                </c:pt>
                <c:pt idx="44">
                  <c:v>1.12095758084838</c:v>
                </c:pt>
                <c:pt idx="45">
                  <c:v>1.1106870229007599</c:v>
                </c:pt>
                <c:pt idx="46">
                  <c:v>1.1135500211059499</c:v>
                </c:pt>
                <c:pt idx="47">
                  <c:v>1.1095948827292099</c:v>
                </c:pt>
                <c:pt idx="48">
                  <c:v>1.1154499151103501</c:v>
                </c:pt>
                <c:pt idx="49">
                  <c:v>1.10232945091514</c:v>
                </c:pt>
                <c:pt idx="50">
                  <c:v>1.11569544874521</c:v>
                </c:pt>
                <c:pt idx="51">
                  <c:v>1.1150105708245199</c:v>
                </c:pt>
                <c:pt idx="52">
                  <c:v>1.11120436424674</c:v>
                </c:pt>
                <c:pt idx="53">
                  <c:v>1.1467929401635799</c:v>
                </c:pt>
                <c:pt idx="54">
                  <c:v>1.15159345391903</c:v>
                </c:pt>
                <c:pt idx="55">
                  <c:v>1.14761904761904</c:v>
                </c:pt>
                <c:pt idx="56">
                  <c:v>1.15179352580927</c:v>
                </c:pt>
                <c:pt idx="57">
                  <c:v>1.1395851339671501</c:v>
                </c:pt>
                <c:pt idx="58">
                  <c:v>1.13095238095238</c:v>
                </c:pt>
                <c:pt idx="59">
                  <c:v>1.1385465363365901</c:v>
                </c:pt>
                <c:pt idx="60">
                  <c:v>1.14406779661016</c:v>
                </c:pt>
                <c:pt idx="61">
                  <c:v>1.13770913770913</c:v>
                </c:pt>
                <c:pt idx="62">
                  <c:v>1.1522287636669399</c:v>
                </c:pt>
                <c:pt idx="63">
                  <c:v>1.14543960558751</c:v>
                </c:pt>
                <c:pt idx="64">
                  <c:v>1.1583953680727801</c:v>
                </c:pt>
                <c:pt idx="65">
                  <c:v>1.15330286663896</c:v>
                </c:pt>
                <c:pt idx="66">
                  <c:v>1.15740347899872</c:v>
                </c:pt>
                <c:pt idx="67">
                  <c:v>1.1417055579126001</c:v>
                </c:pt>
                <c:pt idx="68">
                  <c:v>1.14785651793525</c:v>
                </c:pt>
                <c:pt idx="69">
                  <c:v>1.0864565587734201</c:v>
                </c:pt>
                <c:pt idx="70">
                  <c:v>1.1114432109308201</c:v>
                </c:pt>
                <c:pt idx="71">
                  <c:v>1.1262931034482699</c:v>
                </c:pt>
                <c:pt idx="72">
                  <c:v>1.1116751269035501</c:v>
                </c:pt>
                <c:pt idx="73">
                  <c:v>1.1182842287694901</c:v>
                </c:pt>
                <c:pt idx="74">
                  <c:v>1.1267482517482501</c:v>
                </c:pt>
                <c:pt idx="75">
                  <c:v>1.13049151805132</c:v>
                </c:pt>
                <c:pt idx="76">
                  <c:v>1.1210135430318899</c:v>
                </c:pt>
                <c:pt idx="77">
                  <c:v>1.1331282952548301</c:v>
                </c:pt>
                <c:pt idx="78">
                  <c:v>1.1445035460992901</c:v>
                </c:pt>
                <c:pt idx="79">
                  <c:v>1.1321507760532099</c:v>
                </c:pt>
                <c:pt idx="80">
                  <c:v>1.12218791354212</c:v>
                </c:pt>
                <c:pt idx="81">
                  <c:v>1.1272646928855501</c:v>
                </c:pt>
                <c:pt idx="82">
                  <c:v>1.0980743394536401</c:v>
                </c:pt>
                <c:pt idx="83">
                  <c:v>1.09872029250457</c:v>
                </c:pt>
                <c:pt idx="84">
                  <c:v>1.1033843300880799</c:v>
                </c:pt>
                <c:pt idx="85">
                  <c:v>1.1036388760939599</c:v>
                </c:pt>
                <c:pt idx="86">
                  <c:v>1.12300469483568</c:v>
                </c:pt>
                <c:pt idx="87">
                  <c:v>1.1192917054986</c:v>
                </c:pt>
                <c:pt idx="88">
                  <c:v>1.1357042583060299</c:v>
                </c:pt>
                <c:pt idx="89">
                  <c:v>1.1345454545454501</c:v>
                </c:pt>
                <c:pt idx="90">
                  <c:v>1.1207903008531599</c:v>
                </c:pt>
                <c:pt idx="91">
                  <c:v>1.1087654887563101</c:v>
                </c:pt>
                <c:pt idx="92">
                  <c:v>1.10305517555859</c:v>
                </c:pt>
                <c:pt idx="93">
                  <c:v>1.1200000000000001</c:v>
                </c:pt>
                <c:pt idx="94">
                  <c:v>1.1333938294010799</c:v>
                </c:pt>
                <c:pt idx="95">
                  <c:v>1.13603603603603</c:v>
                </c:pt>
                <c:pt idx="96">
                  <c:v>1.1425308359981701</c:v>
                </c:pt>
                <c:pt idx="97">
                  <c:v>1.1399548532731301</c:v>
                </c:pt>
                <c:pt idx="98">
                  <c:v>1.1414879050661799</c:v>
                </c:pt>
                <c:pt idx="99">
                  <c:v>1.1152115211521101</c:v>
                </c:pt>
                <c:pt idx="100">
                  <c:v>1.1293487957181001</c:v>
                </c:pt>
                <c:pt idx="101">
                  <c:v>1.12982929020664</c:v>
                </c:pt>
                <c:pt idx="102">
                  <c:v>1.1187050359712201</c:v>
                </c:pt>
                <c:pt idx="103">
                  <c:v>1.09613615455381</c:v>
                </c:pt>
                <c:pt idx="104">
                  <c:v>1.1076923076923</c:v>
                </c:pt>
                <c:pt idx="105">
                  <c:v>1.1067821067821</c:v>
                </c:pt>
                <c:pt idx="106">
                  <c:v>1.1053140096618299</c:v>
                </c:pt>
                <c:pt idx="107">
                  <c:v>1.10286844708209</c:v>
                </c:pt>
                <c:pt idx="108">
                  <c:v>1.1090464547677199</c:v>
                </c:pt>
                <c:pt idx="109">
                  <c:v>1.11369253583786</c:v>
                </c:pt>
                <c:pt idx="110">
                  <c:v>1.1165191740412901</c:v>
                </c:pt>
                <c:pt idx="111">
                  <c:v>1.12323943661971</c:v>
                </c:pt>
                <c:pt idx="112">
                  <c:v>1.1165243596182799</c:v>
                </c:pt>
                <c:pt idx="113">
                  <c:v>1.1232945932289</c:v>
                </c:pt>
                <c:pt idx="114">
                  <c:v>1.1213197969543101</c:v>
                </c:pt>
                <c:pt idx="115">
                  <c:v>1.1324041811846599</c:v>
                </c:pt>
                <c:pt idx="116">
                  <c:v>1.13095238095238</c:v>
                </c:pt>
                <c:pt idx="117">
                  <c:v>1.1434282858570699</c:v>
                </c:pt>
                <c:pt idx="118">
                  <c:v>1.14137931034482</c:v>
                </c:pt>
                <c:pt idx="119">
                  <c:v>1.1374007936507899</c:v>
                </c:pt>
                <c:pt idx="120">
                  <c:v>1.13647767185148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  <c:pt idx="5">
                  <c:v>43868</c:v>
                </c:pt>
                <c:pt idx="6">
                  <c:v>43867</c:v>
                </c:pt>
                <c:pt idx="7">
                  <c:v>43866</c:v>
                </c:pt>
                <c:pt idx="8">
                  <c:v>43865</c:v>
                </c:pt>
                <c:pt idx="9">
                  <c:v>43864</c:v>
                </c:pt>
                <c:pt idx="10">
                  <c:v>43861</c:v>
                </c:pt>
                <c:pt idx="11">
                  <c:v>43860</c:v>
                </c:pt>
                <c:pt idx="12">
                  <c:v>43859</c:v>
                </c:pt>
                <c:pt idx="13">
                  <c:v>43858</c:v>
                </c:pt>
                <c:pt idx="14">
                  <c:v>43857</c:v>
                </c:pt>
                <c:pt idx="15">
                  <c:v>43854</c:v>
                </c:pt>
                <c:pt idx="16">
                  <c:v>43853</c:v>
                </c:pt>
                <c:pt idx="17">
                  <c:v>43852</c:v>
                </c:pt>
                <c:pt idx="18">
                  <c:v>43851</c:v>
                </c:pt>
                <c:pt idx="19">
                  <c:v>43850</c:v>
                </c:pt>
                <c:pt idx="20">
                  <c:v>43847</c:v>
                </c:pt>
                <c:pt idx="21">
                  <c:v>43846</c:v>
                </c:pt>
                <c:pt idx="22">
                  <c:v>43845</c:v>
                </c:pt>
                <c:pt idx="23">
                  <c:v>43844</c:v>
                </c:pt>
                <c:pt idx="24">
                  <c:v>43840</c:v>
                </c:pt>
                <c:pt idx="25">
                  <c:v>43839</c:v>
                </c:pt>
                <c:pt idx="26">
                  <c:v>43838</c:v>
                </c:pt>
                <c:pt idx="27">
                  <c:v>43837</c:v>
                </c:pt>
                <c:pt idx="28">
                  <c:v>43836</c:v>
                </c:pt>
                <c:pt idx="29">
                  <c:v>43829</c:v>
                </c:pt>
                <c:pt idx="30">
                  <c:v>43826</c:v>
                </c:pt>
                <c:pt idx="31">
                  <c:v>43825</c:v>
                </c:pt>
                <c:pt idx="32">
                  <c:v>43824</c:v>
                </c:pt>
                <c:pt idx="33">
                  <c:v>43823</c:v>
                </c:pt>
                <c:pt idx="34">
                  <c:v>43822</c:v>
                </c:pt>
                <c:pt idx="35">
                  <c:v>43819</c:v>
                </c:pt>
                <c:pt idx="36">
                  <c:v>43818</c:v>
                </c:pt>
                <c:pt idx="37">
                  <c:v>43817</c:v>
                </c:pt>
                <c:pt idx="38">
                  <c:v>43816</c:v>
                </c:pt>
                <c:pt idx="39">
                  <c:v>43815</c:v>
                </c:pt>
                <c:pt idx="40">
                  <c:v>43812</c:v>
                </c:pt>
                <c:pt idx="41">
                  <c:v>43811</c:v>
                </c:pt>
                <c:pt idx="42">
                  <c:v>43810</c:v>
                </c:pt>
                <c:pt idx="43">
                  <c:v>43809</c:v>
                </c:pt>
                <c:pt idx="44">
                  <c:v>43808</c:v>
                </c:pt>
                <c:pt idx="45">
                  <c:v>43805</c:v>
                </c:pt>
                <c:pt idx="46">
                  <c:v>43804</c:v>
                </c:pt>
                <c:pt idx="47">
                  <c:v>43803</c:v>
                </c:pt>
                <c:pt idx="48">
                  <c:v>43802</c:v>
                </c:pt>
                <c:pt idx="49">
                  <c:v>43801</c:v>
                </c:pt>
                <c:pt idx="50">
                  <c:v>43798</c:v>
                </c:pt>
                <c:pt idx="51">
                  <c:v>43797</c:v>
                </c:pt>
                <c:pt idx="52">
                  <c:v>43796</c:v>
                </c:pt>
                <c:pt idx="53">
                  <c:v>43795</c:v>
                </c:pt>
                <c:pt idx="54">
                  <c:v>43794</c:v>
                </c:pt>
                <c:pt idx="55">
                  <c:v>43791</c:v>
                </c:pt>
                <c:pt idx="56">
                  <c:v>43790</c:v>
                </c:pt>
                <c:pt idx="57">
                  <c:v>43789</c:v>
                </c:pt>
                <c:pt idx="58">
                  <c:v>43788</c:v>
                </c:pt>
                <c:pt idx="59">
                  <c:v>43787</c:v>
                </c:pt>
                <c:pt idx="60">
                  <c:v>43784</c:v>
                </c:pt>
                <c:pt idx="61">
                  <c:v>43783</c:v>
                </c:pt>
                <c:pt idx="62">
                  <c:v>43782</c:v>
                </c:pt>
                <c:pt idx="63">
                  <c:v>43781</c:v>
                </c:pt>
                <c:pt idx="64">
                  <c:v>43780</c:v>
                </c:pt>
                <c:pt idx="65">
                  <c:v>43777</c:v>
                </c:pt>
                <c:pt idx="66">
                  <c:v>43776</c:v>
                </c:pt>
                <c:pt idx="67">
                  <c:v>43775</c:v>
                </c:pt>
                <c:pt idx="68">
                  <c:v>43774</c:v>
                </c:pt>
                <c:pt idx="69">
                  <c:v>43770</c:v>
                </c:pt>
                <c:pt idx="70">
                  <c:v>43769</c:v>
                </c:pt>
                <c:pt idx="71">
                  <c:v>43768</c:v>
                </c:pt>
                <c:pt idx="72">
                  <c:v>43767</c:v>
                </c:pt>
                <c:pt idx="73">
                  <c:v>43766</c:v>
                </c:pt>
                <c:pt idx="74">
                  <c:v>43763</c:v>
                </c:pt>
                <c:pt idx="75">
                  <c:v>43762</c:v>
                </c:pt>
                <c:pt idx="76">
                  <c:v>43761</c:v>
                </c:pt>
                <c:pt idx="77">
                  <c:v>43759</c:v>
                </c:pt>
                <c:pt idx="78">
                  <c:v>43756</c:v>
                </c:pt>
                <c:pt idx="79">
                  <c:v>43755</c:v>
                </c:pt>
                <c:pt idx="80">
                  <c:v>43754</c:v>
                </c:pt>
                <c:pt idx="81">
                  <c:v>43753</c:v>
                </c:pt>
                <c:pt idx="82">
                  <c:v>43749</c:v>
                </c:pt>
                <c:pt idx="83">
                  <c:v>43748</c:v>
                </c:pt>
                <c:pt idx="84">
                  <c:v>43747</c:v>
                </c:pt>
                <c:pt idx="85">
                  <c:v>43746</c:v>
                </c:pt>
                <c:pt idx="86">
                  <c:v>43745</c:v>
                </c:pt>
                <c:pt idx="87">
                  <c:v>43742</c:v>
                </c:pt>
                <c:pt idx="88">
                  <c:v>43741</c:v>
                </c:pt>
                <c:pt idx="89">
                  <c:v>43740</c:v>
                </c:pt>
                <c:pt idx="90">
                  <c:v>43739</c:v>
                </c:pt>
                <c:pt idx="91">
                  <c:v>43738</c:v>
                </c:pt>
                <c:pt idx="92">
                  <c:v>43735</c:v>
                </c:pt>
                <c:pt idx="93">
                  <c:v>43734</c:v>
                </c:pt>
                <c:pt idx="94">
                  <c:v>43733</c:v>
                </c:pt>
                <c:pt idx="95">
                  <c:v>43732</c:v>
                </c:pt>
                <c:pt idx="96">
                  <c:v>43728</c:v>
                </c:pt>
                <c:pt idx="97">
                  <c:v>43727</c:v>
                </c:pt>
                <c:pt idx="98">
                  <c:v>43726</c:v>
                </c:pt>
                <c:pt idx="99">
                  <c:v>43725</c:v>
                </c:pt>
                <c:pt idx="100">
                  <c:v>43721</c:v>
                </c:pt>
                <c:pt idx="101">
                  <c:v>43720</c:v>
                </c:pt>
                <c:pt idx="102">
                  <c:v>43719</c:v>
                </c:pt>
                <c:pt idx="103">
                  <c:v>43718</c:v>
                </c:pt>
                <c:pt idx="104">
                  <c:v>43717</c:v>
                </c:pt>
                <c:pt idx="105">
                  <c:v>43714</c:v>
                </c:pt>
                <c:pt idx="106">
                  <c:v>43713</c:v>
                </c:pt>
                <c:pt idx="107">
                  <c:v>43712</c:v>
                </c:pt>
                <c:pt idx="108">
                  <c:v>43711</c:v>
                </c:pt>
                <c:pt idx="109">
                  <c:v>43710</c:v>
                </c:pt>
                <c:pt idx="110">
                  <c:v>43707</c:v>
                </c:pt>
                <c:pt idx="111">
                  <c:v>43706</c:v>
                </c:pt>
                <c:pt idx="112">
                  <c:v>43705</c:v>
                </c:pt>
                <c:pt idx="113">
                  <c:v>43704</c:v>
                </c:pt>
                <c:pt idx="114">
                  <c:v>43703</c:v>
                </c:pt>
                <c:pt idx="115">
                  <c:v>43700</c:v>
                </c:pt>
                <c:pt idx="116">
                  <c:v>43699</c:v>
                </c:pt>
                <c:pt idx="117">
                  <c:v>43698</c:v>
                </c:pt>
                <c:pt idx="118">
                  <c:v>43697</c:v>
                </c:pt>
                <c:pt idx="119">
                  <c:v>43696</c:v>
                </c:pt>
                <c:pt idx="120">
                  <c:v>43693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1.1276573331945701</c:v>
                </c:pt>
                <c:pt idx="1">
                  <c:v>1.1270506989559399</c:v>
                </c:pt>
                <c:pt idx="2">
                  <c:v>1.12648206678549</c:v>
                </c:pt>
                <c:pt idx="3">
                  <c:v>1.1259688224339299</c:v>
                </c:pt>
                <c:pt idx="4">
                  <c:v>1.1254937305128501</c:v>
                </c:pt>
                <c:pt idx="5">
                  <c:v>1.12507544735918</c:v>
                </c:pt>
                <c:pt idx="6">
                  <c:v>1.12433133391064</c:v>
                </c:pt>
                <c:pt idx="7">
                  <c:v>1.1235300508067301</c:v>
                </c:pt>
                <c:pt idx="8">
                  <c:v>1.12257895676352</c:v>
                </c:pt>
                <c:pt idx="9">
                  <c:v>1.1225270905165701</c:v>
                </c:pt>
                <c:pt idx="10">
                  <c:v>1.1225891231303</c:v>
                </c:pt>
                <c:pt idx="11">
                  <c:v>1.12265196556059</c:v>
                </c:pt>
                <c:pt idx="12">
                  <c:v>1.1229960667358501</c:v>
                </c:pt>
                <c:pt idx="13">
                  <c:v>1.1232651942377401</c:v>
                </c:pt>
                <c:pt idx="14">
                  <c:v>1.1238651845580401</c:v>
                </c:pt>
                <c:pt idx="15">
                  <c:v>1.12441135211597</c:v>
                </c:pt>
                <c:pt idx="16">
                  <c:v>1.12479138686102</c:v>
                </c:pt>
                <c:pt idx="17">
                  <c:v>1.1249607625686</c:v>
                </c:pt>
                <c:pt idx="18">
                  <c:v>1.1250043290990499</c:v>
                </c:pt>
                <c:pt idx="19">
                  <c:v>1.1251272661818501</c:v>
                </c:pt>
                <c:pt idx="20">
                  <c:v>1.1254274684260299</c:v>
                </c:pt>
                <c:pt idx="21">
                  <c:v>1.12574920539227</c:v>
                </c:pt>
                <c:pt idx="22">
                  <c:v>1.1261094062518999</c:v>
                </c:pt>
                <c:pt idx="23">
                  <c:v>1.1262824397522899</c:v>
                </c:pt>
                <c:pt idx="24">
                  <c:v>1.12644574492418</c:v>
                </c:pt>
                <c:pt idx="25">
                  <c:v>1.1263333714752499</c:v>
                </c:pt>
                <c:pt idx="26">
                  <c:v>1.1264598683274401</c:v>
                </c:pt>
                <c:pt idx="27">
                  <c:v>1.1266623001306</c:v>
                </c:pt>
                <c:pt idx="28">
                  <c:v>1.1265890373579699</c:v>
                </c:pt>
                <c:pt idx="29">
                  <c:v>1.1262070448618</c:v>
                </c:pt>
                <c:pt idx="30">
                  <c:v>1.1259559589713699</c:v>
                </c:pt>
                <c:pt idx="31">
                  <c:v>1.12554834127732</c:v>
                </c:pt>
                <c:pt idx="32">
                  <c:v>1.1251115238887099</c:v>
                </c:pt>
                <c:pt idx="33">
                  <c:v>1.1246813013813399</c:v>
                </c:pt>
                <c:pt idx="34">
                  <c:v>1.12442215639848</c:v>
                </c:pt>
                <c:pt idx="35">
                  <c:v>1.1243039341786301</c:v>
                </c:pt>
                <c:pt idx="36">
                  <c:v>1.12441015474479</c:v>
                </c:pt>
                <c:pt idx="37">
                  <c:v>1.12464524244386</c:v>
                </c:pt>
                <c:pt idx="38">
                  <c:v>1.1245890443092701</c:v>
                </c:pt>
                <c:pt idx="39">
                  <c:v>1.12437884815628</c:v>
                </c:pt>
                <c:pt idx="40">
                  <c:v>1.1243420236802899</c:v>
                </c:pt>
                <c:pt idx="41">
                  <c:v>1.1245099944489201</c:v>
                </c:pt>
                <c:pt idx="42">
                  <c:v>1.1247007473794</c:v>
                </c:pt>
                <c:pt idx="43">
                  <c:v>1.1250661017083601</c:v>
                </c:pt>
                <c:pt idx="44">
                  <c:v>1.1252957158575101</c:v>
                </c:pt>
                <c:pt idx="45">
                  <c:v>1.1255149586948801</c:v>
                </c:pt>
                <c:pt idx="46">
                  <c:v>1.1258588340142199</c:v>
                </c:pt>
                <c:pt idx="47">
                  <c:v>1.12626585113575</c:v>
                </c:pt>
                <c:pt idx="48">
                  <c:v>1.1265269174013901</c:v>
                </c:pt>
                <c:pt idx="49">
                  <c:v>1.12673313739864</c:v>
                </c:pt>
                <c:pt idx="50">
                  <c:v>1.1270693237106799</c:v>
                </c:pt>
                <c:pt idx="51">
                  <c:v>1.1272274318944899</c:v>
                </c:pt>
                <c:pt idx="52">
                  <c:v>1.1276463147715901</c:v>
                </c:pt>
                <c:pt idx="53">
                  <c:v>1.1277959764640999</c:v>
                </c:pt>
                <c:pt idx="54">
                  <c:v>1.1276295869351201</c:v>
                </c:pt>
                <c:pt idx="55">
                  <c:v>1.1275267602582599</c:v>
                </c:pt>
                <c:pt idx="56">
                  <c:v>1.1274256517119099</c:v>
                </c:pt>
                <c:pt idx="57">
                  <c:v>1.1267415069389499</c:v>
                </c:pt>
                <c:pt idx="58">
                  <c:v>1.1262047964667501</c:v>
                </c:pt>
                <c:pt idx="59">
                  <c:v>1.1256887990541999</c:v>
                </c:pt>
                <c:pt idx="60">
                  <c:v>1.1251695797690699</c:v>
                </c:pt>
                <c:pt idx="61">
                  <c:v>1.1247565778006401</c:v>
                </c:pt>
                <c:pt idx="62">
                  <c:v>1.12455346737804</c:v>
                </c:pt>
                <c:pt idx="63">
                  <c:v>1.12412327834381</c:v>
                </c:pt>
                <c:pt idx="64">
                  <c:v>1.12420337233079</c:v>
                </c:pt>
                <c:pt idx="65">
                  <c:v>1.1240030230981899</c:v>
                </c:pt>
                <c:pt idx="66">
                  <c:v>1.1240454046294199</c:v>
                </c:pt>
                <c:pt idx="67">
                  <c:v>1.1238990725284801</c:v>
                </c:pt>
                <c:pt idx="68">
                  <c:v>1.12425086359152</c:v>
                </c:pt>
                <c:pt idx="69">
                  <c:v>1.1246093060353499</c:v>
                </c:pt>
                <c:pt idx="70">
                  <c:v>1.12559012701659</c:v>
                </c:pt>
                <c:pt idx="71">
                  <c:v>1.12617286742309</c:v>
                </c:pt>
                <c:pt idx="72">
                  <c:v>1.1265199042471801</c:v>
                </c:pt>
                <c:pt idx="73">
                  <c:v>1.12740418818423</c:v>
                </c:pt>
                <c:pt idx="74">
                  <c:v>1.1282745863488</c:v>
                </c:pt>
                <c:pt idx="75">
                  <c:v>1.12898035056388</c:v>
                </c:pt>
                <c:pt idx="76">
                  <c:v>1.1296024359033501</c:v>
                </c:pt>
                <c:pt idx="77">
                  <c:v>1.13028876388213</c:v>
                </c:pt>
                <c:pt idx="78">
                  <c:v>1.1310086430669599</c:v>
                </c:pt>
                <c:pt idx="79">
                  <c:v>1.1316662323120401</c:v>
                </c:pt>
                <c:pt idx="80">
                  <c:v>1.1325205967588601</c:v>
                </c:pt>
                <c:pt idx="81">
                  <c:v>1.1334884303833701</c:v>
                </c:pt>
                <c:pt idx="82">
                  <c:v>1.13452441094882</c:v>
                </c:pt>
                <c:pt idx="83">
                  <c:v>1.1360321095793799</c:v>
                </c:pt>
                <c:pt idx="84">
                  <c:v>1.1374839416707601</c:v>
                </c:pt>
                <c:pt idx="85">
                  <c:v>1.13899284025809</c:v>
                </c:pt>
                <c:pt idx="86">
                  <c:v>1.14050285136718</c:v>
                </c:pt>
                <c:pt idx="87">
                  <c:v>1.1418483374433399</c:v>
                </c:pt>
                <c:pt idx="88">
                  <c:v>1.1432693521419399</c:v>
                </c:pt>
                <c:pt idx="89">
                  <c:v>1.1442032428467701</c:v>
                </c:pt>
                <c:pt idx="90">
                  <c:v>1.1452422518746901</c:v>
                </c:pt>
                <c:pt idx="91">
                  <c:v>1.1462459741277899</c:v>
                </c:pt>
                <c:pt idx="92">
                  <c:v>1.14729500934595</c:v>
                </c:pt>
                <c:pt idx="93">
                  <c:v>1.1483875763256099</c:v>
                </c:pt>
                <c:pt idx="94">
                  <c:v>1.14893752288234</c:v>
                </c:pt>
                <c:pt idx="95">
                  <c:v>1.1492962024240001</c:v>
                </c:pt>
                <c:pt idx="96">
                  <c:v>1.1495256467786099</c:v>
                </c:pt>
                <c:pt idx="97">
                  <c:v>1.1497063812167001</c:v>
                </c:pt>
                <c:pt idx="98">
                  <c:v>1.1500548721167001</c:v>
                </c:pt>
                <c:pt idx="99">
                  <c:v>1.1501289625831901</c:v>
                </c:pt>
                <c:pt idx="100">
                  <c:v>1.15055919019206</c:v>
                </c:pt>
                <c:pt idx="101">
                  <c:v>1.15064460969084</c:v>
                </c:pt>
                <c:pt idx="102">
                  <c:v>1.15075637091627</c:v>
                </c:pt>
                <c:pt idx="103">
                  <c:v>1.1508143726054401</c:v>
                </c:pt>
                <c:pt idx="104">
                  <c:v>1.15119220469228</c:v>
                </c:pt>
                <c:pt idx="105">
                  <c:v>1.15144803657969</c:v>
                </c:pt>
                <c:pt idx="106">
                  <c:v>1.1517604187937101</c:v>
                </c:pt>
                <c:pt idx="107">
                  <c:v>1.15228581164767</c:v>
                </c:pt>
                <c:pt idx="108">
                  <c:v>1.1532546245101001</c:v>
                </c:pt>
                <c:pt idx="109">
                  <c:v>1.15381336724356</c:v>
                </c:pt>
                <c:pt idx="110">
                  <c:v>1.15415691950204</c:v>
                </c:pt>
                <c:pt idx="111">
                  <c:v>1.15454127946791</c:v>
                </c:pt>
                <c:pt idx="112">
                  <c:v>1.1552412897813</c:v>
                </c:pt>
                <c:pt idx="113">
                  <c:v>1.1561752415651201</c:v>
                </c:pt>
                <c:pt idx="114">
                  <c:v>1.1568566769934301</c:v>
                </c:pt>
                <c:pt idx="115">
                  <c:v>1.1575441433850799</c:v>
                </c:pt>
                <c:pt idx="116">
                  <c:v>1.15806309454908</c:v>
                </c:pt>
                <c:pt idx="117">
                  <c:v>1.15866106397213</c:v>
                </c:pt>
                <c:pt idx="118">
                  <c:v>1.1587064927345401</c:v>
                </c:pt>
                <c:pt idx="119">
                  <c:v>1.15872857317041</c:v>
                </c:pt>
                <c:pt idx="120">
                  <c:v>1.1589891629520901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  <c:pt idx="5">
                  <c:v>43868</c:v>
                </c:pt>
                <c:pt idx="6">
                  <c:v>43867</c:v>
                </c:pt>
                <c:pt idx="7">
                  <c:v>43866</c:v>
                </c:pt>
                <c:pt idx="8">
                  <c:v>43865</c:v>
                </c:pt>
                <c:pt idx="9">
                  <c:v>43864</c:v>
                </c:pt>
                <c:pt idx="10">
                  <c:v>43861</c:v>
                </c:pt>
                <c:pt idx="11">
                  <c:v>43860</c:v>
                </c:pt>
                <c:pt idx="12">
                  <c:v>43859</c:v>
                </c:pt>
                <c:pt idx="13">
                  <c:v>43858</c:v>
                </c:pt>
                <c:pt idx="14">
                  <c:v>43857</c:v>
                </c:pt>
                <c:pt idx="15">
                  <c:v>43854</c:v>
                </c:pt>
                <c:pt idx="16">
                  <c:v>43853</c:v>
                </c:pt>
                <c:pt idx="17">
                  <c:v>43852</c:v>
                </c:pt>
                <c:pt idx="18">
                  <c:v>43851</c:v>
                </c:pt>
                <c:pt idx="19">
                  <c:v>43850</c:v>
                </c:pt>
                <c:pt idx="20">
                  <c:v>43847</c:v>
                </c:pt>
                <c:pt idx="21">
                  <c:v>43846</c:v>
                </c:pt>
                <c:pt idx="22">
                  <c:v>43845</c:v>
                </c:pt>
                <c:pt idx="23">
                  <c:v>43844</c:v>
                </c:pt>
                <c:pt idx="24">
                  <c:v>43840</c:v>
                </c:pt>
                <c:pt idx="25">
                  <c:v>43839</c:v>
                </c:pt>
                <c:pt idx="26">
                  <c:v>43838</c:v>
                </c:pt>
                <c:pt idx="27">
                  <c:v>43837</c:v>
                </c:pt>
                <c:pt idx="28">
                  <c:v>43836</c:v>
                </c:pt>
                <c:pt idx="29">
                  <c:v>43829</c:v>
                </c:pt>
                <c:pt idx="30">
                  <c:v>43826</c:v>
                </c:pt>
                <c:pt idx="31">
                  <c:v>43825</c:v>
                </c:pt>
                <c:pt idx="32">
                  <c:v>43824</c:v>
                </c:pt>
                <c:pt idx="33">
                  <c:v>43823</c:v>
                </c:pt>
                <c:pt idx="34">
                  <c:v>43822</c:v>
                </c:pt>
                <c:pt idx="35">
                  <c:v>43819</c:v>
                </c:pt>
                <c:pt idx="36">
                  <c:v>43818</c:v>
                </c:pt>
                <c:pt idx="37">
                  <c:v>43817</c:v>
                </c:pt>
                <c:pt idx="38">
                  <c:v>43816</c:v>
                </c:pt>
                <c:pt idx="39">
                  <c:v>43815</c:v>
                </c:pt>
                <c:pt idx="40">
                  <c:v>43812</c:v>
                </c:pt>
                <c:pt idx="41">
                  <c:v>43811</c:v>
                </c:pt>
                <c:pt idx="42">
                  <c:v>43810</c:v>
                </c:pt>
                <c:pt idx="43">
                  <c:v>43809</c:v>
                </c:pt>
                <c:pt idx="44">
                  <c:v>43808</c:v>
                </c:pt>
                <c:pt idx="45">
                  <c:v>43805</c:v>
                </c:pt>
                <c:pt idx="46">
                  <c:v>43804</c:v>
                </c:pt>
                <c:pt idx="47">
                  <c:v>43803</c:v>
                </c:pt>
                <c:pt idx="48">
                  <c:v>43802</c:v>
                </c:pt>
                <c:pt idx="49">
                  <c:v>43801</c:v>
                </c:pt>
                <c:pt idx="50">
                  <c:v>43798</c:v>
                </c:pt>
                <c:pt idx="51">
                  <c:v>43797</c:v>
                </c:pt>
                <c:pt idx="52">
                  <c:v>43796</c:v>
                </c:pt>
                <c:pt idx="53">
                  <c:v>43795</c:v>
                </c:pt>
                <c:pt idx="54">
                  <c:v>43794</c:v>
                </c:pt>
                <c:pt idx="55">
                  <c:v>43791</c:v>
                </c:pt>
                <c:pt idx="56">
                  <c:v>43790</c:v>
                </c:pt>
                <c:pt idx="57">
                  <c:v>43789</c:v>
                </c:pt>
                <c:pt idx="58">
                  <c:v>43788</c:v>
                </c:pt>
                <c:pt idx="59">
                  <c:v>43787</c:v>
                </c:pt>
                <c:pt idx="60">
                  <c:v>43784</c:v>
                </c:pt>
                <c:pt idx="61">
                  <c:v>43783</c:v>
                </c:pt>
                <c:pt idx="62">
                  <c:v>43782</c:v>
                </c:pt>
                <c:pt idx="63">
                  <c:v>43781</c:v>
                </c:pt>
                <c:pt idx="64">
                  <c:v>43780</c:v>
                </c:pt>
                <c:pt idx="65">
                  <c:v>43777</c:v>
                </c:pt>
                <c:pt idx="66">
                  <c:v>43776</c:v>
                </c:pt>
                <c:pt idx="67">
                  <c:v>43775</c:v>
                </c:pt>
                <c:pt idx="68">
                  <c:v>43774</c:v>
                </c:pt>
                <c:pt idx="69">
                  <c:v>43770</c:v>
                </c:pt>
                <c:pt idx="70">
                  <c:v>43769</c:v>
                </c:pt>
                <c:pt idx="71">
                  <c:v>43768</c:v>
                </c:pt>
                <c:pt idx="72">
                  <c:v>43767</c:v>
                </c:pt>
                <c:pt idx="73">
                  <c:v>43766</c:v>
                </c:pt>
                <c:pt idx="74">
                  <c:v>43763</c:v>
                </c:pt>
                <c:pt idx="75">
                  <c:v>43762</c:v>
                </c:pt>
                <c:pt idx="76">
                  <c:v>43761</c:v>
                </c:pt>
                <c:pt idx="77">
                  <c:v>43759</c:v>
                </c:pt>
                <c:pt idx="78">
                  <c:v>43756</c:v>
                </c:pt>
                <c:pt idx="79">
                  <c:v>43755</c:v>
                </c:pt>
                <c:pt idx="80">
                  <c:v>43754</c:v>
                </c:pt>
                <c:pt idx="81">
                  <c:v>43753</c:v>
                </c:pt>
                <c:pt idx="82">
                  <c:v>43749</c:v>
                </c:pt>
                <c:pt idx="83">
                  <c:v>43748</c:v>
                </c:pt>
                <c:pt idx="84">
                  <c:v>43747</c:v>
                </c:pt>
                <c:pt idx="85">
                  <c:v>43746</c:v>
                </c:pt>
                <c:pt idx="86">
                  <c:v>43745</c:v>
                </c:pt>
                <c:pt idx="87">
                  <c:v>43742</c:v>
                </c:pt>
                <c:pt idx="88">
                  <c:v>43741</c:v>
                </c:pt>
                <c:pt idx="89">
                  <c:v>43740</c:v>
                </c:pt>
                <c:pt idx="90">
                  <c:v>43739</c:v>
                </c:pt>
                <c:pt idx="91">
                  <c:v>43738</c:v>
                </c:pt>
                <c:pt idx="92">
                  <c:v>43735</c:v>
                </c:pt>
                <c:pt idx="93">
                  <c:v>43734</c:v>
                </c:pt>
                <c:pt idx="94">
                  <c:v>43733</c:v>
                </c:pt>
                <c:pt idx="95">
                  <c:v>43732</c:v>
                </c:pt>
                <c:pt idx="96">
                  <c:v>43728</c:v>
                </c:pt>
                <c:pt idx="97">
                  <c:v>43727</c:v>
                </c:pt>
                <c:pt idx="98">
                  <c:v>43726</c:v>
                </c:pt>
                <c:pt idx="99">
                  <c:v>43725</c:v>
                </c:pt>
                <c:pt idx="100">
                  <c:v>43721</c:v>
                </c:pt>
                <c:pt idx="101">
                  <c:v>43720</c:v>
                </c:pt>
                <c:pt idx="102">
                  <c:v>43719</c:v>
                </c:pt>
                <c:pt idx="103">
                  <c:v>43718</c:v>
                </c:pt>
                <c:pt idx="104">
                  <c:v>43717</c:v>
                </c:pt>
                <c:pt idx="105">
                  <c:v>43714</c:v>
                </c:pt>
                <c:pt idx="106">
                  <c:v>43713</c:v>
                </c:pt>
                <c:pt idx="107">
                  <c:v>43712</c:v>
                </c:pt>
                <c:pt idx="108">
                  <c:v>43711</c:v>
                </c:pt>
                <c:pt idx="109">
                  <c:v>43710</c:v>
                </c:pt>
                <c:pt idx="110">
                  <c:v>43707</c:v>
                </c:pt>
                <c:pt idx="111">
                  <c:v>43706</c:v>
                </c:pt>
                <c:pt idx="112">
                  <c:v>43705</c:v>
                </c:pt>
                <c:pt idx="113">
                  <c:v>43704</c:v>
                </c:pt>
                <c:pt idx="114">
                  <c:v>43703</c:v>
                </c:pt>
                <c:pt idx="115">
                  <c:v>43700</c:v>
                </c:pt>
                <c:pt idx="116">
                  <c:v>43699</c:v>
                </c:pt>
                <c:pt idx="117">
                  <c:v>43698</c:v>
                </c:pt>
                <c:pt idx="118">
                  <c:v>43697</c:v>
                </c:pt>
                <c:pt idx="119">
                  <c:v>43696</c:v>
                </c:pt>
                <c:pt idx="120">
                  <c:v>43693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1.1744336092762777</c:v>
                </c:pt>
                <c:pt idx="1">
                  <c:v>1.1724642646081902</c:v>
                </c:pt>
                <c:pt idx="2">
                  <c:v>1.1711089553180649</c:v>
                </c:pt>
                <c:pt idx="3">
                  <c:v>1.1693760851666948</c:v>
                </c:pt>
                <c:pt idx="4">
                  <c:v>1.1672684636513169</c:v>
                </c:pt>
                <c:pt idx="5">
                  <c:v>1.1659369696826043</c:v>
                </c:pt>
                <c:pt idx="6">
                  <c:v>1.1632996153966519</c:v>
                </c:pt>
                <c:pt idx="7">
                  <c:v>1.1596484498834549</c:v>
                </c:pt>
                <c:pt idx="8">
                  <c:v>1.1575537001094116</c:v>
                </c:pt>
                <c:pt idx="9">
                  <c:v>1.1576314286300899</c:v>
                </c:pt>
                <c:pt idx="10">
                  <c:v>1.1575411609099455</c:v>
                </c:pt>
                <c:pt idx="11">
                  <c:v>1.1574502034517047</c:v>
                </c:pt>
                <c:pt idx="12">
                  <c:v>1.1572873637173076</c:v>
                </c:pt>
                <c:pt idx="13">
                  <c:v>1.1571163224708292</c:v>
                </c:pt>
                <c:pt idx="14">
                  <c:v>1.1569736269565667</c:v>
                </c:pt>
                <c:pt idx="15">
                  <c:v>1.1568482415702095</c:v>
                </c:pt>
                <c:pt idx="16">
                  <c:v>1.1563704490265434</c:v>
                </c:pt>
                <c:pt idx="17">
                  <c:v>1.1560541829817541</c:v>
                </c:pt>
                <c:pt idx="18">
                  <c:v>1.155965417333453</c:v>
                </c:pt>
                <c:pt idx="19">
                  <c:v>1.1559342902459888</c:v>
                </c:pt>
                <c:pt idx="20">
                  <c:v>1.1561118122605745</c:v>
                </c:pt>
                <c:pt idx="21">
                  <c:v>1.1563656363092201</c:v>
                </c:pt>
                <c:pt idx="22">
                  <c:v>1.1568710955396126</c:v>
                </c:pt>
                <c:pt idx="23">
                  <c:v>1.1572072743854449</c:v>
                </c:pt>
                <c:pt idx="24">
                  <c:v>1.1575601017074306</c:v>
                </c:pt>
                <c:pt idx="25">
                  <c:v>1.1575481720837824</c:v>
                </c:pt>
                <c:pt idx="26">
                  <c:v>1.1576456161704867</c:v>
                </c:pt>
                <c:pt idx="27">
                  <c:v>1.1577356003847392</c:v>
                </c:pt>
                <c:pt idx="28">
                  <c:v>1.1577110883615793</c:v>
                </c:pt>
                <c:pt idx="29">
                  <c:v>1.1581019517782212</c:v>
                </c:pt>
                <c:pt idx="30">
                  <c:v>1.1581321922429018</c:v>
                </c:pt>
                <c:pt idx="31">
                  <c:v>1.1579107351130487</c:v>
                </c:pt>
                <c:pt idx="32">
                  <c:v>1.1576695970953614</c:v>
                </c:pt>
                <c:pt idx="33">
                  <c:v>1.1575494641190802</c:v>
                </c:pt>
                <c:pt idx="34">
                  <c:v>1.1574723333584471</c:v>
                </c:pt>
                <c:pt idx="35">
                  <c:v>1.1574432338033775</c:v>
                </c:pt>
                <c:pt idx="36">
                  <c:v>1.1573975461655619</c:v>
                </c:pt>
                <c:pt idx="37">
                  <c:v>1.1573433354849507</c:v>
                </c:pt>
                <c:pt idx="38">
                  <c:v>1.1573282595446917</c:v>
                </c:pt>
                <c:pt idx="39">
                  <c:v>1.1569457249917843</c:v>
                </c:pt>
                <c:pt idx="40">
                  <c:v>1.1569164064634143</c:v>
                </c:pt>
                <c:pt idx="41">
                  <c:v>1.1571189956233436</c:v>
                </c:pt>
                <c:pt idx="42">
                  <c:v>1.1572908783942366</c:v>
                </c:pt>
                <c:pt idx="43">
                  <c:v>1.1578727331529841</c:v>
                </c:pt>
                <c:pt idx="44">
                  <c:v>1.1583140944826662</c:v>
                </c:pt>
                <c:pt idx="45">
                  <c:v>1.1586334194628842</c:v>
                </c:pt>
                <c:pt idx="46">
                  <c:v>1.1588897713915574</c:v>
                </c:pt>
                <c:pt idx="47">
                  <c:v>1.1594320971193945</c:v>
                </c:pt>
                <c:pt idx="48">
                  <c:v>1.1594716606702637</c:v>
                </c:pt>
                <c:pt idx="49">
                  <c:v>1.1595914637928251</c:v>
                </c:pt>
                <c:pt idx="50">
                  <c:v>1.1594342803231874</c:v>
                </c:pt>
                <c:pt idx="51">
                  <c:v>1.1594842677803185</c:v>
                </c:pt>
                <c:pt idx="52">
                  <c:v>1.160073170894425</c:v>
                </c:pt>
                <c:pt idx="53">
                  <c:v>1.160020891499425</c:v>
                </c:pt>
                <c:pt idx="54">
                  <c:v>1.1595881989669776</c:v>
                </c:pt>
                <c:pt idx="55">
                  <c:v>1.1592248609725038</c:v>
                </c:pt>
                <c:pt idx="56">
                  <c:v>1.1589144364270749</c:v>
                </c:pt>
                <c:pt idx="57">
                  <c:v>1.1583123532711861</c:v>
                </c:pt>
                <c:pt idx="58">
                  <c:v>1.15824909505298</c:v>
                </c:pt>
                <c:pt idx="59">
                  <c:v>1.1586440737004249</c:v>
                </c:pt>
                <c:pt idx="60">
                  <c:v>1.1585228478380056</c:v>
                </c:pt>
                <c:pt idx="61">
                  <c:v>1.1579302027173008</c:v>
                </c:pt>
                <c:pt idx="62">
                  <c:v>1.1575936569739356</c:v>
                </c:pt>
                <c:pt idx="63">
                  <c:v>1.1565453046192138</c:v>
                </c:pt>
                <c:pt idx="64">
                  <c:v>1.1568644365929266</c:v>
                </c:pt>
                <c:pt idx="65">
                  <c:v>1.1560002695908418</c:v>
                </c:pt>
                <c:pt idx="66">
                  <c:v>1.1562057782974133</c:v>
                </c:pt>
                <c:pt idx="67">
                  <c:v>1.1555467746632986</c:v>
                </c:pt>
                <c:pt idx="68">
                  <c:v>1.1572405954424165</c:v>
                </c:pt>
                <c:pt idx="69">
                  <c:v>1.1591642322653635</c:v>
                </c:pt>
                <c:pt idx="70">
                  <c:v>1.1599329531480074</c:v>
                </c:pt>
                <c:pt idx="71">
                  <c:v>1.1610153047450493</c:v>
                </c:pt>
                <c:pt idx="72">
                  <c:v>1.1618749304544018</c:v>
                </c:pt>
                <c:pt idx="73">
                  <c:v>1.1645043429676525</c:v>
                </c:pt>
                <c:pt idx="74">
                  <c:v>1.1674812826528145</c:v>
                </c:pt>
                <c:pt idx="75">
                  <c:v>1.1699191549189447</c:v>
                </c:pt>
                <c:pt idx="76">
                  <c:v>1.1720059191722552</c:v>
                </c:pt>
                <c:pt idx="77">
                  <c:v>1.1737666508756279</c:v>
                </c:pt>
                <c:pt idx="78">
                  <c:v>1.1763966868859888</c:v>
                </c:pt>
                <c:pt idx="79">
                  <c:v>1.1791958518835588</c:v>
                </c:pt>
                <c:pt idx="80">
                  <c:v>1.1823045136411174</c:v>
                </c:pt>
                <c:pt idx="81">
                  <c:v>1.1852155954310677</c:v>
                </c:pt>
                <c:pt idx="82">
                  <c:v>1.1887627915644114</c:v>
                </c:pt>
                <c:pt idx="83">
                  <c:v>1.192379337340135</c:v>
                </c:pt>
                <c:pt idx="84">
                  <c:v>1.1954973865759841</c:v>
                </c:pt>
                <c:pt idx="85">
                  <c:v>1.1992245788024316</c:v>
                </c:pt>
                <c:pt idx="86">
                  <c:v>1.2027579943646922</c:v>
                </c:pt>
                <c:pt idx="87">
                  <c:v>1.2068345907980851</c:v>
                </c:pt>
                <c:pt idx="88">
                  <c:v>1.2108303940353831</c:v>
                </c:pt>
                <c:pt idx="89">
                  <c:v>1.2132404180669654</c:v>
                </c:pt>
                <c:pt idx="90">
                  <c:v>1.2159910970772572</c:v>
                </c:pt>
                <c:pt idx="91">
                  <c:v>1.2177110917271095</c:v>
                </c:pt>
                <c:pt idx="92">
                  <c:v>1.2188384004273307</c:v>
                </c:pt>
                <c:pt idx="93">
                  <c:v>1.2196975540697133</c:v>
                </c:pt>
                <c:pt idx="94">
                  <c:v>1.2199990618942933</c:v>
                </c:pt>
                <c:pt idx="95">
                  <c:v>1.2203118442780718</c:v>
                </c:pt>
                <c:pt idx="96">
                  <c:v>1.2204796069225372</c:v>
                </c:pt>
                <c:pt idx="97">
                  <c:v>1.2206572068350332</c:v>
                </c:pt>
                <c:pt idx="98">
                  <c:v>1.2210674139280882</c:v>
                </c:pt>
                <c:pt idx="99">
                  <c:v>1.2211171877435028</c:v>
                </c:pt>
                <c:pt idx="100">
                  <c:v>1.221085333487874</c:v>
                </c:pt>
                <c:pt idx="101">
                  <c:v>1.2210832524896027</c:v>
                </c:pt>
                <c:pt idx="102">
                  <c:v>1.2210890720132168</c:v>
                </c:pt>
                <c:pt idx="103">
                  <c:v>1.2210483557835032</c:v>
                </c:pt>
                <c:pt idx="104">
                  <c:v>1.2205448903548948</c:v>
                </c:pt>
                <c:pt idx="105">
                  <c:v>1.2202967033000442</c:v>
                </c:pt>
                <c:pt idx="106">
                  <c:v>1.2200055698048913</c:v>
                </c:pt>
                <c:pt idx="107">
                  <c:v>1.2196941708446776</c:v>
                </c:pt>
                <c:pt idx="108">
                  <c:v>1.2198782132573205</c:v>
                </c:pt>
                <c:pt idx="109">
                  <c:v>1.2196427215440797</c:v>
                </c:pt>
                <c:pt idx="110">
                  <c:v>1.2194115852614009</c:v>
                </c:pt>
                <c:pt idx="111">
                  <c:v>1.2192418877151001</c:v>
                </c:pt>
                <c:pt idx="112">
                  <c:v>1.2197077157632197</c:v>
                </c:pt>
                <c:pt idx="113">
                  <c:v>1.2204001030097178</c:v>
                </c:pt>
                <c:pt idx="114">
                  <c:v>1.2207552949286791</c:v>
                </c:pt>
                <c:pt idx="115">
                  <c:v>1.2210065941748411</c:v>
                </c:pt>
                <c:pt idx="116">
                  <c:v>1.2213309948699502</c:v>
                </c:pt>
                <c:pt idx="117">
                  <c:v>1.2217401900632157</c:v>
                </c:pt>
                <c:pt idx="118">
                  <c:v>1.221746567092036</c:v>
                </c:pt>
                <c:pt idx="119">
                  <c:v>1.2217455118027614</c:v>
                </c:pt>
                <c:pt idx="120">
                  <c:v>1.2218125075421484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  <c:pt idx="5">
                  <c:v>43868</c:v>
                </c:pt>
                <c:pt idx="6">
                  <c:v>43867</c:v>
                </c:pt>
                <c:pt idx="7">
                  <c:v>43866</c:v>
                </c:pt>
                <c:pt idx="8">
                  <c:v>43865</c:v>
                </c:pt>
                <c:pt idx="9">
                  <c:v>43864</c:v>
                </c:pt>
                <c:pt idx="10">
                  <c:v>43861</c:v>
                </c:pt>
                <c:pt idx="11">
                  <c:v>43860</c:v>
                </c:pt>
                <c:pt idx="12">
                  <c:v>43859</c:v>
                </c:pt>
                <c:pt idx="13">
                  <c:v>43858</c:v>
                </c:pt>
                <c:pt idx="14">
                  <c:v>43857</c:v>
                </c:pt>
                <c:pt idx="15">
                  <c:v>43854</c:v>
                </c:pt>
                <c:pt idx="16">
                  <c:v>43853</c:v>
                </c:pt>
                <c:pt idx="17">
                  <c:v>43852</c:v>
                </c:pt>
                <c:pt idx="18">
                  <c:v>43851</c:v>
                </c:pt>
                <c:pt idx="19">
                  <c:v>43850</c:v>
                </c:pt>
                <c:pt idx="20">
                  <c:v>43847</c:v>
                </c:pt>
                <c:pt idx="21">
                  <c:v>43846</c:v>
                </c:pt>
                <c:pt idx="22">
                  <c:v>43845</c:v>
                </c:pt>
                <c:pt idx="23">
                  <c:v>43844</c:v>
                </c:pt>
                <c:pt idx="24">
                  <c:v>43840</c:v>
                </c:pt>
                <c:pt idx="25">
                  <c:v>43839</c:v>
                </c:pt>
                <c:pt idx="26">
                  <c:v>43838</c:v>
                </c:pt>
                <c:pt idx="27">
                  <c:v>43837</c:v>
                </c:pt>
                <c:pt idx="28">
                  <c:v>43836</c:v>
                </c:pt>
                <c:pt idx="29">
                  <c:v>43829</c:v>
                </c:pt>
                <c:pt idx="30">
                  <c:v>43826</c:v>
                </c:pt>
                <c:pt idx="31">
                  <c:v>43825</c:v>
                </c:pt>
                <c:pt idx="32">
                  <c:v>43824</c:v>
                </c:pt>
                <c:pt idx="33">
                  <c:v>43823</c:v>
                </c:pt>
                <c:pt idx="34">
                  <c:v>43822</c:v>
                </c:pt>
                <c:pt idx="35">
                  <c:v>43819</c:v>
                </c:pt>
                <c:pt idx="36">
                  <c:v>43818</c:v>
                </c:pt>
                <c:pt idx="37">
                  <c:v>43817</c:v>
                </c:pt>
                <c:pt idx="38">
                  <c:v>43816</c:v>
                </c:pt>
                <c:pt idx="39">
                  <c:v>43815</c:v>
                </c:pt>
                <c:pt idx="40">
                  <c:v>43812</c:v>
                </c:pt>
                <c:pt idx="41">
                  <c:v>43811</c:v>
                </c:pt>
                <c:pt idx="42">
                  <c:v>43810</c:v>
                </c:pt>
                <c:pt idx="43">
                  <c:v>43809</c:v>
                </c:pt>
                <c:pt idx="44">
                  <c:v>43808</c:v>
                </c:pt>
                <c:pt idx="45">
                  <c:v>43805</c:v>
                </c:pt>
                <c:pt idx="46">
                  <c:v>43804</c:v>
                </c:pt>
                <c:pt idx="47">
                  <c:v>43803</c:v>
                </c:pt>
                <c:pt idx="48">
                  <c:v>43802</c:v>
                </c:pt>
                <c:pt idx="49">
                  <c:v>43801</c:v>
                </c:pt>
                <c:pt idx="50">
                  <c:v>43798</c:v>
                </c:pt>
                <c:pt idx="51">
                  <c:v>43797</c:v>
                </c:pt>
                <c:pt idx="52">
                  <c:v>43796</c:v>
                </c:pt>
                <c:pt idx="53">
                  <c:v>43795</c:v>
                </c:pt>
                <c:pt idx="54">
                  <c:v>43794</c:v>
                </c:pt>
                <c:pt idx="55">
                  <c:v>43791</c:v>
                </c:pt>
                <c:pt idx="56">
                  <c:v>43790</c:v>
                </c:pt>
                <c:pt idx="57">
                  <c:v>43789</c:v>
                </c:pt>
                <c:pt idx="58">
                  <c:v>43788</c:v>
                </c:pt>
                <c:pt idx="59">
                  <c:v>43787</c:v>
                </c:pt>
                <c:pt idx="60">
                  <c:v>43784</c:v>
                </c:pt>
                <c:pt idx="61">
                  <c:v>43783</c:v>
                </c:pt>
                <c:pt idx="62">
                  <c:v>43782</c:v>
                </c:pt>
                <c:pt idx="63">
                  <c:v>43781</c:v>
                </c:pt>
                <c:pt idx="64">
                  <c:v>43780</c:v>
                </c:pt>
                <c:pt idx="65">
                  <c:v>43777</c:v>
                </c:pt>
                <c:pt idx="66">
                  <c:v>43776</c:v>
                </c:pt>
                <c:pt idx="67">
                  <c:v>43775</c:v>
                </c:pt>
                <c:pt idx="68">
                  <c:v>43774</c:v>
                </c:pt>
                <c:pt idx="69">
                  <c:v>43770</c:v>
                </c:pt>
                <c:pt idx="70">
                  <c:v>43769</c:v>
                </c:pt>
                <c:pt idx="71">
                  <c:v>43768</c:v>
                </c:pt>
                <c:pt idx="72">
                  <c:v>43767</c:v>
                </c:pt>
                <c:pt idx="73">
                  <c:v>43766</c:v>
                </c:pt>
                <c:pt idx="74">
                  <c:v>43763</c:v>
                </c:pt>
                <c:pt idx="75">
                  <c:v>43762</c:v>
                </c:pt>
                <c:pt idx="76">
                  <c:v>43761</c:v>
                </c:pt>
                <c:pt idx="77">
                  <c:v>43759</c:v>
                </c:pt>
                <c:pt idx="78">
                  <c:v>43756</c:v>
                </c:pt>
                <c:pt idx="79">
                  <c:v>43755</c:v>
                </c:pt>
                <c:pt idx="80">
                  <c:v>43754</c:v>
                </c:pt>
                <c:pt idx="81">
                  <c:v>43753</c:v>
                </c:pt>
                <c:pt idx="82">
                  <c:v>43749</c:v>
                </c:pt>
                <c:pt idx="83">
                  <c:v>43748</c:v>
                </c:pt>
                <c:pt idx="84">
                  <c:v>43747</c:v>
                </c:pt>
                <c:pt idx="85">
                  <c:v>43746</c:v>
                </c:pt>
                <c:pt idx="86">
                  <c:v>43745</c:v>
                </c:pt>
                <c:pt idx="87">
                  <c:v>43742</c:v>
                </c:pt>
                <c:pt idx="88">
                  <c:v>43741</c:v>
                </c:pt>
                <c:pt idx="89">
                  <c:v>43740</c:v>
                </c:pt>
                <c:pt idx="90">
                  <c:v>43739</c:v>
                </c:pt>
                <c:pt idx="91">
                  <c:v>43738</c:v>
                </c:pt>
                <c:pt idx="92">
                  <c:v>43735</c:v>
                </c:pt>
                <c:pt idx="93">
                  <c:v>43734</c:v>
                </c:pt>
                <c:pt idx="94">
                  <c:v>43733</c:v>
                </c:pt>
                <c:pt idx="95">
                  <c:v>43732</c:v>
                </c:pt>
                <c:pt idx="96">
                  <c:v>43728</c:v>
                </c:pt>
                <c:pt idx="97">
                  <c:v>43727</c:v>
                </c:pt>
                <c:pt idx="98">
                  <c:v>43726</c:v>
                </c:pt>
                <c:pt idx="99">
                  <c:v>43725</c:v>
                </c:pt>
                <c:pt idx="100">
                  <c:v>43721</c:v>
                </c:pt>
                <c:pt idx="101">
                  <c:v>43720</c:v>
                </c:pt>
                <c:pt idx="102">
                  <c:v>43719</c:v>
                </c:pt>
                <c:pt idx="103">
                  <c:v>43718</c:v>
                </c:pt>
                <c:pt idx="104">
                  <c:v>43717</c:v>
                </c:pt>
                <c:pt idx="105">
                  <c:v>43714</c:v>
                </c:pt>
                <c:pt idx="106">
                  <c:v>43713</c:v>
                </c:pt>
                <c:pt idx="107">
                  <c:v>43712</c:v>
                </c:pt>
                <c:pt idx="108">
                  <c:v>43711</c:v>
                </c:pt>
                <c:pt idx="109">
                  <c:v>43710</c:v>
                </c:pt>
                <c:pt idx="110">
                  <c:v>43707</c:v>
                </c:pt>
                <c:pt idx="111">
                  <c:v>43706</c:v>
                </c:pt>
                <c:pt idx="112">
                  <c:v>43705</c:v>
                </c:pt>
                <c:pt idx="113">
                  <c:v>43704</c:v>
                </c:pt>
                <c:pt idx="114">
                  <c:v>43703</c:v>
                </c:pt>
                <c:pt idx="115">
                  <c:v>43700</c:v>
                </c:pt>
                <c:pt idx="116">
                  <c:v>43699</c:v>
                </c:pt>
                <c:pt idx="117">
                  <c:v>43698</c:v>
                </c:pt>
                <c:pt idx="118">
                  <c:v>43697</c:v>
                </c:pt>
                <c:pt idx="119">
                  <c:v>43696</c:v>
                </c:pt>
                <c:pt idx="120">
                  <c:v>43693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1.0808810571128624</c:v>
                </c:pt>
                <c:pt idx="1">
                  <c:v>1.0816371333036896</c:v>
                </c:pt>
                <c:pt idx="2">
                  <c:v>1.0818551782529151</c:v>
                </c:pt>
                <c:pt idx="3">
                  <c:v>1.0825615597011651</c:v>
                </c:pt>
                <c:pt idx="4">
                  <c:v>1.0837189973743833</c:v>
                </c:pt>
                <c:pt idx="5">
                  <c:v>1.0842139250357556</c:v>
                </c:pt>
                <c:pt idx="6">
                  <c:v>1.085363052424628</c:v>
                </c:pt>
                <c:pt idx="7">
                  <c:v>1.0874116517300052</c:v>
                </c:pt>
                <c:pt idx="8">
                  <c:v>1.0876042134176285</c:v>
                </c:pt>
                <c:pt idx="9">
                  <c:v>1.0874227524030502</c:v>
                </c:pt>
                <c:pt idx="10">
                  <c:v>1.0876370853506545</c:v>
                </c:pt>
                <c:pt idx="11">
                  <c:v>1.0878537276694753</c:v>
                </c:pt>
                <c:pt idx="12">
                  <c:v>1.0887047697543926</c:v>
                </c:pt>
                <c:pt idx="13">
                  <c:v>1.089414066004651</c:v>
                </c:pt>
                <c:pt idx="14">
                  <c:v>1.0907567421595135</c:v>
                </c:pt>
                <c:pt idx="15">
                  <c:v>1.0919744626617305</c:v>
                </c:pt>
                <c:pt idx="16">
                  <c:v>1.0932123246954966</c:v>
                </c:pt>
                <c:pt idx="17">
                  <c:v>1.0938673421554459</c:v>
                </c:pt>
                <c:pt idx="18">
                  <c:v>1.0940432408646468</c:v>
                </c:pt>
                <c:pt idx="19">
                  <c:v>1.0943202421177114</c:v>
                </c:pt>
                <c:pt idx="20">
                  <c:v>1.0947431245914854</c:v>
                </c:pt>
                <c:pt idx="21">
                  <c:v>1.0951327744753199</c:v>
                </c:pt>
                <c:pt idx="22">
                  <c:v>1.0953477169641872</c:v>
                </c:pt>
                <c:pt idx="23">
                  <c:v>1.0953576051191349</c:v>
                </c:pt>
                <c:pt idx="24">
                  <c:v>1.0953313881409295</c:v>
                </c:pt>
                <c:pt idx="25">
                  <c:v>1.0951185708667175</c:v>
                </c:pt>
                <c:pt idx="26">
                  <c:v>1.0952741204843934</c:v>
                </c:pt>
                <c:pt idx="27">
                  <c:v>1.0955889998764607</c:v>
                </c:pt>
                <c:pt idx="28">
                  <c:v>1.0954669863543605</c:v>
                </c:pt>
                <c:pt idx="29">
                  <c:v>1.0943121379453788</c:v>
                </c:pt>
                <c:pt idx="30">
                  <c:v>1.0937797256998381</c:v>
                </c:pt>
                <c:pt idx="31">
                  <c:v>1.0931859474415913</c:v>
                </c:pt>
                <c:pt idx="32">
                  <c:v>1.0925534506820584</c:v>
                </c:pt>
                <c:pt idx="33">
                  <c:v>1.0918131386435996</c:v>
                </c:pt>
                <c:pt idx="34">
                  <c:v>1.0913719794385128</c:v>
                </c:pt>
                <c:pt idx="35">
                  <c:v>1.0911646345538826</c:v>
                </c:pt>
                <c:pt idx="36">
                  <c:v>1.0914227633240181</c:v>
                </c:pt>
                <c:pt idx="37">
                  <c:v>1.0919471494027693</c:v>
                </c:pt>
                <c:pt idx="38">
                  <c:v>1.0918498290738485</c:v>
                </c:pt>
                <c:pt idx="39">
                  <c:v>1.0918119713207757</c:v>
                </c:pt>
                <c:pt idx="40">
                  <c:v>1.0917676408971655</c:v>
                </c:pt>
                <c:pt idx="41">
                  <c:v>1.0919009932744965</c:v>
                </c:pt>
                <c:pt idx="42">
                  <c:v>1.0921106163645633</c:v>
                </c:pt>
                <c:pt idx="43">
                  <c:v>1.092259470263736</c:v>
                </c:pt>
                <c:pt idx="44">
                  <c:v>1.092277337232354</c:v>
                </c:pt>
                <c:pt idx="45">
                  <c:v>1.0923964979268759</c:v>
                </c:pt>
                <c:pt idx="46">
                  <c:v>1.0928278966368825</c:v>
                </c:pt>
                <c:pt idx="47">
                  <c:v>1.0930996051521054</c:v>
                </c:pt>
                <c:pt idx="48">
                  <c:v>1.0935821741325165</c:v>
                </c:pt>
                <c:pt idx="49">
                  <c:v>1.0938748110044549</c:v>
                </c:pt>
                <c:pt idx="50">
                  <c:v>1.0947043670981724</c:v>
                </c:pt>
                <c:pt idx="51">
                  <c:v>1.0949705960086613</c:v>
                </c:pt>
                <c:pt idx="52">
                  <c:v>1.0952194586487551</c:v>
                </c:pt>
                <c:pt idx="53">
                  <c:v>1.0955710614287748</c:v>
                </c:pt>
                <c:pt idx="54">
                  <c:v>1.0956709749032625</c:v>
                </c:pt>
                <c:pt idx="55">
                  <c:v>1.0958286595440161</c:v>
                </c:pt>
                <c:pt idx="56">
                  <c:v>1.0959368669967449</c:v>
                </c:pt>
                <c:pt idx="57">
                  <c:v>1.0951706606067138</c:v>
                </c:pt>
                <c:pt idx="58">
                  <c:v>1.0941604978805202</c:v>
                </c:pt>
                <c:pt idx="59">
                  <c:v>1.092733524407975</c:v>
                </c:pt>
                <c:pt idx="60">
                  <c:v>1.0918163117001343</c:v>
                </c:pt>
                <c:pt idx="61">
                  <c:v>1.0915829528839793</c:v>
                </c:pt>
                <c:pt idx="62">
                  <c:v>1.0915132777821444</c:v>
                </c:pt>
                <c:pt idx="63">
                  <c:v>1.0917012520684062</c:v>
                </c:pt>
                <c:pt idx="64">
                  <c:v>1.0915423080686535</c:v>
                </c:pt>
                <c:pt idx="65">
                  <c:v>1.092005776605538</c:v>
                </c:pt>
                <c:pt idx="66">
                  <c:v>1.0918850309614265</c:v>
                </c:pt>
                <c:pt idx="67">
                  <c:v>1.0922513703936616</c:v>
                </c:pt>
                <c:pt idx="68">
                  <c:v>1.0912611317406236</c:v>
                </c:pt>
                <c:pt idx="69">
                  <c:v>1.0900543798053364</c:v>
                </c:pt>
                <c:pt idx="70">
                  <c:v>1.0912473008851726</c:v>
                </c:pt>
                <c:pt idx="71">
                  <c:v>1.0913304301011306</c:v>
                </c:pt>
                <c:pt idx="72">
                  <c:v>1.0911648780399583</c:v>
                </c:pt>
                <c:pt idx="73">
                  <c:v>1.0903040334008076</c:v>
                </c:pt>
                <c:pt idx="74">
                  <c:v>1.0890678900447854</c:v>
                </c:pt>
                <c:pt idx="75">
                  <c:v>1.0880415462088153</c:v>
                </c:pt>
                <c:pt idx="76">
                  <c:v>1.087198952634445</c:v>
                </c:pt>
                <c:pt idx="77">
                  <c:v>1.086810876888632</c:v>
                </c:pt>
                <c:pt idx="78">
                  <c:v>1.0856205992479311</c:v>
                </c:pt>
                <c:pt idx="79">
                  <c:v>1.0841366127405214</c:v>
                </c:pt>
                <c:pt idx="80">
                  <c:v>1.0827366798766027</c:v>
                </c:pt>
                <c:pt idx="81">
                  <c:v>1.0817612653356725</c:v>
                </c:pt>
                <c:pt idx="82">
                  <c:v>1.0802860303332285</c:v>
                </c:pt>
                <c:pt idx="83">
                  <c:v>1.0796848818186249</c:v>
                </c:pt>
                <c:pt idx="84">
                  <c:v>1.079470496765536</c:v>
                </c:pt>
                <c:pt idx="85">
                  <c:v>1.0787611017137484</c:v>
                </c:pt>
                <c:pt idx="86">
                  <c:v>1.0782477083696678</c:v>
                </c:pt>
                <c:pt idx="87">
                  <c:v>1.0768620840885947</c:v>
                </c:pt>
                <c:pt idx="88">
                  <c:v>1.0757083102484968</c:v>
                </c:pt>
                <c:pt idx="89">
                  <c:v>1.0751660676265749</c:v>
                </c:pt>
                <c:pt idx="90">
                  <c:v>1.074493406672123</c:v>
                </c:pt>
                <c:pt idx="91">
                  <c:v>1.0747808565284704</c:v>
                </c:pt>
                <c:pt idx="92">
                  <c:v>1.0757516182645692</c:v>
                </c:pt>
                <c:pt idx="93">
                  <c:v>1.0770775985815066</c:v>
                </c:pt>
                <c:pt idx="94">
                  <c:v>1.0778759838703866</c:v>
                </c:pt>
                <c:pt idx="95">
                  <c:v>1.0782805605699284</c:v>
                </c:pt>
                <c:pt idx="96">
                  <c:v>1.0785716866346826</c:v>
                </c:pt>
                <c:pt idx="97">
                  <c:v>1.078755555598367</c:v>
                </c:pt>
                <c:pt idx="98">
                  <c:v>1.079042330305312</c:v>
                </c:pt>
                <c:pt idx="99">
                  <c:v>1.0791407374228774</c:v>
                </c:pt>
                <c:pt idx="100">
                  <c:v>1.080033046896246</c:v>
                </c:pt>
                <c:pt idx="101">
                  <c:v>1.0802059668920774</c:v>
                </c:pt>
                <c:pt idx="102">
                  <c:v>1.0804236698193233</c:v>
                </c:pt>
                <c:pt idx="103">
                  <c:v>1.0805803894273769</c:v>
                </c:pt>
                <c:pt idx="104">
                  <c:v>1.0818395190296652</c:v>
                </c:pt>
                <c:pt idx="105">
                  <c:v>1.0825993698593357</c:v>
                </c:pt>
                <c:pt idx="106">
                  <c:v>1.0835152677825288</c:v>
                </c:pt>
                <c:pt idx="107">
                  <c:v>1.0848774524506624</c:v>
                </c:pt>
                <c:pt idx="108">
                  <c:v>1.0866310357628797</c:v>
                </c:pt>
                <c:pt idx="109">
                  <c:v>1.0879840129430403</c:v>
                </c:pt>
                <c:pt idx="110">
                  <c:v>1.0889022537426791</c:v>
                </c:pt>
                <c:pt idx="111">
                  <c:v>1.0898406712207198</c:v>
                </c:pt>
                <c:pt idx="112">
                  <c:v>1.0907748637993804</c:v>
                </c:pt>
                <c:pt idx="113">
                  <c:v>1.0919503801205224</c:v>
                </c:pt>
                <c:pt idx="114">
                  <c:v>1.0929580590581811</c:v>
                </c:pt>
                <c:pt idx="115">
                  <c:v>1.0940816925953187</c:v>
                </c:pt>
                <c:pt idx="116">
                  <c:v>1.0947951942282097</c:v>
                </c:pt>
                <c:pt idx="117">
                  <c:v>1.0955819378810443</c:v>
                </c:pt>
                <c:pt idx="118">
                  <c:v>1.0956664183770441</c:v>
                </c:pt>
                <c:pt idx="119">
                  <c:v>1.0957116345380586</c:v>
                </c:pt>
                <c:pt idx="120">
                  <c:v>1.0961658183620318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43869</c:v>
                </c:pt>
                <c:pt idx="1">
                  <c:v>43869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1.2218125075421484"/>
          <c:min val="1.074493406672123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sell(4183)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  <c:pt idx="5">
                  <c:v>43868</c:v>
                </c:pt>
                <c:pt idx="6">
                  <c:v>43867</c:v>
                </c:pt>
                <c:pt idx="7">
                  <c:v>43866</c:v>
                </c:pt>
                <c:pt idx="8">
                  <c:v>43865</c:v>
                </c:pt>
                <c:pt idx="9">
                  <c:v>43864</c:v>
                </c:pt>
                <c:pt idx="10">
                  <c:v>43861</c:v>
                </c:pt>
                <c:pt idx="11">
                  <c:v>43860</c:v>
                </c:pt>
                <c:pt idx="12">
                  <c:v>43859</c:v>
                </c:pt>
                <c:pt idx="13">
                  <c:v>43858</c:v>
                </c:pt>
                <c:pt idx="14">
                  <c:v>43857</c:v>
                </c:pt>
                <c:pt idx="15">
                  <c:v>43854</c:v>
                </c:pt>
                <c:pt idx="16">
                  <c:v>43853</c:v>
                </c:pt>
                <c:pt idx="17">
                  <c:v>43852</c:v>
                </c:pt>
                <c:pt idx="18">
                  <c:v>43851</c:v>
                </c:pt>
                <c:pt idx="19">
                  <c:v>43850</c:v>
                </c:pt>
                <c:pt idx="20">
                  <c:v>43847</c:v>
                </c:pt>
                <c:pt idx="21">
                  <c:v>43846</c:v>
                </c:pt>
                <c:pt idx="22">
                  <c:v>43845</c:v>
                </c:pt>
                <c:pt idx="23">
                  <c:v>43844</c:v>
                </c:pt>
                <c:pt idx="24">
                  <c:v>43840</c:v>
                </c:pt>
                <c:pt idx="25">
                  <c:v>43839</c:v>
                </c:pt>
                <c:pt idx="26">
                  <c:v>43838</c:v>
                </c:pt>
                <c:pt idx="27">
                  <c:v>43837</c:v>
                </c:pt>
                <c:pt idx="28">
                  <c:v>43836</c:v>
                </c:pt>
                <c:pt idx="29">
                  <c:v>43829</c:v>
                </c:pt>
                <c:pt idx="30">
                  <c:v>43826</c:v>
                </c:pt>
                <c:pt idx="31">
                  <c:v>43825</c:v>
                </c:pt>
                <c:pt idx="32">
                  <c:v>43824</c:v>
                </c:pt>
                <c:pt idx="33">
                  <c:v>43823</c:v>
                </c:pt>
                <c:pt idx="34">
                  <c:v>43822</c:v>
                </c:pt>
                <c:pt idx="35">
                  <c:v>43819</c:v>
                </c:pt>
                <c:pt idx="36">
                  <c:v>43818</c:v>
                </c:pt>
                <c:pt idx="37">
                  <c:v>43817</c:v>
                </c:pt>
                <c:pt idx="38">
                  <c:v>43816</c:v>
                </c:pt>
                <c:pt idx="39">
                  <c:v>43815</c:v>
                </c:pt>
                <c:pt idx="40">
                  <c:v>43812</c:v>
                </c:pt>
                <c:pt idx="41">
                  <c:v>43811</c:v>
                </c:pt>
                <c:pt idx="42">
                  <c:v>43810</c:v>
                </c:pt>
                <c:pt idx="43">
                  <c:v>43809</c:v>
                </c:pt>
                <c:pt idx="44">
                  <c:v>43808</c:v>
                </c:pt>
                <c:pt idx="45">
                  <c:v>43805</c:v>
                </c:pt>
                <c:pt idx="46">
                  <c:v>43804</c:v>
                </c:pt>
                <c:pt idx="47">
                  <c:v>43803</c:v>
                </c:pt>
                <c:pt idx="48">
                  <c:v>43802</c:v>
                </c:pt>
                <c:pt idx="49">
                  <c:v>43801</c:v>
                </c:pt>
                <c:pt idx="50">
                  <c:v>43798</c:v>
                </c:pt>
                <c:pt idx="51">
                  <c:v>43797</c:v>
                </c:pt>
                <c:pt idx="52">
                  <c:v>43796</c:v>
                </c:pt>
                <c:pt idx="53">
                  <c:v>43795</c:v>
                </c:pt>
                <c:pt idx="54">
                  <c:v>43794</c:v>
                </c:pt>
                <c:pt idx="55">
                  <c:v>43791</c:v>
                </c:pt>
                <c:pt idx="56">
                  <c:v>43790</c:v>
                </c:pt>
                <c:pt idx="57">
                  <c:v>43789</c:v>
                </c:pt>
                <c:pt idx="58">
                  <c:v>43788</c:v>
                </c:pt>
                <c:pt idx="59">
                  <c:v>43787</c:v>
                </c:pt>
                <c:pt idx="60">
                  <c:v>43784</c:v>
                </c:pt>
                <c:pt idx="61">
                  <c:v>43783</c:v>
                </c:pt>
                <c:pt idx="62">
                  <c:v>43782</c:v>
                </c:pt>
                <c:pt idx="63">
                  <c:v>43781</c:v>
                </c:pt>
                <c:pt idx="64">
                  <c:v>43780</c:v>
                </c:pt>
                <c:pt idx="65">
                  <c:v>43777</c:v>
                </c:pt>
                <c:pt idx="66">
                  <c:v>43776</c:v>
                </c:pt>
                <c:pt idx="67">
                  <c:v>43775</c:v>
                </c:pt>
                <c:pt idx="68">
                  <c:v>43774</c:v>
                </c:pt>
                <c:pt idx="69">
                  <c:v>43770</c:v>
                </c:pt>
                <c:pt idx="70">
                  <c:v>43769</c:v>
                </c:pt>
                <c:pt idx="71">
                  <c:v>43768</c:v>
                </c:pt>
                <c:pt idx="72">
                  <c:v>43767</c:v>
                </c:pt>
                <c:pt idx="73">
                  <c:v>43766</c:v>
                </c:pt>
                <c:pt idx="74">
                  <c:v>43763</c:v>
                </c:pt>
                <c:pt idx="75">
                  <c:v>43762</c:v>
                </c:pt>
                <c:pt idx="76">
                  <c:v>43761</c:v>
                </c:pt>
                <c:pt idx="77">
                  <c:v>43759</c:v>
                </c:pt>
                <c:pt idx="78">
                  <c:v>43756</c:v>
                </c:pt>
                <c:pt idx="79">
                  <c:v>43755</c:v>
                </c:pt>
                <c:pt idx="80">
                  <c:v>43754</c:v>
                </c:pt>
                <c:pt idx="81">
                  <c:v>43753</c:v>
                </c:pt>
                <c:pt idx="82">
                  <c:v>43749</c:v>
                </c:pt>
                <c:pt idx="83">
                  <c:v>43748</c:v>
                </c:pt>
                <c:pt idx="84">
                  <c:v>43747</c:v>
                </c:pt>
                <c:pt idx="85">
                  <c:v>43746</c:v>
                </c:pt>
                <c:pt idx="86">
                  <c:v>43745</c:v>
                </c:pt>
                <c:pt idx="87">
                  <c:v>43742</c:v>
                </c:pt>
                <c:pt idx="88">
                  <c:v>43741</c:v>
                </c:pt>
                <c:pt idx="89">
                  <c:v>43740</c:v>
                </c:pt>
                <c:pt idx="90">
                  <c:v>43739</c:v>
                </c:pt>
                <c:pt idx="91">
                  <c:v>43738</c:v>
                </c:pt>
                <c:pt idx="92">
                  <c:v>43735</c:v>
                </c:pt>
                <c:pt idx="93">
                  <c:v>43734</c:v>
                </c:pt>
                <c:pt idx="94">
                  <c:v>43733</c:v>
                </c:pt>
                <c:pt idx="95">
                  <c:v>43732</c:v>
                </c:pt>
                <c:pt idx="96">
                  <c:v>43728</c:v>
                </c:pt>
                <c:pt idx="97">
                  <c:v>43727</c:v>
                </c:pt>
                <c:pt idx="98">
                  <c:v>43726</c:v>
                </c:pt>
                <c:pt idx="99">
                  <c:v>43725</c:v>
                </c:pt>
                <c:pt idx="100">
                  <c:v>43721</c:v>
                </c:pt>
                <c:pt idx="101">
                  <c:v>43720</c:v>
                </c:pt>
                <c:pt idx="102">
                  <c:v>43719</c:v>
                </c:pt>
                <c:pt idx="103">
                  <c:v>43718</c:v>
                </c:pt>
                <c:pt idx="104">
                  <c:v>43717</c:v>
                </c:pt>
                <c:pt idx="105">
                  <c:v>43714</c:v>
                </c:pt>
                <c:pt idx="106">
                  <c:v>43713</c:v>
                </c:pt>
                <c:pt idx="107">
                  <c:v>43712</c:v>
                </c:pt>
                <c:pt idx="108">
                  <c:v>43711</c:v>
                </c:pt>
                <c:pt idx="109">
                  <c:v>43710</c:v>
                </c:pt>
                <c:pt idx="110">
                  <c:v>43707</c:v>
                </c:pt>
                <c:pt idx="111">
                  <c:v>43706</c:v>
                </c:pt>
                <c:pt idx="112">
                  <c:v>43705</c:v>
                </c:pt>
                <c:pt idx="113">
                  <c:v>43704</c:v>
                </c:pt>
                <c:pt idx="114">
                  <c:v>43703</c:v>
                </c:pt>
                <c:pt idx="115">
                  <c:v>43700</c:v>
                </c:pt>
                <c:pt idx="116">
                  <c:v>43699</c:v>
                </c:pt>
                <c:pt idx="117">
                  <c:v>43698</c:v>
                </c:pt>
                <c:pt idx="118">
                  <c:v>43697</c:v>
                </c:pt>
                <c:pt idx="119">
                  <c:v>43696</c:v>
                </c:pt>
                <c:pt idx="120">
                  <c:v>43693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2586</c:v>
                </c:pt>
                <c:pt idx="1">
                  <c:v>2581</c:v>
                </c:pt>
                <c:pt idx="2">
                  <c:v>2601</c:v>
                </c:pt>
                <c:pt idx="3">
                  <c:v>2614</c:v>
                </c:pt>
                <c:pt idx="4">
                  <c:v>2590</c:v>
                </c:pt>
                <c:pt idx="5">
                  <c:v>2634</c:v>
                </c:pt>
                <c:pt idx="6">
                  <c:v>2668</c:v>
                </c:pt>
                <c:pt idx="7">
                  <c:v>2561</c:v>
                </c:pt>
                <c:pt idx="8">
                  <c:v>2450</c:v>
                </c:pt>
                <c:pt idx="9">
                  <c:v>2426</c:v>
                </c:pt>
                <c:pt idx="10">
                  <c:v>2455</c:v>
                </c:pt>
                <c:pt idx="11">
                  <c:v>2427</c:v>
                </c:pt>
                <c:pt idx="12">
                  <c:v>2462</c:v>
                </c:pt>
                <c:pt idx="13">
                  <c:v>2429</c:v>
                </c:pt>
                <c:pt idx="14">
                  <c:v>2454</c:v>
                </c:pt>
                <c:pt idx="15">
                  <c:v>2521</c:v>
                </c:pt>
                <c:pt idx="16">
                  <c:v>2533</c:v>
                </c:pt>
                <c:pt idx="17">
                  <c:v>2590</c:v>
                </c:pt>
                <c:pt idx="18">
                  <c:v>2607</c:v>
                </c:pt>
                <c:pt idx="19">
                  <c:v>2655</c:v>
                </c:pt>
                <c:pt idx="20">
                  <c:v>2643</c:v>
                </c:pt>
                <c:pt idx="21">
                  <c:v>2617</c:v>
                </c:pt>
                <c:pt idx="22">
                  <c:v>2636</c:v>
                </c:pt>
                <c:pt idx="23">
                  <c:v>2630</c:v>
                </c:pt>
                <c:pt idx="24">
                  <c:v>2581</c:v>
                </c:pt>
                <c:pt idx="25">
                  <c:v>2588</c:v>
                </c:pt>
                <c:pt idx="26">
                  <c:v>2557</c:v>
                </c:pt>
                <c:pt idx="27">
                  <c:v>2634</c:v>
                </c:pt>
                <c:pt idx="28">
                  <c:v>2623</c:v>
                </c:pt>
                <c:pt idx="29">
                  <c:v>2680</c:v>
                </c:pt>
                <c:pt idx="30">
                  <c:v>2716</c:v>
                </c:pt>
                <c:pt idx="31">
                  <c:v>2720</c:v>
                </c:pt>
                <c:pt idx="32">
                  <c:v>2688</c:v>
                </c:pt>
                <c:pt idx="33">
                  <c:v>2714</c:v>
                </c:pt>
                <c:pt idx="34">
                  <c:v>2702</c:v>
                </c:pt>
                <c:pt idx="35">
                  <c:v>2696</c:v>
                </c:pt>
                <c:pt idx="36">
                  <c:v>2701</c:v>
                </c:pt>
                <c:pt idx="37">
                  <c:v>2729</c:v>
                </c:pt>
                <c:pt idx="38">
                  <c:v>2785</c:v>
                </c:pt>
                <c:pt idx="39">
                  <c:v>2754</c:v>
                </c:pt>
                <c:pt idx="40">
                  <c:v>2776</c:v>
                </c:pt>
                <c:pt idx="41">
                  <c:v>2690</c:v>
                </c:pt>
                <c:pt idx="42">
                  <c:v>2674</c:v>
                </c:pt>
                <c:pt idx="43">
                  <c:v>2671</c:v>
                </c:pt>
                <c:pt idx="44">
                  <c:v>2669</c:v>
                </c:pt>
                <c:pt idx="45">
                  <c:v>2619</c:v>
                </c:pt>
                <c:pt idx="46">
                  <c:v>2638</c:v>
                </c:pt>
                <c:pt idx="47">
                  <c:v>2602</c:v>
                </c:pt>
                <c:pt idx="48">
                  <c:v>2628</c:v>
                </c:pt>
                <c:pt idx="49">
                  <c:v>2650</c:v>
                </c:pt>
                <c:pt idx="50">
                  <c:v>2623</c:v>
                </c:pt>
                <c:pt idx="51">
                  <c:v>2637</c:v>
                </c:pt>
                <c:pt idx="52">
                  <c:v>2648</c:v>
                </c:pt>
                <c:pt idx="53">
                  <c:v>2664</c:v>
                </c:pt>
                <c:pt idx="54">
                  <c:v>2674</c:v>
                </c:pt>
                <c:pt idx="55">
                  <c:v>2651</c:v>
                </c:pt>
                <c:pt idx="56">
                  <c:v>2633</c:v>
                </c:pt>
                <c:pt idx="57">
                  <c:v>2637</c:v>
                </c:pt>
                <c:pt idx="58">
                  <c:v>2660</c:v>
                </c:pt>
                <c:pt idx="59">
                  <c:v>2679</c:v>
                </c:pt>
                <c:pt idx="60">
                  <c:v>2700</c:v>
                </c:pt>
                <c:pt idx="61">
                  <c:v>2652</c:v>
                </c:pt>
                <c:pt idx="62">
                  <c:v>2740</c:v>
                </c:pt>
                <c:pt idx="63">
                  <c:v>2788</c:v>
                </c:pt>
                <c:pt idx="64">
                  <c:v>2801</c:v>
                </c:pt>
                <c:pt idx="65">
                  <c:v>2776</c:v>
                </c:pt>
                <c:pt idx="66">
                  <c:v>2728</c:v>
                </c:pt>
                <c:pt idx="67">
                  <c:v>2691</c:v>
                </c:pt>
                <c:pt idx="68">
                  <c:v>2624</c:v>
                </c:pt>
                <c:pt idx="69">
                  <c:v>2551</c:v>
                </c:pt>
                <c:pt idx="70">
                  <c:v>2603</c:v>
                </c:pt>
                <c:pt idx="71">
                  <c:v>2613</c:v>
                </c:pt>
                <c:pt idx="72">
                  <c:v>2628</c:v>
                </c:pt>
                <c:pt idx="73">
                  <c:v>2581</c:v>
                </c:pt>
                <c:pt idx="74">
                  <c:v>2578</c:v>
                </c:pt>
                <c:pt idx="75">
                  <c:v>2599</c:v>
                </c:pt>
                <c:pt idx="76">
                  <c:v>2566</c:v>
                </c:pt>
                <c:pt idx="77">
                  <c:v>2579</c:v>
                </c:pt>
                <c:pt idx="78">
                  <c:v>2582</c:v>
                </c:pt>
                <c:pt idx="79">
                  <c:v>2553</c:v>
                </c:pt>
                <c:pt idx="80">
                  <c:v>2544</c:v>
                </c:pt>
                <c:pt idx="81">
                  <c:v>2551</c:v>
                </c:pt>
                <c:pt idx="82">
                  <c:v>2452</c:v>
                </c:pt>
                <c:pt idx="83">
                  <c:v>2404</c:v>
                </c:pt>
                <c:pt idx="84">
                  <c:v>2380</c:v>
                </c:pt>
                <c:pt idx="85">
                  <c:v>2396</c:v>
                </c:pt>
                <c:pt idx="86">
                  <c:v>2392</c:v>
                </c:pt>
                <c:pt idx="87">
                  <c:v>2402</c:v>
                </c:pt>
                <c:pt idx="88">
                  <c:v>2427</c:v>
                </c:pt>
                <c:pt idx="89">
                  <c:v>2496</c:v>
                </c:pt>
                <c:pt idx="90">
                  <c:v>2496</c:v>
                </c:pt>
                <c:pt idx="91">
                  <c:v>2416</c:v>
                </c:pt>
                <c:pt idx="92">
                  <c:v>2419</c:v>
                </c:pt>
                <c:pt idx="93">
                  <c:v>2492</c:v>
                </c:pt>
                <c:pt idx="94">
                  <c:v>2498</c:v>
                </c:pt>
                <c:pt idx="95">
                  <c:v>2522</c:v>
                </c:pt>
                <c:pt idx="96">
                  <c:v>2501</c:v>
                </c:pt>
                <c:pt idx="97">
                  <c:v>2525</c:v>
                </c:pt>
                <c:pt idx="98">
                  <c:v>2501</c:v>
                </c:pt>
                <c:pt idx="99">
                  <c:v>2478</c:v>
                </c:pt>
                <c:pt idx="100">
                  <c:v>2532</c:v>
                </c:pt>
                <c:pt idx="101">
                  <c:v>2515</c:v>
                </c:pt>
                <c:pt idx="102">
                  <c:v>2488</c:v>
                </c:pt>
                <c:pt idx="103">
                  <c:v>2383</c:v>
                </c:pt>
                <c:pt idx="104">
                  <c:v>2304</c:v>
                </c:pt>
                <c:pt idx="105">
                  <c:v>2301</c:v>
                </c:pt>
                <c:pt idx="106">
                  <c:v>2288</c:v>
                </c:pt>
                <c:pt idx="107">
                  <c:v>2230</c:v>
                </c:pt>
                <c:pt idx="108">
                  <c:v>2268</c:v>
                </c:pt>
                <c:pt idx="109">
                  <c:v>2253</c:v>
                </c:pt>
                <c:pt idx="110">
                  <c:v>2271</c:v>
                </c:pt>
                <c:pt idx="111">
                  <c:v>2233</c:v>
                </c:pt>
                <c:pt idx="112">
                  <c:v>2223</c:v>
                </c:pt>
                <c:pt idx="113">
                  <c:v>2223</c:v>
                </c:pt>
                <c:pt idx="114">
                  <c:v>2209</c:v>
                </c:pt>
                <c:pt idx="115">
                  <c:v>2275</c:v>
                </c:pt>
                <c:pt idx="116">
                  <c:v>2280</c:v>
                </c:pt>
                <c:pt idx="117">
                  <c:v>2288</c:v>
                </c:pt>
                <c:pt idx="118">
                  <c:v>2317</c:v>
                </c:pt>
                <c:pt idx="119">
                  <c:v>2293</c:v>
                </c:pt>
                <c:pt idx="120">
                  <c:v>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buy(4208)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  <c:pt idx="5">
                  <c:v>43868</c:v>
                </c:pt>
                <c:pt idx="6">
                  <c:v>43867</c:v>
                </c:pt>
                <c:pt idx="7">
                  <c:v>43866</c:v>
                </c:pt>
                <c:pt idx="8">
                  <c:v>43865</c:v>
                </c:pt>
                <c:pt idx="9">
                  <c:v>43864</c:v>
                </c:pt>
                <c:pt idx="10">
                  <c:v>43861</c:v>
                </c:pt>
                <c:pt idx="11">
                  <c:v>43860</c:v>
                </c:pt>
                <c:pt idx="12">
                  <c:v>43859</c:v>
                </c:pt>
                <c:pt idx="13">
                  <c:v>43858</c:v>
                </c:pt>
                <c:pt idx="14">
                  <c:v>43857</c:v>
                </c:pt>
                <c:pt idx="15">
                  <c:v>43854</c:v>
                </c:pt>
                <c:pt idx="16">
                  <c:v>43853</c:v>
                </c:pt>
                <c:pt idx="17">
                  <c:v>43852</c:v>
                </c:pt>
                <c:pt idx="18">
                  <c:v>43851</c:v>
                </c:pt>
                <c:pt idx="19">
                  <c:v>43850</c:v>
                </c:pt>
                <c:pt idx="20">
                  <c:v>43847</c:v>
                </c:pt>
                <c:pt idx="21">
                  <c:v>43846</c:v>
                </c:pt>
                <c:pt idx="22">
                  <c:v>43845</c:v>
                </c:pt>
                <c:pt idx="23">
                  <c:v>43844</c:v>
                </c:pt>
                <c:pt idx="24">
                  <c:v>43840</c:v>
                </c:pt>
                <c:pt idx="25">
                  <c:v>43839</c:v>
                </c:pt>
                <c:pt idx="26">
                  <c:v>43838</c:v>
                </c:pt>
                <c:pt idx="27">
                  <c:v>43837</c:v>
                </c:pt>
                <c:pt idx="28">
                  <c:v>43836</c:v>
                </c:pt>
                <c:pt idx="29">
                  <c:v>43829</c:v>
                </c:pt>
                <c:pt idx="30">
                  <c:v>43826</c:v>
                </c:pt>
                <c:pt idx="31">
                  <c:v>43825</c:v>
                </c:pt>
                <c:pt idx="32">
                  <c:v>43824</c:v>
                </c:pt>
                <c:pt idx="33">
                  <c:v>43823</c:v>
                </c:pt>
                <c:pt idx="34">
                  <c:v>43822</c:v>
                </c:pt>
                <c:pt idx="35">
                  <c:v>43819</c:v>
                </c:pt>
                <c:pt idx="36">
                  <c:v>43818</c:v>
                </c:pt>
                <c:pt idx="37">
                  <c:v>43817</c:v>
                </c:pt>
                <c:pt idx="38">
                  <c:v>43816</c:v>
                </c:pt>
                <c:pt idx="39">
                  <c:v>43815</c:v>
                </c:pt>
                <c:pt idx="40">
                  <c:v>43812</c:v>
                </c:pt>
                <c:pt idx="41">
                  <c:v>43811</c:v>
                </c:pt>
                <c:pt idx="42">
                  <c:v>43810</c:v>
                </c:pt>
                <c:pt idx="43">
                  <c:v>43809</c:v>
                </c:pt>
                <c:pt idx="44">
                  <c:v>43808</c:v>
                </c:pt>
                <c:pt idx="45">
                  <c:v>43805</c:v>
                </c:pt>
                <c:pt idx="46">
                  <c:v>43804</c:v>
                </c:pt>
                <c:pt idx="47">
                  <c:v>43803</c:v>
                </c:pt>
                <c:pt idx="48">
                  <c:v>43802</c:v>
                </c:pt>
                <c:pt idx="49">
                  <c:v>43801</c:v>
                </c:pt>
                <c:pt idx="50">
                  <c:v>43798</c:v>
                </c:pt>
                <c:pt idx="51">
                  <c:v>43797</c:v>
                </c:pt>
                <c:pt idx="52">
                  <c:v>43796</c:v>
                </c:pt>
                <c:pt idx="53">
                  <c:v>43795</c:v>
                </c:pt>
                <c:pt idx="54">
                  <c:v>43794</c:v>
                </c:pt>
                <c:pt idx="55">
                  <c:v>43791</c:v>
                </c:pt>
                <c:pt idx="56">
                  <c:v>43790</c:v>
                </c:pt>
                <c:pt idx="57">
                  <c:v>43789</c:v>
                </c:pt>
                <c:pt idx="58">
                  <c:v>43788</c:v>
                </c:pt>
                <c:pt idx="59">
                  <c:v>43787</c:v>
                </c:pt>
                <c:pt idx="60">
                  <c:v>43784</c:v>
                </c:pt>
                <c:pt idx="61">
                  <c:v>43783</c:v>
                </c:pt>
                <c:pt idx="62">
                  <c:v>43782</c:v>
                </c:pt>
                <c:pt idx="63">
                  <c:v>43781</c:v>
                </c:pt>
                <c:pt idx="64">
                  <c:v>43780</c:v>
                </c:pt>
                <c:pt idx="65">
                  <c:v>43777</c:v>
                </c:pt>
                <c:pt idx="66">
                  <c:v>43776</c:v>
                </c:pt>
                <c:pt idx="67">
                  <c:v>43775</c:v>
                </c:pt>
                <c:pt idx="68">
                  <c:v>43774</c:v>
                </c:pt>
                <c:pt idx="69">
                  <c:v>43770</c:v>
                </c:pt>
                <c:pt idx="70">
                  <c:v>43769</c:v>
                </c:pt>
                <c:pt idx="71">
                  <c:v>43768</c:v>
                </c:pt>
                <c:pt idx="72">
                  <c:v>43767</c:v>
                </c:pt>
                <c:pt idx="73">
                  <c:v>43766</c:v>
                </c:pt>
                <c:pt idx="74">
                  <c:v>43763</c:v>
                </c:pt>
                <c:pt idx="75">
                  <c:v>43762</c:v>
                </c:pt>
                <c:pt idx="76">
                  <c:v>43761</c:v>
                </c:pt>
                <c:pt idx="77">
                  <c:v>43759</c:v>
                </c:pt>
                <c:pt idx="78">
                  <c:v>43756</c:v>
                </c:pt>
                <c:pt idx="79">
                  <c:v>43755</c:v>
                </c:pt>
                <c:pt idx="80">
                  <c:v>43754</c:v>
                </c:pt>
                <c:pt idx="81">
                  <c:v>43753</c:v>
                </c:pt>
                <c:pt idx="82">
                  <c:v>43749</c:v>
                </c:pt>
                <c:pt idx="83">
                  <c:v>43748</c:v>
                </c:pt>
                <c:pt idx="84">
                  <c:v>43747</c:v>
                </c:pt>
                <c:pt idx="85">
                  <c:v>43746</c:v>
                </c:pt>
                <c:pt idx="86">
                  <c:v>43745</c:v>
                </c:pt>
                <c:pt idx="87">
                  <c:v>43742</c:v>
                </c:pt>
                <c:pt idx="88">
                  <c:v>43741</c:v>
                </c:pt>
                <c:pt idx="89">
                  <c:v>43740</c:v>
                </c:pt>
                <c:pt idx="90">
                  <c:v>43739</c:v>
                </c:pt>
                <c:pt idx="91">
                  <c:v>43738</c:v>
                </c:pt>
                <c:pt idx="92">
                  <c:v>43735</c:v>
                </c:pt>
                <c:pt idx="93">
                  <c:v>43734</c:v>
                </c:pt>
                <c:pt idx="94">
                  <c:v>43733</c:v>
                </c:pt>
                <c:pt idx="95">
                  <c:v>43732</c:v>
                </c:pt>
                <c:pt idx="96">
                  <c:v>43728</c:v>
                </c:pt>
                <c:pt idx="97">
                  <c:v>43727</c:v>
                </c:pt>
                <c:pt idx="98">
                  <c:v>43726</c:v>
                </c:pt>
                <c:pt idx="99">
                  <c:v>43725</c:v>
                </c:pt>
                <c:pt idx="100">
                  <c:v>43721</c:v>
                </c:pt>
                <c:pt idx="101">
                  <c:v>43720</c:v>
                </c:pt>
                <c:pt idx="102">
                  <c:v>43719</c:v>
                </c:pt>
                <c:pt idx="103">
                  <c:v>43718</c:v>
                </c:pt>
                <c:pt idx="104">
                  <c:v>43717</c:v>
                </c:pt>
                <c:pt idx="105">
                  <c:v>43714</c:v>
                </c:pt>
                <c:pt idx="106">
                  <c:v>43713</c:v>
                </c:pt>
                <c:pt idx="107">
                  <c:v>43712</c:v>
                </c:pt>
                <c:pt idx="108">
                  <c:v>43711</c:v>
                </c:pt>
                <c:pt idx="109">
                  <c:v>43710</c:v>
                </c:pt>
                <c:pt idx="110">
                  <c:v>43707</c:v>
                </c:pt>
                <c:pt idx="111">
                  <c:v>43706</c:v>
                </c:pt>
                <c:pt idx="112">
                  <c:v>43705</c:v>
                </c:pt>
                <c:pt idx="113">
                  <c:v>43704</c:v>
                </c:pt>
                <c:pt idx="114">
                  <c:v>43703</c:v>
                </c:pt>
                <c:pt idx="115">
                  <c:v>43700</c:v>
                </c:pt>
                <c:pt idx="116">
                  <c:v>43699</c:v>
                </c:pt>
                <c:pt idx="117">
                  <c:v>43698</c:v>
                </c:pt>
                <c:pt idx="118">
                  <c:v>43697</c:v>
                </c:pt>
                <c:pt idx="119">
                  <c:v>43696</c:v>
                </c:pt>
                <c:pt idx="120">
                  <c:v>43693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2499.114400401405</c:v>
                </c:pt>
                <c:pt idx="1">
                  <c:v>2520.7074761665831</c:v>
                </c:pt>
                <c:pt idx="2">
                  <c:v>2522.9804315102861</c:v>
                </c:pt>
                <c:pt idx="3">
                  <c:v>2517.2980431510287</c:v>
                </c:pt>
                <c:pt idx="4">
                  <c:v>2529.7992975413949</c:v>
                </c:pt>
                <c:pt idx="5">
                  <c:v>2541.1640742599097</c:v>
                </c:pt>
                <c:pt idx="6">
                  <c:v>2553.665328650276</c:v>
                </c:pt>
                <c:pt idx="7">
                  <c:v>2488.8861013547416</c:v>
                </c:pt>
                <c:pt idx="8">
                  <c:v>2525.253386853989</c:v>
                </c:pt>
                <c:pt idx="9">
                  <c:v>2509.3426994480683</c:v>
                </c:pt>
                <c:pt idx="10">
                  <c:v>2538.8911189162068</c:v>
                </c:pt>
                <c:pt idx="11">
                  <c:v>2513.8886101354742</c:v>
                </c:pt>
                <c:pt idx="12">
                  <c:v>2545.7099849473157</c:v>
                </c:pt>
                <c:pt idx="13">
                  <c:v>2530.9357752132464</c:v>
                </c:pt>
                <c:pt idx="14">
                  <c:v>2550.2558956347216</c:v>
                </c:pt>
                <c:pt idx="15">
                  <c:v>2622.9904666332163</c:v>
                </c:pt>
                <c:pt idx="16">
                  <c:v>2626.3998996487708</c:v>
                </c:pt>
                <c:pt idx="17">
                  <c:v>2676.4049172102359</c:v>
                </c:pt>
                <c:pt idx="18">
                  <c:v>2667.3130958354241</c:v>
                </c:pt>
                <c:pt idx="19">
                  <c:v>2716.1816357250377</c:v>
                </c:pt>
                <c:pt idx="20">
                  <c:v>2701.4074259909685</c:v>
                </c:pt>
                <c:pt idx="21">
                  <c:v>2666.1766181635726</c:v>
                </c:pt>
                <c:pt idx="22">
                  <c:v>2658.2212744606122</c:v>
                </c:pt>
                <c:pt idx="23">
                  <c:v>2646.8564977420974</c:v>
                </c:pt>
                <c:pt idx="24">
                  <c:v>2610.48921224285</c:v>
                </c:pt>
                <c:pt idx="25">
                  <c:v>2626.3998996487708</c:v>
                </c:pt>
                <c:pt idx="26">
                  <c:v>2607.0797792272956</c:v>
                </c:pt>
                <c:pt idx="27">
                  <c:v>2662.7671851480181</c:v>
                </c:pt>
                <c:pt idx="28">
                  <c:v>2650.2659307576519</c:v>
                </c:pt>
                <c:pt idx="29">
                  <c:v>2703.6803813346714</c:v>
                </c:pt>
                <c:pt idx="30">
                  <c:v>2713.9086803813348</c:v>
                </c:pt>
                <c:pt idx="31">
                  <c:v>2716.1816357250377</c:v>
                </c:pt>
                <c:pt idx="32">
                  <c:v>2691.1791269443052</c:v>
                </c:pt>
                <c:pt idx="33">
                  <c:v>2733.2288008028099</c:v>
                </c:pt>
                <c:pt idx="34">
                  <c:v>2735.5017561465129</c:v>
                </c:pt>
                <c:pt idx="35">
                  <c:v>2763.9136979427999</c:v>
                </c:pt>
                <c:pt idx="36">
                  <c:v>2776.4149523331662</c:v>
                </c:pt>
                <c:pt idx="37">
                  <c:v>2767.3231309583543</c:v>
                </c:pt>
                <c:pt idx="38">
                  <c:v>2778.6879076768691</c:v>
                </c:pt>
                <c:pt idx="39">
                  <c:v>2784.3702960361265</c:v>
                </c:pt>
                <c:pt idx="40">
                  <c:v>2817.3281485198195</c:v>
                </c:pt>
                <c:pt idx="41">
                  <c:v>2737.7747114902159</c:v>
                </c:pt>
                <c:pt idx="42">
                  <c:v>2723.0005017561466</c:v>
                </c:pt>
                <c:pt idx="43">
                  <c:v>2700.270948319117</c:v>
                </c:pt>
                <c:pt idx="44">
                  <c:v>2705.9533366783744</c:v>
                </c:pt>
                <c:pt idx="45">
                  <c:v>2679.8143502257903</c:v>
                </c:pt>
                <c:pt idx="46">
                  <c:v>2692.3156046161566</c:v>
                </c:pt>
                <c:pt idx="47">
                  <c:v>2665.0401404917211</c:v>
                </c:pt>
                <c:pt idx="48">
                  <c:v>2677.5413948820874</c:v>
                </c:pt>
                <c:pt idx="49">
                  <c:v>2732.0923231309584</c:v>
                </c:pt>
                <c:pt idx="50">
                  <c:v>2671.85900652283</c:v>
                </c:pt>
                <c:pt idx="51">
                  <c:v>2687.7696939287507</c:v>
                </c:pt>
                <c:pt idx="52">
                  <c:v>2708.2262920220774</c:v>
                </c:pt>
                <c:pt idx="53">
                  <c:v>2640.0376317109885</c:v>
                </c:pt>
                <c:pt idx="54">
                  <c:v>2638.9011540391371</c:v>
                </c:pt>
                <c:pt idx="55">
                  <c:v>2625.2634219769193</c:v>
                </c:pt>
                <c:pt idx="56">
                  <c:v>2597.9879578524838</c:v>
                </c:pt>
                <c:pt idx="57">
                  <c:v>2629.8093326643252</c:v>
                </c:pt>
                <c:pt idx="58">
                  <c:v>2672.9954841946815</c:v>
                </c:pt>
                <c:pt idx="59">
                  <c:v>2674.1319618665329</c:v>
                </c:pt>
                <c:pt idx="60">
                  <c:v>2682.0873055694933</c:v>
                </c:pt>
                <c:pt idx="61">
                  <c:v>2649.1294530858004</c:v>
                </c:pt>
                <c:pt idx="62">
                  <c:v>2702.54390366282</c:v>
                </c:pt>
                <c:pt idx="63">
                  <c:v>2766.1866532865029</c:v>
                </c:pt>
                <c:pt idx="64">
                  <c:v>2748.0030105368792</c:v>
                </c:pt>
                <c:pt idx="65">
                  <c:v>2735.5017561465129</c:v>
                </c:pt>
                <c:pt idx="66">
                  <c:v>2678.6778725539389</c:v>
                </c:pt>
                <c:pt idx="67">
                  <c:v>2678.6778725539389</c:v>
                </c:pt>
                <c:pt idx="68">
                  <c:v>2597.9879578524838</c:v>
                </c:pt>
                <c:pt idx="69">
                  <c:v>2668.4495735072755</c:v>
                </c:pt>
                <c:pt idx="70">
                  <c:v>2661.6307074761667</c:v>
                </c:pt>
                <c:pt idx="71">
                  <c:v>2636.6281986954341</c:v>
                </c:pt>
                <c:pt idx="72">
                  <c:v>2686.6332162568992</c:v>
                </c:pt>
                <c:pt idx="73">
                  <c:v>2622.9904666332163</c:v>
                </c:pt>
                <c:pt idx="74">
                  <c:v>2600.2609131961867</c:v>
                </c:pt>
                <c:pt idx="75">
                  <c:v>2612.762167586553</c:v>
                </c:pt>
                <c:pt idx="76">
                  <c:v>2601.3973908680382</c:v>
                </c:pt>
                <c:pt idx="77">
                  <c:v>2586.623181133969</c:v>
                </c:pt>
                <c:pt idx="78">
                  <c:v>2563.8936276969393</c:v>
                </c:pt>
                <c:pt idx="79">
                  <c:v>2562.7571500250879</c:v>
                </c:pt>
                <c:pt idx="80">
                  <c:v>2576.3948820873056</c:v>
                </c:pt>
                <c:pt idx="81">
                  <c:v>2571.8489713998997</c:v>
                </c:pt>
                <c:pt idx="82">
                  <c:v>2537.7546412443553</c:v>
                </c:pt>
                <c:pt idx="83">
                  <c:v>2486.6131460110387</c:v>
                </c:pt>
                <c:pt idx="84">
                  <c:v>2451.3823381836428</c:v>
                </c:pt>
                <c:pt idx="85">
                  <c:v>2467.2930255895635</c:v>
                </c:pt>
                <c:pt idx="86">
                  <c:v>2420.6974410436528</c:v>
                </c:pt>
                <c:pt idx="87">
                  <c:v>2438.8810837932765</c:v>
                </c:pt>
                <c:pt idx="88">
                  <c:v>2428.6527847466132</c:v>
                </c:pt>
                <c:pt idx="89">
                  <c:v>2500.2508780732564</c:v>
                </c:pt>
                <c:pt idx="90">
                  <c:v>2530.9357752132464</c:v>
                </c:pt>
                <c:pt idx="91">
                  <c:v>2476.3848469643754</c:v>
                </c:pt>
                <c:pt idx="92">
                  <c:v>2492.2955343702961</c:v>
                </c:pt>
                <c:pt idx="93">
                  <c:v>2528.6628198695435</c:v>
                </c:pt>
                <c:pt idx="94">
                  <c:v>2504.7967887606624</c:v>
                </c:pt>
                <c:pt idx="95">
                  <c:v>2522.9804315102861</c:v>
                </c:pt>
                <c:pt idx="96">
                  <c:v>2487.7496236828902</c:v>
                </c:pt>
                <c:pt idx="97">
                  <c:v>2517.2980431510287</c:v>
                </c:pt>
                <c:pt idx="98">
                  <c:v>2490.0225790265931</c:v>
                </c:pt>
                <c:pt idx="99">
                  <c:v>2525.253386853989</c:v>
                </c:pt>
                <c:pt idx="100">
                  <c:v>2547.9829402910186</c:v>
                </c:pt>
                <c:pt idx="101">
                  <c:v>2529.7992975413949</c:v>
                </c:pt>
                <c:pt idx="102">
                  <c:v>2527.526342197692</c:v>
                </c:pt>
                <c:pt idx="103">
                  <c:v>2470.702458605118</c:v>
                </c:pt>
                <c:pt idx="104">
                  <c:v>2363.8735574510788</c:v>
                </c:pt>
                <c:pt idx="105">
                  <c:v>2362.7370797792273</c:v>
                </c:pt>
                <c:pt idx="106">
                  <c:v>2352.508780732564</c:v>
                </c:pt>
                <c:pt idx="107">
                  <c:v>2297.9578524836929</c:v>
                </c:pt>
                <c:pt idx="108">
                  <c:v>2324.096838936277</c:v>
                </c:pt>
                <c:pt idx="109">
                  <c:v>2299.0943301555444</c:v>
                </c:pt>
                <c:pt idx="110">
                  <c:v>2311.5955845459107</c:v>
                </c:pt>
                <c:pt idx="111">
                  <c:v>2259.3176116407426</c:v>
                </c:pt>
                <c:pt idx="112">
                  <c:v>2262.727044656297</c:v>
                </c:pt>
                <c:pt idx="113">
                  <c:v>2249.0893125940793</c:v>
                </c:pt>
                <c:pt idx="114">
                  <c:v>2238.861013547416</c:v>
                </c:pt>
                <c:pt idx="115">
                  <c:v>2283.1836427496237</c:v>
                </c:pt>
                <c:pt idx="116">
                  <c:v>2291.138986452584</c:v>
                </c:pt>
                <c:pt idx="117">
                  <c:v>2274.0918213748118</c:v>
                </c:pt>
                <c:pt idx="118">
                  <c:v>2307.0496738585048</c:v>
                </c:pt>
                <c:pt idx="119">
                  <c:v>2291.138986452584</c:v>
                </c:pt>
                <c:pt idx="120">
                  <c:v>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43869</c:v>
                </c:pt>
                <c:pt idx="1">
                  <c:v>43869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2817.3281485198195"/>
          <c:min val="220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-3170</c:v>
                </c:pt>
                <c:pt idx="1">
                  <c:v>-1170</c:v>
                </c:pt>
                <c:pt idx="2">
                  <c:v>-9170</c:v>
                </c:pt>
                <c:pt idx="3">
                  <c:v>-14370</c:v>
                </c:pt>
                <c:pt idx="4">
                  <c:v>-4770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-2270</c:v>
                </c:pt>
                <c:pt idx="1">
                  <c:v>7230</c:v>
                </c:pt>
                <c:pt idx="2">
                  <c:v>8230</c:v>
                </c:pt>
                <c:pt idx="3">
                  <c:v>5730</c:v>
                </c:pt>
                <c:pt idx="4">
                  <c:v>11230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-5440</c:v>
                </c:pt>
                <c:pt idx="1">
                  <c:v>6060</c:v>
                </c:pt>
                <c:pt idx="2">
                  <c:v>-940</c:v>
                </c:pt>
                <c:pt idx="3">
                  <c:v>-8640</c:v>
                </c:pt>
                <c:pt idx="4">
                  <c:v>6460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43869</c:v>
                </c:pt>
                <c:pt idx="1">
                  <c:v>43869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  <c:pt idx="5">
                  <c:v>43868</c:v>
                </c:pt>
                <c:pt idx="6">
                  <c:v>43867</c:v>
                </c:pt>
                <c:pt idx="7">
                  <c:v>43866</c:v>
                </c:pt>
                <c:pt idx="8">
                  <c:v>43865</c:v>
                </c:pt>
                <c:pt idx="9">
                  <c:v>43864</c:v>
                </c:pt>
                <c:pt idx="10">
                  <c:v>43861</c:v>
                </c:pt>
                <c:pt idx="11">
                  <c:v>43860</c:v>
                </c:pt>
                <c:pt idx="12">
                  <c:v>43859</c:v>
                </c:pt>
                <c:pt idx="13">
                  <c:v>43858</c:v>
                </c:pt>
                <c:pt idx="14">
                  <c:v>43857</c:v>
                </c:pt>
                <c:pt idx="15">
                  <c:v>43854</c:v>
                </c:pt>
                <c:pt idx="16">
                  <c:v>43853</c:v>
                </c:pt>
                <c:pt idx="17">
                  <c:v>43852</c:v>
                </c:pt>
                <c:pt idx="18">
                  <c:v>43851</c:v>
                </c:pt>
                <c:pt idx="19">
                  <c:v>43850</c:v>
                </c:pt>
                <c:pt idx="20">
                  <c:v>43847</c:v>
                </c:pt>
                <c:pt idx="21">
                  <c:v>43846</c:v>
                </c:pt>
                <c:pt idx="22">
                  <c:v>43845</c:v>
                </c:pt>
                <c:pt idx="23">
                  <c:v>43844</c:v>
                </c:pt>
                <c:pt idx="24">
                  <c:v>43840</c:v>
                </c:pt>
                <c:pt idx="25">
                  <c:v>43839</c:v>
                </c:pt>
                <c:pt idx="26">
                  <c:v>43838</c:v>
                </c:pt>
                <c:pt idx="27">
                  <c:v>43837</c:v>
                </c:pt>
                <c:pt idx="28">
                  <c:v>43836</c:v>
                </c:pt>
                <c:pt idx="29">
                  <c:v>43829</c:v>
                </c:pt>
                <c:pt idx="30">
                  <c:v>43826</c:v>
                </c:pt>
                <c:pt idx="31">
                  <c:v>43825</c:v>
                </c:pt>
                <c:pt idx="32">
                  <c:v>43824</c:v>
                </c:pt>
                <c:pt idx="33">
                  <c:v>43823</c:v>
                </c:pt>
                <c:pt idx="34">
                  <c:v>43822</c:v>
                </c:pt>
                <c:pt idx="35">
                  <c:v>43819</c:v>
                </c:pt>
                <c:pt idx="36">
                  <c:v>43818</c:v>
                </c:pt>
                <c:pt idx="37">
                  <c:v>43817</c:v>
                </c:pt>
                <c:pt idx="38">
                  <c:v>43816</c:v>
                </c:pt>
                <c:pt idx="39">
                  <c:v>43815</c:v>
                </c:pt>
                <c:pt idx="40">
                  <c:v>43812</c:v>
                </c:pt>
                <c:pt idx="41">
                  <c:v>43811</c:v>
                </c:pt>
                <c:pt idx="42">
                  <c:v>43810</c:v>
                </c:pt>
                <c:pt idx="43">
                  <c:v>43809</c:v>
                </c:pt>
                <c:pt idx="44">
                  <c:v>43808</c:v>
                </c:pt>
                <c:pt idx="45">
                  <c:v>43805</c:v>
                </c:pt>
                <c:pt idx="46">
                  <c:v>43804</c:v>
                </c:pt>
                <c:pt idx="47">
                  <c:v>43803</c:v>
                </c:pt>
                <c:pt idx="48">
                  <c:v>43802</c:v>
                </c:pt>
                <c:pt idx="49">
                  <c:v>43801</c:v>
                </c:pt>
                <c:pt idx="50">
                  <c:v>43798</c:v>
                </c:pt>
                <c:pt idx="51">
                  <c:v>43797</c:v>
                </c:pt>
                <c:pt idx="52">
                  <c:v>43796</c:v>
                </c:pt>
                <c:pt idx="53">
                  <c:v>43795</c:v>
                </c:pt>
                <c:pt idx="54">
                  <c:v>43794</c:v>
                </c:pt>
                <c:pt idx="55">
                  <c:v>43791</c:v>
                </c:pt>
                <c:pt idx="56">
                  <c:v>43790</c:v>
                </c:pt>
                <c:pt idx="57">
                  <c:v>43789</c:v>
                </c:pt>
                <c:pt idx="58">
                  <c:v>43788</c:v>
                </c:pt>
                <c:pt idx="59">
                  <c:v>43787</c:v>
                </c:pt>
                <c:pt idx="60">
                  <c:v>43784</c:v>
                </c:pt>
                <c:pt idx="61">
                  <c:v>43783</c:v>
                </c:pt>
                <c:pt idx="62">
                  <c:v>43782</c:v>
                </c:pt>
                <c:pt idx="63">
                  <c:v>43781</c:v>
                </c:pt>
                <c:pt idx="64">
                  <c:v>43780</c:v>
                </c:pt>
                <c:pt idx="65">
                  <c:v>43777</c:v>
                </c:pt>
                <c:pt idx="66">
                  <c:v>43776</c:v>
                </c:pt>
                <c:pt idx="67">
                  <c:v>43775</c:v>
                </c:pt>
                <c:pt idx="68">
                  <c:v>43774</c:v>
                </c:pt>
                <c:pt idx="69">
                  <c:v>43770</c:v>
                </c:pt>
                <c:pt idx="70">
                  <c:v>43769</c:v>
                </c:pt>
                <c:pt idx="71">
                  <c:v>43768</c:v>
                </c:pt>
                <c:pt idx="72">
                  <c:v>43767</c:v>
                </c:pt>
                <c:pt idx="73">
                  <c:v>43766</c:v>
                </c:pt>
                <c:pt idx="74">
                  <c:v>43763</c:v>
                </c:pt>
                <c:pt idx="75">
                  <c:v>43762</c:v>
                </c:pt>
                <c:pt idx="76">
                  <c:v>43761</c:v>
                </c:pt>
                <c:pt idx="77">
                  <c:v>43759</c:v>
                </c:pt>
                <c:pt idx="78">
                  <c:v>43756</c:v>
                </c:pt>
                <c:pt idx="79">
                  <c:v>43755</c:v>
                </c:pt>
                <c:pt idx="80">
                  <c:v>43754</c:v>
                </c:pt>
                <c:pt idx="81">
                  <c:v>43753</c:v>
                </c:pt>
                <c:pt idx="82">
                  <c:v>43749</c:v>
                </c:pt>
                <c:pt idx="83">
                  <c:v>43748</c:v>
                </c:pt>
                <c:pt idx="84">
                  <c:v>43747</c:v>
                </c:pt>
                <c:pt idx="85">
                  <c:v>43746</c:v>
                </c:pt>
                <c:pt idx="86">
                  <c:v>43745</c:v>
                </c:pt>
                <c:pt idx="87">
                  <c:v>43742</c:v>
                </c:pt>
                <c:pt idx="88">
                  <c:v>43741</c:v>
                </c:pt>
                <c:pt idx="89">
                  <c:v>43740</c:v>
                </c:pt>
                <c:pt idx="90">
                  <c:v>43739</c:v>
                </c:pt>
                <c:pt idx="91">
                  <c:v>43738</c:v>
                </c:pt>
                <c:pt idx="92">
                  <c:v>43735</c:v>
                </c:pt>
                <c:pt idx="93">
                  <c:v>43734</c:v>
                </c:pt>
                <c:pt idx="94">
                  <c:v>43733</c:v>
                </c:pt>
                <c:pt idx="95">
                  <c:v>43732</c:v>
                </c:pt>
                <c:pt idx="96">
                  <c:v>43728</c:v>
                </c:pt>
                <c:pt idx="97">
                  <c:v>43727</c:v>
                </c:pt>
                <c:pt idx="98">
                  <c:v>43726</c:v>
                </c:pt>
                <c:pt idx="99">
                  <c:v>43725</c:v>
                </c:pt>
                <c:pt idx="100">
                  <c:v>43721</c:v>
                </c:pt>
                <c:pt idx="101">
                  <c:v>43720</c:v>
                </c:pt>
                <c:pt idx="102">
                  <c:v>43719</c:v>
                </c:pt>
                <c:pt idx="103">
                  <c:v>43718</c:v>
                </c:pt>
                <c:pt idx="104">
                  <c:v>43717</c:v>
                </c:pt>
                <c:pt idx="105">
                  <c:v>43714</c:v>
                </c:pt>
                <c:pt idx="106">
                  <c:v>43713</c:v>
                </c:pt>
                <c:pt idx="107">
                  <c:v>43712</c:v>
                </c:pt>
                <c:pt idx="108">
                  <c:v>43711</c:v>
                </c:pt>
                <c:pt idx="109">
                  <c:v>43710</c:v>
                </c:pt>
                <c:pt idx="110">
                  <c:v>43707</c:v>
                </c:pt>
                <c:pt idx="111">
                  <c:v>43706</c:v>
                </c:pt>
                <c:pt idx="112">
                  <c:v>43705</c:v>
                </c:pt>
                <c:pt idx="113">
                  <c:v>43704</c:v>
                </c:pt>
                <c:pt idx="114">
                  <c:v>43703</c:v>
                </c:pt>
                <c:pt idx="115">
                  <c:v>43700</c:v>
                </c:pt>
                <c:pt idx="116">
                  <c:v>43699</c:v>
                </c:pt>
                <c:pt idx="117">
                  <c:v>43698</c:v>
                </c:pt>
                <c:pt idx="118">
                  <c:v>43697</c:v>
                </c:pt>
                <c:pt idx="119">
                  <c:v>43696</c:v>
                </c:pt>
                <c:pt idx="120">
                  <c:v>43693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0.80087833166340305</c:v>
                </c:pt>
                <c:pt idx="1">
                  <c:v>0.80556792192928195</c:v>
                </c:pt>
                <c:pt idx="2">
                  <c:v>0.81561091751415504</c:v>
                </c:pt>
                <c:pt idx="3">
                  <c:v>0.83208016208519897</c:v>
                </c:pt>
                <c:pt idx="4">
                  <c:v>0.84769067493342898</c:v>
                </c:pt>
                <c:pt idx="5">
                  <c:v>0.86708121057895704</c:v>
                </c:pt>
                <c:pt idx="6">
                  <c:v>0.888791051745769</c:v>
                </c:pt>
                <c:pt idx="7">
                  <c:v>0.90500237308588605</c:v>
                </c:pt>
                <c:pt idx="8">
                  <c:v>0.89171693346533099</c:v>
                </c:pt>
                <c:pt idx="9">
                  <c:v>0.87970204357138904</c:v>
                </c:pt>
                <c:pt idx="10">
                  <c:v>0.86165377191314996</c:v>
                </c:pt>
                <c:pt idx="11">
                  <c:v>0.84235064326616904</c:v>
                </c:pt>
                <c:pt idx="12">
                  <c:v>0.82640951953921404</c:v>
                </c:pt>
                <c:pt idx="13">
                  <c:v>0.79735888072817296</c:v>
                </c:pt>
                <c:pt idx="14">
                  <c:v>0.77430002804950504</c:v>
                </c:pt>
                <c:pt idx="15">
                  <c:v>0.77786819988435596</c:v>
                </c:pt>
                <c:pt idx="16">
                  <c:v>0.77920314142110403</c:v>
                </c:pt>
                <c:pt idx="17">
                  <c:v>0.79496956204672697</c:v>
                </c:pt>
                <c:pt idx="18">
                  <c:v>0.79622953921259498</c:v>
                </c:pt>
                <c:pt idx="19">
                  <c:v>0.80707349266829698</c:v>
                </c:pt>
                <c:pt idx="20">
                  <c:v>0.81412673325831697</c:v>
                </c:pt>
                <c:pt idx="21">
                  <c:v>0.82510789912230398</c:v>
                </c:pt>
                <c:pt idx="22">
                  <c:v>0.83379206885269996</c:v>
                </c:pt>
                <c:pt idx="23">
                  <c:v>0.84104305444109995</c:v>
                </c:pt>
                <c:pt idx="24">
                  <c:v>0.85130636663406001</c:v>
                </c:pt>
                <c:pt idx="25">
                  <c:v>0.87111268973877698</c:v>
                </c:pt>
                <c:pt idx="26">
                  <c:v>0.89050297505093201</c:v>
                </c:pt>
                <c:pt idx="27">
                  <c:v>0.90376213349176104</c:v>
                </c:pt>
                <c:pt idx="28">
                  <c:v>0.91542591669449702</c:v>
                </c:pt>
                <c:pt idx="29">
                  <c:v>0.93143604330017105</c:v>
                </c:pt>
                <c:pt idx="30">
                  <c:v>0.93462129142832495</c:v>
                </c:pt>
                <c:pt idx="31">
                  <c:v>0.93651382070087497</c:v>
                </c:pt>
                <c:pt idx="32">
                  <c:v>0.93763933158524304</c:v>
                </c:pt>
                <c:pt idx="33">
                  <c:v>0.93742758450460295</c:v>
                </c:pt>
                <c:pt idx="34">
                  <c:v>0.93683558219254404</c:v>
                </c:pt>
                <c:pt idx="35">
                  <c:v>0.93784566288958604</c:v>
                </c:pt>
                <c:pt idx="36">
                  <c:v>0.93911327364125796</c:v>
                </c:pt>
                <c:pt idx="37">
                  <c:v>0.93763149924656897</c:v>
                </c:pt>
                <c:pt idx="38">
                  <c:v>0.93436712640731501</c:v>
                </c:pt>
                <c:pt idx="39">
                  <c:v>0.93281125502254503</c:v>
                </c:pt>
                <c:pt idx="40">
                  <c:v>0.92968682766213195</c:v>
                </c:pt>
                <c:pt idx="41">
                  <c:v>0.92963771992875899</c:v>
                </c:pt>
                <c:pt idx="42">
                  <c:v>0.93017569439816306</c:v>
                </c:pt>
                <c:pt idx="43">
                  <c:v>0.930214912272054</c:v>
                </c:pt>
                <c:pt idx="44">
                  <c:v>0.93129041031148396</c:v>
                </c:pt>
                <c:pt idx="45">
                  <c:v>0.93951742996651799</c:v>
                </c:pt>
                <c:pt idx="46">
                  <c:v>0.945797615162836</c:v>
                </c:pt>
                <c:pt idx="47">
                  <c:v>0.95198581851502795</c:v>
                </c:pt>
                <c:pt idx="48">
                  <c:v>0.95797100223513898</c:v>
                </c:pt>
                <c:pt idx="49">
                  <c:v>0.96447648420180399</c:v>
                </c:pt>
                <c:pt idx="50">
                  <c:v>0.96948284410889496</c:v>
                </c:pt>
                <c:pt idx="51">
                  <c:v>0.97171404637436498</c:v>
                </c:pt>
                <c:pt idx="52">
                  <c:v>0.97467208335988798</c:v>
                </c:pt>
                <c:pt idx="53">
                  <c:v>0.97561367783494801</c:v>
                </c:pt>
                <c:pt idx="54">
                  <c:v>0.97693559762535898</c:v>
                </c:pt>
                <c:pt idx="55">
                  <c:v>0.97714776302785999</c:v>
                </c:pt>
                <c:pt idx="56">
                  <c:v>0.97792249675479404</c:v>
                </c:pt>
                <c:pt idx="57">
                  <c:v>0.97703672232458005</c:v>
                </c:pt>
                <c:pt idx="58">
                  <c:v>0.97607868902589201</c:v>
                </c:pt>
                <c:pt idx="59">
                  <c:v>0.97543043341167102</c:v>
                </c:pt>
                <c:pt idx="60">
                  <c:v>0.97499684401254205</c:v>
                </c:pt>
                <c:pt idx="61">
                  <c:v>0.974146471093147</c:v>
                </c:pt>
                <c:pt idx="62">
                  <c:v>0.97398900259777699</c:v>
                </c:pt>
                <c:pt idx="63">
                  <c:v>0.972894905646979</c:v>
                </c:pt>
                <c:pt idx="64">
                  <c:v>0.97228599798667104</c:v>
                </c:pt>
                <c:pt idx="65">
                  <c:v>0.97206087180344003</c:v>
                </c:pt>
                <c:pt idx="66">
                  <c:v>0.973501404110519</c:v>
                </c:pt>
                <c:pt idx="67">
                  <c:v>0.97224925134332996</c:v>
                </c:pt>
                <c:pt idx="68">
                  <c:v>0.97342795858822395</c:v>
                </c:pt>
                <c:pt idx="69">
                  <c:v>0.97521495695985205</c:v>
                </c:pt>
                <c:pt idx="70">
                  <c:v>0.974179048065272</c:v>
                </c:pt>
                <c:pt idx="71">
                  <c:v>0.97191622148352796</c:v>
                </c:pt>
                <c:pt idx="72">
                  <c:v>0.96908751070926802</c:v>
                </c:pt>
                <c:pt idx="73">
                  <c:v>0.96525905702929704</c:v>
                </c:pt>
                <c:pt idx="74">
                  <c:v>0.96318803917369</c:v>
                </c:pt>
                <c:pt idx="75">
                  <c:v>0.96293693853201001</c:v>
                </c:pt>
                <c:pt idx="76">
                  <c:v>0.96276690285688105</c:v>
                </c:pt>
                <c:pt idx="77">
                  <c:v>0.96076224821903</c:v>
                </c:pt>
                <c:pt idx="78">
                  <c:v>0.96057991654569996</c:v>
                </c:pt>
                <c:pt idx="79">
                  <c:v>0.95672552078900497</c:v>
                </c:pt>
                <c:pt idx="80">
                  <c:v>0.95488404030609597</c:v>
                </c:pt>
                <c:pt idx="81">
                  <c:v>0.94903125851029602</c:v>
                </c:pt>
                <c:pt idx="82">
                  <c:v>0.94517526530319296</c:v>
                </c:pt>
                <c:pt idx="83">
                  <c:v>0.94530730156130705</c:v>
                </c:pt>
                <c:pt idx="84">
                  <c:v>0.94541880716043603</c:v>
                </c:pt>
                <c:pt idx="85">
                  <c:v>0.94668365918775199</c:v>
                </c:pt>
                <c:pt idx="86">
                  <c:v>0.94307121566422802</c:v>
                </c:pt>
                <c:pt idx="87">
                  <c:v>0.93933503276468999</c:v>
                </c:pt>
                <c:pt idx="88">
                  <c:v>0.93732167937257804</c:v>
                </c:pt>
                <c:pt idx="89">
                  <c:v>0.93589294084133601</c:v>
                </c:pt>
                <c:pt idx="90">
                  <c:v>0.93812933633328899</c:v>
                </c:pt>
                <c:pt idx="91">
                  <c:v>0.939230231916381</c:v>
                </c:pt>
                <c:pt idx="92">
                  <c:v>0.93836829728481297</c:v>
                </c:pt>
                <c:pt idx="93">
                  <c:v>0.93586498101577598</c:v>
                </c:pt>
                <c:pt idx="94">
                  <c:v>0.93184369948685997</c:v>
                </c:pt>
                <c:pt idx="95">
                  <c:v>0.92609596908684999</c:v>
                </c:pt>
                <c:pt idx="96">
                  <c:v>0.91531292778264695</c:v>
                </c:pt>
                <c:pt idx="97">
                  <c:v>0.90879384006249697</c:v>
                </c:pt>
                <c:pt idx="98">
                  <c:v>0.90254115646436395</c:v>
                </c:pt>
                <c:pt idx="99">
                  <c:v>0.89516521433113205</c:v>
                </c:pt>
                <c:pt idx="100">
                  <c:v>0.88303200523258196</c:v>
                </c:pt>
                <c:pt idx="101">
                  <c:v>0.88016406300437899</c:v>
                </c:pt>
                <c:pt idx="102">
                  <c:v>0.88192906714942099</c:v>
                </c:pt>
                <c:pt idx="103">
                  <c:v>0.887210021978597</c:v>
                </c:pt>
                <c:pt idx="104">
                  <c:v>0.88716507382255005</c:v>
                </c:pt>
                <c:pt idx="105">
                  <c:v>0.88787663456937904</c:v>
                </c:pt>
                <c:pt idx="106">
                  <c:v>0.88817755337276605</c:v>
                </c:pt>
                <c:pt idx="107">
                  <c:v>0.88606720740821598</c:v>
                </c:pt>
                <c:pt idx="108">
                  <c:v>0.88499761211933103</c:v>
                </c:pt>
                <c:pt idx="109">
                  <c:v>0.88292918157799805</c:v>
                </c:pt>
                <c:pt idx="110">
                  <c:v>0.88151543827419598</c:v>
                </c:pt>
                <c:pt idx="111">
                  <c:v>0.87703432165403294</c:v>
                </c:pt>
                <c:pt idx="112">
                  <c:v>0.87237457690201603</c:v>
                </c:pt>
                <c:pt idx="113">
                  <c:v>0.86658332089926404</c:v>
                </c:pt>
                <c:pt idx="114">
                  <c:v>0.85743373191529204</c:v>
                </c:pt>
                <c:pt idx="115">
                  <c:v>0.850433496080923</c:v>
                </c:pt>
                <c:pt idx="116">
                  <c:v>0.84391826614843601</c:v>
                </c:pt>
                <c:pt idx="117">
                  <c:v>0.83656683200222004</c:v>
                </c:pt>
                <c:pt idx="118">
                  <c:v>0.83106592894295095</c:v>
                </c:pt>
                <c:pt idx="119">
                  <c:v>0.82270580840041296</c:v>
                </c:pt>
                <c:pt idx="120">
                  <c:v>0.81156580317327598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  <c:pt idx="5">
                  <c:v>43868</c:v>
                </c:pt>
                <c:pt idx="6">
                  <c:v>43867</c:v>
                </c:pt>
                <c:pt idx="7">
                  <c:v>43866</c:v>
                </c:pt>
                <c:pt idx="8">
                  <c:v>43865</c:v>
                </c:pt>
                <c:pt idx="9">
                  <c:v>43864</c:v>
                </c:pt>
                <c:pt idx="10">
                  <c:v>43861</c:v>
                </c:pt>
                <c:pt idx="11">
                  <c:v>43860</c:v>
                </c:pt>
                <c:pt idx="12">
                  <c:v>43859</c:v>
                </c:pt>
                <c:pt idx="13">
                  <c:v>43858</c:v>
                </c:pt>
                <c:pt idx="14">
                  <c:v>43857</c:v>
                </c:pt>
                <c:pt idx="15">
                  <c:v>43854</c:v>
                </c:pt>
                <c:pt idx="16">
                  <c:v>43853</c:v>
                </c:pt>
                <c:pt idx="17">
                  <c:v>43852</c:v>
                </c:pt>
                <c:pt idx="18">
                  <c:v>43851</c:v>
                </c:pt>
                <c:pt idx="19">
                  <c:v>43850</c:v>
                </c:pt>
                <c:pt idx="20">
                  <c:v>43847</c:v>
                </c:pt>
                <c:pt idx="21">
                  <c:v>43846</c:v>
                </c:pt>
                <c:pt idx="22">
                  <c:v>43845</c:v>
                </c:pt>
                <c:pt idx="23">
                  <c:v>43844</c:v>
                </c:pt>
                <c:pt idx="24">
                  <c:v>43840</c:v>
                </c:pt>
                <c:pt idx="25">
                  <c:v>43839</c:v>
                </c:pt>
                <c:pt idx="26">
                  <c:v>43838</c:v>
                </c:pt>
                <c:pt idx="27">
                  <c:v>43837</c:v>
                </c:pt>
                <c:pt idx="28">
                  <c:v>43836</c:v>
                </c:pt>
                <c:pt idx="29">
                  <c:v>43829</c:v>
                </c:pt>
                <c:pt idx="30">
                  <c:v>43826</c:v>
                </c:pt>
                <c:pt idx="31">
                  <c:v>43825</c:v>
                </c:pt>
                <c:pt idx="32">
                  <c:v>43824</c:v>
                </c:pt>
                <c:pt idx="33">
                  <c:v>43823</c:v>
                </c:pt>
                <c:pt idx="34">
                  <c:v>43822</c:v>
                </c:pt>
                <c:pt idx="35">
                  <c:v>43819</c:v>
                </c:pt>
                <c:pt idx="36">
                  <c:v>43818</c:v>
                </c:pt>
                <c:pt idx="37">
                  <c:v>43817</c:v>
                </c:pt>
                <c:pt idx="38">
                  <c:v>43816</c:v>
                </c:pt>
                <c:pt idx="39">
                  <c:v>43815</c:v>
                </c:pt>
                <c:pt idx="40">
                  <c:v>43812</c:v>
                </c:pt>
                <c:pt idx="41">
                  <c:v>43811</c:v>
                </c:pt>
                <c:pt idx="42">
                  <c:v>43810</c:v>
                </c:pt>
                <c:pt idx="43">
                  <c:v>43809</c:v>
                </c:pt>
                <c:pt idx="44">
                  <c:v>43808</c:v>
                </c:pt>
                <c:pt idx="45">
                  <c:v>43805</c:v>
                </c:pt>
                <c:pt idx="46">
                  <c:v>43804</c:v>
                </c:pt>
                <c:pt idx="47">
                  <c:v>43803</c:v>
                </c:pt>
                <c:pt idx="48">
                  <c:v>43802</c:v>
                </c:pt>
                <c:pt idx="49">
                  <c:v>43801</c:v>
                </c:pt>
                <c:pt idx="50">
                  <c:v>43798</c:v>
                </c:pt>
                <c:pt idx="51">
                  <c:v>43797</c:v>
                </c:pt>
                <c:pt idx="52">
                  <c:v>43796</c:v>
                </c:pt>
                <c:pt idx="53">
                  <c:v>43795</c:v>
                </c:pt>
                <c:pt idx="54">
                  <c:v>43794</c:v>
                </c:pt>
                <c:pt idx="55">
                  <c:v>43791</c:v>
                </c:pt>
                <c:pt idx="56">
                  <c:v>43790</c:v>
                </c:pt>
                <c:pt idx="57">
                  <c:v>43789</c:v>
                </c:pt>
                <c:pt idx="58">
                  <c:v>43788</c:v>
                </c:pt>
                <c:pt idx="59">
                  <c:v>43787</c:v>
                </c:pt>
                <c:pt idx="60">
                  <c:v>43784</c:v>
                </c:pt>
                <c:pt idx="61">
                  <c:v>43783</c:v>
                </c:pt>
                <c:pt idx="62">
                  <c:v>43782</c:v>
                </c:pt>
                <c:pt idx="63">
                  <c:v>43781</c:v>
                </c:pt>
                <c:pt idx="64">
                  <c:v>43780</c:v>
                </c:pt>
                <c:pt idx="65">
                  <c:v>43777</c:v>
                </c:pt>
                <c:pt idx="66">
                  <c:v>43776</c:v>
                </c:pt>
                <c:pt idx="67">
                  <c:v>43775</c:v>
                </c:pt>
                <c:pt idx="68">
                  <c:v>43774</c:v>
                </c:pt>
                <c:pt idx="69">
                  <c:v>43770</c:v>
                </c:pt>
                <c:pt idx="70">
                  <c:v>43769</c:v>
                </c:pt>
                <c:pt idx="71">
                  <c:v>43768</c:v>
                </c:pt>
                <c:pt idx="72">
                  <c:v>43767</c:v>
                </c:pt>
                <c:pt idx="73">
                  <c:v>43766</c:v>
                </c:pt>
                <c:pt idx="74">
                  <c:v>43763</c:v>
                </c:pt>
                <c:pt idx="75">
                  <c:v>43762</c:v>
                </c:pt>
                <c:pt idx="76">
                  <c:v>43761</c:v>
                </c:pt>
                <c:pt idx="77">
                  <c:v>43759</c:v>
                </c:pt>
                <c:pt idx="78">
                  <c:v>43756</c:v>
                </c:pt>
                <c:pt idx="79">
                  <c:v>43755</c:v>
                </c:pt>
                <c:pt idx="80">
                  <c:v>43754</c:v>
                </c:pt>
                <c:pt idx="81">
                  <c:v>43753</c:v>
                </c:pt>
                <c:pt idx="82">
                  <c:v>43749</c:v>
                </c:pt>
                <c:pt idx="83">
                  <c:v>43748</c:v>
                </c:pt>
                <c:pt idx="84">
                  <c:v>43747</c:v>
                </c:pt>
                <c:pt idx="85">
                  <c:v>43746</c:v>
                </c:pt>
                <c:pt idx="86">
                  <c:v>43745</c:v>
                </c:pt>
                <c:pt idx="87">
                  <c:v>43742</c:v>
                </c:pt>
                <c:pt idx="88">
                  <c:v>43741</c:v>
                </c:pt>
                <c:pt idx="89">
                  <c:v>43740</c:v>
                </c:pt>
                <c:pt idx="90">
                  <c:v>43739</c:v>
                </c:pt>
                <c:pt idx="91">
                  <c:v>43738</c:v>
                </c:pt>
                <c:pt idx="92">
                  <c:v>43735</c:v>
                </c:pt>
                <c:pt idx="93">
                  <c:v>43734</c:v>
                </c:pt>
                <c:pt idx="94">
                  <c:v>43733</c:v>
                </c:pt>
                <c:pt idx="95">
                  <c:v>43732</c:v>
                </c:pt>
                <c:pt idx="96">
                  <c:v>43728</c:v>
                </c:pt>
                <c:pt idx="97">
                  <c:v>43727</c:v>
                </c:pt>
                <c:pt idx="98">
                  <c:v>43726</c:v>
                </c:pt>
                <c:pt idx="99">
                  <c:v>43725</c:v>
                </c:pt>
                <c:pt idx="100">
                  <c:v>43721</c:v>
                </c:pt>
                <c:pt idx="101">
                  <c:v>43720</c:v>
                </c:pt>
                <c:pt idx="102">
                  <c:v>43719</c:v>
                </c:pt>
                <c:pt idx="103">
                  <c:v>43718</c:v>
                </c:pt>
                <c:pt idx="104">
                  <c:v>43717</c:v>
                </c:pt>
                <c:pt idx="105">
                  <c:v>43714</c:v>
                </c:pt>
                <c:pt idx="106">
                  <c:v>43713</c:v>
                </c:pt>
                <c:pt idx="107">
                  <c:v>43712</c:v>
                </c:pt>
                <c:pt idx="108">
                  <c:v>43711</c:v>
                </c:pt>
                <c:pt idx="109">
                  <c:v>43710</c:v>
                </c:pt>
                <c:pt idx="110">
                  <c:v>43707</c:v>
                </c:pt>
                <c:pt idx="111">
                  <c:v>43706</c:v>
                </c:pt>
                <c:pt idx="112">
                  <c:v>43705</c:v>
                </c:pt>
                <c:pt idx="113">
                  <c:v>43704</c:v>
                </c:pt>
                <c:pt idx="114">
                  <c:v>43703</c:v>
                </c:pt>
                <c:pt idx="115">
                  <c:v>43700</c:v>
                </c:pt>
                <c:pt idx="116">
                  <c:v>43699</c:v>
                </c:pt>
                <c:pt idx="117">
                  <c:v>43698</c:v>
                </c:pt>
                <c:pt idx="118">
                  <c:v>43697</c:v>
                </c:pt>
                <c:pt idx="119">
                  <c:v>43696</c:v>
                </c:pt>
                <c:pt idx="120">
                  <c:v>43693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0.90769009235629505</c:v>
                </c:pt>
                <c:pt idx="1">
                  <c:v>0.90764493919715195</c:v>
                </c:pt>
                <c:pt idx="2">
                  <c:v>0.90832427232019397</c:v>
                </c:pt>
                <c:pt idx="3">
                  <c:v>0.90965469843109803</c:v>
                </c:pt>
                <c:pt idx="4">
                  <c:v>0.91029386314227501</c:v>
                </c:pt>
                <c:pt idx="5">
                  <c:v>0.91069215559473204</c:v>
                </c:pt>
                <c:pt idx="6">
                  <c:v>0.91157030493951796</c:v>
                </c:pt>
                <c:pt idx="7">
                  <c:v>0.91134217242424698</c:v>
                </c:pt>
                <c:pt idx="8">
                  <c:v>0.90877737862384</c:v>
                </c:pt>
                <c:pt idx="9">
                  <c:v>0.90915822058650697</c:v>
                </c:pt>
                <c:pt idx="10">
                  <c:v>0.90923986886353203</c:v>
                </c:pt>
                <c:pt idx="11">
                  <c:v>0.90968652279506501</c:v>
                </c:pt>
                <c:pt idx="12">
                  <c:v>0.91012253993719405</c:v>
                </c:pt>
                <c:pt idx="13">
                  <c:v>0.91067076133000202</c:v>
                </c:pt>
                <c:pt idx="14">
                  <c:v>0.91125198809263597</c:v>
                </c:pt>
                <c:pt idx="15">
                  <c:v>0.91217315175713598</c:v>
                </c:pt>
                <c:pt idx="16">
                  <c:v>0.91287783491163799</c:v>
                </c:pt>
                <c:pt idx="17">
                  <c:v>0.91319800004288698</c:v>
                </c:pt>
                <c:pt idx="18">
                  <c:v>0.91339258101408505</c:v>
                </c:pt>
                <c:pt idx="19">
                  <c:v>0.91354755333224003</c:v>
                </c:pt>
                <c:pt idx="20">
                  <c:v>0.913615806909572</c:v>
                </c:pt>
                <c:pt idx="21">
                  <c:v>0.91373794766243099</c:v>
                </c:pt>
                <c:pt idx="22">
                  <c:v>0.91373988344614299</c:v>
                </c:pt>
                <c:pt idx="23">
                  <c:v>0.91365946147982102</c:v>
                </c:pt>
                <c:pt idx="24">
                  <c:v>0.91372138899667799</c:v>
                </c:pt>
                <c:pt idx="25">
                  <c:v>0.91381167287290399</c:v>
                </c:pt>
                <c:pt idx="26">
                  <c:v>0.91388110949636403</c:v>
                </c:pt>
                <c:pt idx="27">
                  <c:v>0.91370134614085197</c:v>
                </c:pt>
                <c:pt idx="28">
                  <c:v>0.91360832121783997</c:v>
                </c:pt>
                <c:pt idx="29">
                  <c:v>0.913730322633026</c:v>
                </c:pt>
                <c:pt idx="30">
                  <c:v>0.91342607071433901</c:v>
                </c:pt>
                <c:pt idx="31">
                  <c:v>0.91328530335049296</c:v>
                </c:pt>
                <c:pt idx="32">
                  <c:v>0.91368468684090398</c:v>
                </c:pt>
                <c:pt idx="33">
                  <c:v>0.91429900120599294</c:v>
                </c:pt>
                <c:pt idx="34">
                  <c:v>0.91416125357353395</c:v>
                </c:pt>
                <c:pt idx="35">
                  <c:v>0.914395106752525</c:v>
                </c:pt>
                <c:pt idx="36">
                  <c:v>0.91441516462727901</c:v>
                </c:pt>
                <c:pt idx="37">
                  <c:v>0.91396967044965705</c:v>
                </c:pt>
                <c:pt idx="38">
                  <c:v>0.91332854741283598</c:v>
                </c:pt>
                <c:pt idx="39">
                  <c:v>0.91245578915862802</c:v>
                </c:pt>
                <c:pt idx="40">
                  <c:v>0.909991884263044</c:v>
                </c:pt>
                <c:pt idx="41">
                  <c:v>0.90794901807671802</c:v>
                </c:pt>
                <c:pt idx="42">
                  <c:v>0.90699000805591301</c:v>
                </c:pt>
                <c:pt idx="43">
                  <c:v>0.90642748716084798</c:v>
                </c:pt>
                <c:pt idx="44">
                  <c:v>0.90607606723862799</c:v>
                </c:pt>
                <c:pt idx="45">
                  <c:v>0.90646079066349305</c:v>
                </c:pt>
                <c:pt idx="46">
                  <c:v>0.90699182734691697</c:v>
                </c:pt>
                <c:pt idx="47">
                  <c:v>0.908045988286584</c:v>
                </c:pt>
                <c:pt idx="48">
                  <c:v>0.90936030705391901</c:v>
                </c:pt>
                <c:pt idx="49">
                  <c:v>0.911199221355808</c:v>
                </c:pt>
                <c:pt idx="50">
                  <c:v>0.91237372941260897</c:v>
                </c:pt>
                <c:pt idx="51">
                  <c:v>0.91326160801536205</c:v>
                </c:pt>
                <c:pt idx="52">
                  <c:v>0.91403366663914498</c:v>
                </c:pt>
                <c:pt idx="53">
                  <c:v>0.915089513745863</c:v>
                </c:pt>
                <c:pt idx="54">
                  <c:v>0.91603770943028795</c:v>
                </c:pt>
                <c:pt idx="55">
                  <c:v>0.91607903255048195</c:v>
                </c:pt>
                <c:pt idx="56">
                  <c:v>0.91706561178908896</c:v>
                </c:pt>
                <c:pt idx="57">
                  <c:v>0.91814929383614596</c:v>
                </c:pt>
                <c:pt idx="58">
                  <c:v>0.91914136029357396</c:v>
                </c:pt>
                <c:pt idx="59">
                  <c:v>0.92022300496083598</c:v>
                </c:pt>
                <c:pt idx="60">
                  <c:v>0.92089445080735899</c:v>
                </c:pt>
                <c:pt idx="61">
                  <c:v>0.92152884442933602</c:v>
                </c:pt>
                <c:pt idx="62">
                  <c:v>0.92201384250235296</c:v>
                </c:pt>
                <c:pt idx="63">
                  <c:v>0.92193718224949295</c:v>
                </c:pt>
                <c:pt idx="64">
                  <c:v>0.92218256405162202</c:v>
                </c:pt>
                <c:pt idx="65">
                  <c:v>0.92214044396181105</c:v>
                </c:pt>
                <c:pt idx="66">
                  <c:v>0.92272412957542305</c:v>
                </c:pt>
                <c:pt idx="67">
                  <c:v>0.922870015181389</c:v>
                </c:pt>
                <c:pt idx="68">
                  <c:v>0.92334883929549305</c:v>
                </c:pt>
                <c:pt idx="69">
                  <c:v>0.92478539736272702</c:v>
                </c:pt>
                <c:pt idx="70">
                  <c:v>0.92243520457870898</c:v>
                </c:pt>
                <c:pt idx="71">
                  <c:v>0.91889481112344296</c:v>
                </c:pt>
                <c:pt idx="72">
                  <c:v>0.91597631814150504</c:v>
                </c:pt>
                <c:pt idx="73">
                  <c:v>0.91309211852246497</c:v>
                </c:pt>
                <c:pt idx="74">
                  <c:v>0.91080542256603403</c:v>
                </c:pt>
                <c:pt idx="75">
                  <c:v>0.90910387153639005</c:v>
                </c:pt>
                <c:pt idx="76">
                  <c:v>0.90696672142278201</c:v>
                </c:pt>
                <c:pt idx="77">
                  <c:v>0.89971985353911599</c:v>
                </c:pt>
                <c:pt idx="78">
                  <c:v>0.896416633174281</c:v>
                </c:pt>
                <c:pt idx="79">
                  <c:v>0.89098057366633499</c:v>
                </c:pt>
                <c:pt idx="80">
                  <c:v>0.88527805344742505</c:v>
                </c:pt>
                <c:pt idx="81">
                  <c:v>0.879453768619475</c:v>
                </c:pt>
                <c:pt idx="82">
                  <c:v>0.86628647546139803</c:v>
                </c:pt>
                <c:pt idx="83">
                  <c:v>0.85942349072870305</c:v>
                </c:pt>
                <c:pt idx="84">
                  <c:v>0.85361534058602395</c:v>
                </c:pt>
                <c:pt idx="85">
                  <c:v>0.84840376812035601</c:v>
                </c:pt>
                <c:pt idx="86">
                  <c:v>0.84772816602739698</c:v>
                </c:pt>
                <c:pt idx="87">
                  <c:v>0.84149250313163004</c:v>
                </c:pt>
                <c:pt idx="88">
                  <c:v>0.83722158551819204</c:v>
                </c:pt>
                <c:pt idx="89">
                  <c:v>0.83524750094313505</c:v>
                </c:pt>
                <c:pt idx="90">
                  <c:v>0.83255906455602302</c:v>
                </c:pt>
                <c:pt idx="91">
                  <c:v>0.82690739883251696</c:v>
                </c:pt>
                <c:pt idx="92">
                  <c:v>0.82125810561104595</c:v>
                </c:pt>
                <c:pt idx="93">
                  <c:v>0.81724221715701795</c:v>
                </c:pt>
                <c:pt idx="94">
                  <c:v>0.81436153061888805</c:v>
                </c:pt>
                <c:pt idx="95">
                  <c:v>0.81392703831186297</c:v>
                </c:pt>
                <c:pt idx="96">
                  <c:v>0.81388836124463704</c:v>
                </c:pt>
                <c:pt idx="97">
                  <c:v>0.81370494290171402</c:v>
                </c:pt>
                <c:pt idx="98">
                  <c:v>0.81362063620630998</c:v>
                </c:pt>
                <c:pt idx="99">
                  <c:v>0.81353809286263401</c:v>
                </c:pt>
                <c:pt idx="100">
                  <c:v>0.81322222767269103</c:v>
                </c:pt>
                <c:pt idx="101">
                  <c:v>0.81215165114989496</c:v>
                </c:pt>
                <c:pt idx="102">
                  <c:v>0.81073973492148899</c:v>
                </c:pt>
                <c:pt idx="103">
                  <c:v>0.809565352186151</c:v>
                </c:pt>
                <c:pt idx="104">
                  <c:v>0.80781716454591701</c:v>
                </c:pt>
                <c:pt idx="105">
                  <c:v>0.80551382533913896</c:v>
                </c:pt>
                <c:pt idx="106">
                  <c:v>0.80383852417892199</c:v>
                </c:pt>
                <c:pt idx="107">
                  <c:v>0.80206657644447199</c:v>
                </c:pt>
                <c:pt idx="108">
                  <c:v>0.80060441771328705</c:v>
                </c:pt>
                <c:pt idx="109">
                  <c:v>0.79912606360532301</c:v>
                </c:pt>
                <c:pt idx="110">
                  <c:v>0.79869403324856303</c:v>
                </c:pt>
                <c:pt idx="111">
                  <c:v>0.79831531409855605</c:v>
                </c:pt>
                <c:pt idx="112">
                  <c:v>0.79829588721973499</c:v>
                </c:pt>
                <c:pt idx="113">
                  <c:v>0.79766277023339305</c:v>
                </c:pt>
                <c:pt idx="114">
                  <c:v>0.79623383509871204</c:v>
                </c:pt>
                <c:pt idx="115">
                  <c:v>0.79422298723743501</c:v>
                </c:pt>
                <c:pt idx="116">
                  <c:v>0.79269573260404103</c:v>
                </c:pt>
                <c:pt idx="117">
                  <c:v>0.790840208275159</c:v>
                </c:pt>
                <c:pt idx="118">
                  <c:v>0.78877162710415205</c:v>
                </c:pt>
                <c:pt idx="119">
                  <c:v>0.78674110196755698</c:v>
                </c:pt>
                <c:pt idx="120">
                  <c:v>0.78437492814269405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  <c:pt idx="5">
                  <c:v>43868</c:v>
                </c:pt>
                <c:pt idx="6">
                  <c:v>43867</c:v>
                </c:pt>
                <c:pt idx="7">
                  <c:v>43866</c:v>
                </c:pt>
                <c:pt idx="8">
                  <c:v>43865</c:v>
                </c:pt>
                <c:pt idx="9">
                  <c:v>43864</c:v>
                </c:pt>
                <c:pt idx="10">
                  <c:v>43861</c:v>
                </c:pt>
                <c:pt idx="11">
                  <c:v>43860</c:v>
                </c:pt>
                <c:pt idx="12">
                  <c:v>43859</c:v>
                </c:pt>
                <c:pt idx="13">
                  <c:v>43858</c:v>
                </c:pt>
                <c:pt idx="14">
                  <c:v>43857</c:v>
                </c:pt>
                <c:pt idx="15">
                  <c:v>43854</c:v>
                </c:pt>
                <c:pt idx="16">
                  <c:v>43853</c:v>
                </c:pt>
                <c:pt idx="17">
                  <c:v>43852</c:v>
                </c:pt>
                <c:pt idx="18">
                  <c:v>43851</c:v>
                </c:pt>
                <c:pt idx="19">
                  <c:v>43850</c:v>
                </c:pt>
                <c:pt idx="20">
                  <c:v>43847</c:v>
                </c:pt>
                <c:pt idx="21">
                  <c:v>43846</c:v>
                </c:pt>
                <c:pt idx="22">
                  <c:v>43845</c:v>
                </c:pt>
                <c:pt idx="23">
                  <c:v>43844</c:v>
                </c:pt>
                <c:pt idx="24">
                  <c:v>43840</c:v>
                </c:pt>
                <c:pt idx="25">
                  <c:v>43839</c:v>
                </c:pt>
                <c:pt idx="26">
                  <c:v>43838</c:v>
                </c:pt>
                <c:pt idx="27">
                  <c:v>43837</c:v>
                </c:pt>
                <c:pt idx="28">
                  <c:v>43836</c:v>
                </c:pt>
                <c:pt idx="29">
                  <c:v>43829</c:v>
                </c:pt>
                <c:pt idx="30">
                  <c:v>43826</c:v>
                </c:pt>
                <c:pt idx="31">
                  <c:v>43825</c:v>
                </c:pt>
                <c:pt idx="32">
                  <c:v>43824</c:v>
                </c:pt>
                <c:pt idx="33">
                  <c:v>43823</c:v>
                </c:pt>
                <c:pt idx="34">
                  <c:v>43822</c:v>
                </c:pt>
                <c:pt idx="35">
                  <c:v>43819</c:v>
                </c:pt>
                <c:pt idx="36">
                  <c:v>43818</c:v>
                </c:pt>
                <c:pt idx="37">
                  <c:v>43817</c:v>
                </c:pt>
                <c:pt idx="38">
                  <c:v>43816</c:v>
                </c:pt>
                <c:pt idx="39">
                  <c:v>43815</c:v>
                </c:pt>
                <c:pt idx="40">
                  <c:v>43812</c:v>
                </c:pt>
                <c:pt idx="41">
                  <c:v>43811</c:v>
                </c:pt>
                <c:pt idx="42">
                  <c:v>43810</c:v>
                </c:pt>
                <c:pt idx="43">
                  <c:v>43809</c:v>
                </c:pt>
                <c:pt idx="44">
                  <c:v>43808</c:v>
                </c:pt>
                <c:pt idx="45">
                  <c:v>43805</c:v>
                </c:pt>
                <c:pt idx="46">
                  <c:v>43804</c:v>
                </c:pt>
                <c:pt idx="47">
                  <c:v>43803</c:v>
                </c:pt>
                <c:pt idx="48">
                  <c:v>43802</c:v>
                </c:pt>
                <c:pt idx="49">
                  <c:v>43801</c:v>
                </c:pt>
                <c:pt idx="50">
                  <c:v>43798</c:v>
                </c:pt>
                <c:pt idx="51">
                  <c:v>43797</c:v>
                </c:pt>
                <c:pt idx="52">
                  <c:v>43796</c:v>
                </c:pt>
                <c:pt idx="53">
                  <c:v>43795</c:v>
                </c:pt>
                <c:pt idx="54">
                  <c:v>43794</c:v>
                </c:pt>
                <c:pt idx="55">
                  <c:v>43791</c:v>
                </c:pt>
                <c:pt idx="56">
                  <c:v>43790</c:v>
                </c:pt>
                <c:pt idx="57">
                  <c:v>43789</c:v>
                </c:pt>
                <c:pt idx="58">
                  <c:v>43788</c:v>
                </c:pt>
                <c:pt idx="59">
                  <c:v>43787</c:v>
                </c:pt>
                <c:pt idx="60">
                  <c:v>43784</c:v>
                </c:pt>
                <c:pt idx="61">
                  <c:v>43783</c:v>
                </c:pt>
                <c:pt idx="62">
                  <c:v>43782</c:v>
                </c:pt>
                <c:pt idx="63">
                  <c:v>43781</c:v>
                </c:pt>
                <c:pt idx="64">
                  <c:v>43780</c:v>
                </c:pt>
                <c:pt idx="65">
                  <c:v>43777</c:v>
                </c:pt>
                <c:pt idx="66">
                  <c:v>43776</c:v>
                </c:pt>
                <c:pt idx="67">
                  <c:v>43775</c:v>
                </c:pt>
                <c:pt idx="68">
                  <c:v>43774</c:v>
                </c:pt>
                <c:pt idx="69">
                  <c:v>43770</c:v>
                </c:pt>
                <c:pt idx="70">
                  <c:v>43769</c:v>
                </c:pt>
                <c:pt idx="71">
                  <c:v>43768</c:v>
                </c:pt>
                <c:pt idx="72">
                  <c:v>43767</c:v>
                </c:pt>
                <c:pt idx="73">
                  <c:v>43766</c:v>
                </c:pt>
                <c:pt idx="74">
                  <c:v>43763</c:v>
                </c:pt>
                <c:pt idx="75">
                  <c:v>43762</c:v>
                </c:pt>
                <c:pt idx="76">
                  <c:v>43761</c:v>
                </c:pt>
                <c:pt idx="77">
                  <c:v>43759</c:v>
                </c:pt>
                <c:pt idx="78">
                  <c:v>43756</c:v>
                </c:pt>
                <c:pt idx="79">
                  <c:v>43755</c:v>
                </c:pt>
                <c:pt idx="80">
                  <c:v>43754</c:v>
                </c:pt>
                <c:pt idx="81">
                  <c:v>43753</c:v>
                </c:pt>
                <c:pt idx="82">
                  <c:v>43749</c:v>
                </c:pt>
                <c:pt idx="83">
                  <c:v>43748</c:v>
                </c:pt>
                <c:pt idx="84">
                  <c:v>43747</c:v>
                </c:pt>
                <c:pt idx="85">
                  <c:v>43746</c:v>
                </c:pt>
                <c:pt idx="86">
                  <c:v>43745</c:v>
                </c:pt>
                <c:pt idx="87">
                  <c:v>43742</c:v>
                </c:pt>
                <c:pt idx="88">
                  <c:v>43741</c:v>
                </c:pt>
                <c:pt idx="89">
                  <c:v>43740</c:v>
                </c:pt>
                <c:pt idx="90">
                  <c:v>43739</c:v>
                </c:pt>
                <c:pt idx="91">
                  <c:v>43738</c:v>
                </c:pt>
                <c:pt idx="92">
                  <c:v>43735</c:v>
                </c:pt>
                <c:pt idx="93">
                  <c:v>43734</c:v>
                </c:pt>
                <c:pt idx="94">
                  <c:v>43733</c:v>
                </c:pt>
                <c:pt idx="95">
                  <c:v>43732</c:v>
                </c:pt>
                <c:pt idx="96">
                  <c:v>43728</c:v>
                </c:pt>
                <c:pt idx="97">
                  <c:v>43727</c:v>
                </c:pt>
                <c:pt idx="98">
                  <c:v>43726</c:v>
                </c:pt>
                <c:pt idx="99">
                  <c:v>43725</c:v>
                </c:pt>
                <c:pt idx="100">
                  <c:v>43721</c:v>
                </c:pt>
                <c:pt idx="101">
                  <c:v>43720</c:v>
                </c:pt>
                <c:pt idx="102">
                  <c:v>43719</c:v>
                </c:pt>
                <c:pt idx="103">
                  <c:v>43718</c:v>
                </c:pt>
                <c:pt idx="104">
                  <c:v>43717</c:v>
                </c:pt>
                <c:pt idx="105">
                  <c:v>43714</c:v>
                </c:pt>
                <c:pt idx="106">
                  <c:v>43713</c:v>
                </c:pt>
                <c:pt idx="107">
                  <c:v>43712</c:v>
                </c:pt>
                <c:pt idx="108">
                  <c:v>43711</c:v>
                </c:pt>
                <c:pt idx="109">
                  <c:v>43710</c:v>
                </c:pt>
                <c:pt idx="110">
                  <c:v>43707</c:v>
                </c:pt>
                <c:pt idx="111">
                  <c:v>43706</c:v>
                </c:pt>
                <c:pt idx="112">
                  <c:v>43705</c:v>
                </c:pt>
                <c:pt idx="113">
                  <c:v>43704</c:v>
                </c:pt>
                <c:pt idx="114">
                  <c:v>43703</c:v>
                </c:pt>
                <c:pt idx="115">
                  <c:v>43700</c:v>
                </c:pt>
                <c:pt idx="116">
                  <c:v>43699</c:v>
                </c:pt>
                <c:pt idx="117">
                  <c:v>43698</c:v>
                </c:pt>
                <c:pt idx="118">
                  <c:v>43697</c:v>
                </c:pt>
                <c:pt idx="119">
                  <c:v>43696</c:v>
                </c:pt>
                <c:pt idx="120">
                  <c:v>43693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0.34787535817318199</c:v>
                </c:pt>
                <c:pt idx="1">
                  <c:v>0.28414475092354902</c:v>
                </c:pt>
                <c:pt idx="2">
                  <c:v>0.14081409115047999</c:v>
                </c:pt>
                <c:pt idx="3">
                  <c:v>0.27220533257458701</c:v>
                </c:pt>
                <c:pt idx="4">
                  <c:v>0.12780418491120901</c:v>
                </c:pt>
                <c:pt idx="5">
                  <c:v>1.6004595137054E-2</c:v>
                </c:pt>
                <c:pt idx="6">
                  <c:v>3.0119022358892699E-2</c:v>
                </c:pt>
                <c:pt idx="7">
                  <c:v>0.37410148001434201</c:v>
                </c:pt>
                <c:pt idx="8">
                  <c:v>0.49594236830010102</c:v>
                </c:pt>
                <c:pt idx="9">
                  <c:v>0.49072369442237102</c:v>
                </c:pt>
                <c:pt idx="10">
                  <c:v>0.19951702434004401</c:v>
                </c:pt>
                <c:pt idx="11">
                  <c:v>8.7869320341968996E-2</c:v>
                </c:pt>
                <c:pt idx="12">
                  <c:v>5.6952862545559702E-2</c:v>
                </c:pt>
                <c:pt idx="13">
                  <c:v>5.5951300068439E-2</c:v>
                </c:pt>
                <c:pt idx="14">
                  <c:v>3.6234471946366399E-2</c:v>
                </c:pt>
                <c:pt idx="15">
                  <c:v>3.0431082485746601E-2</c:v>
                </c:pt>
                <c:pt idx="16">
                  <c:v>3.0536049395375499E-2</c:v>
                </c:pt>
                <c:pt idx="17">
                  <c:v>4.2077538666358903E-2</c:v>
                </c:pt>
                <c:pt idx="18">
                  <c:v>4.40747965033444E-2</c:v>
                </c:pt>
                <c:pt idx="19">
                  <c:v>3.5019936946891303E-2</c:v>
                </c:pt>
                <c:pt idx="20">
                  <c:v>3.9751158233303101E-2</c:v>
                </c:pt>
                <c:pt idx="21" formatCode="0.00E+00">
                  <c:v>4.0537723730438999E-2</c:v>
                </c:pt>
                <c:pt idx="22" formatCode="0.00E+00">
                  <c:v>4.1263569157541903E-2</c:v>
                </c:pt>
                <c:pt idx="23">
                  <c:v>3.7136329936520399E-2</c:v>
                </c:pt>
                <c:pt idx="24">
                  <c:v>5.3181613410706999E-2</c:v>
                </c:pt>
                <c:pt idx="25">
                  <c:v>4.4896857965057602E-2</c:v>
                </c:pt>
                <c:pt idx="26">
                  <c:v>4.0106932998864003E-2</c:v>
                </c:pt>
                <c:pt idx="27" formatCode="0.00E+00">
                  <c:v>3.71620330885662E-2</c:v>
                </c:pt>
                <c:pt idx="28">
                  <c:v>2.65382698426921E-2</c:v>
                </c:pt>
                <c:pt idx="29">
                  <c:v>1.93421390142746E-2</c:v>
                </c:pt>
                <c:pt idx="30">
                  <c:v>1.9749083468677601E-2</c:v>
                </c:pt>
                <c:pt idx="31" formatCode="0.00E+00">
                  <c:v>2.3386454448326901E-2</c:v>
                </c:pt>
                <c:pt idx="32" formatCode="0.00E+00">
                  <c:v>1.8236821998875101E-2</c:v>
                </c:pt>
                <c:pt idx="33" formatCode="0.00E+00">
                  <c:v>1.90150474125701E-2</c:v>
                </c:pt>
                <c:pt idx="34" formatCode="0.00E+00">
                  <c:v>1.5371971693001699E-2</c:v>
                </c:pt>
                <c:pt idx="35" formatCode="0.00E+00">
                  <c:v>1.0375459732278901E-2</c:v>
                </c:pt>
                <c:pt idx="36" formatCode="0.00E+00">
                  <c:v>2.0854450158813102E-2</c:v>
                </c:pt>
                <c:pt idx="37" formatCode="0.00E+00">
                  <c:v>2.5262932564255498E-2</c:v>
                </c:pt>
                <c:pt idx="38" formatCode="0.00E+00">
                  <c:v>3.5906201551948E-2</c:v>
                </c:pt>
                <c:pt idx="39" formatCode="0.00E+00">
                  <c:v>1.9851833213696699E-2</c:v>
                </c:pt>
                <c:pt idx="40" formatCode="0.00E+00">
                  <c:v>1.7668769522275599E-2</c:v>
                </c:pt>
                <c:pt idx="41" formatCode="0.00E+00">
                  <c:v>1.2923207118228801E-2</c:v>
                </c:pt>
                <c:pt idx="42" formatCode="0.00E+00">
                  <c:v>1.4456300655738E-2</c:v>
                </c:pt>
                <c:pt idx="43" formatCode="0.00E+00">
                  <c:v>1.2200238915358499E-2</c:v>
                </c:pt>
                <c:pt idx="44">
                  <c:v>1.1112578956917699E-2</c:v>
                </c:pt>
                <c:pt idx="45">
                  <c:v>5.0464845037029903E-3</c:v>
                </c:pt>
                <c:pt idx="46">
                  <c:v>2.9941916369070299E-3</c:v>
                </c:pt>
                <c:pt idx="47">
                  <c:v>2.4710649657204899E-3</c:v>
                </c:pt>
                <c:pt idx="48">
                  <c:v>4.4737571119418603E-4</c:v>
                </c:pt>
                <c:pt idx="49">
                  <c:v>6.5882347070729097E-4</c:v>
                </c:pt>
                <c:pt idx="50">
                  <c:v>4.23325798244785E-4</c:v>
                </c:pt>
                <c:pt idx="51">
                  <c:v>2.5532133863279003E-4</c:v>
                </c:pt>
                <c:pt idx="52">
                  <c:v>1.5096364505198499E-3</c:v>
                </c:pt>
                <c:pt idx="53">
                  <c:v>1.60290738653808E-3</c:v>
                </c:pt>
                <c:pt idx="54">
                  <c:v>1.78905316815123E-3</c:v>
                </c:pt>
                <c:pt idx="55">
                  <c:v>1.77611852789005E-3</c:v>
                </c:pt>
                <c:pt idx="56">
                  <c:v>3.5431145274558802E-3</c:v>
                </c:pt>
                <c:pt idx="57" formatCode="0.00E+00">
                  <c:v>9.7962946480609596E-3</c:v>
                </c:pt>
                <c:pt idx="58">
                  <c:v>1.18034432830055E-2</c:v>
                </c:pt>
                <c:pt idx="59" formatCode="0.00E+00">
                  <c:v>1.14299345232656E-2</c:v>
                </c:pt>
                <c:pt idx="60" formatCode="0.00E+00">
                  <c:v>1.48341498035233E-2</c:v>
                </c:pt>
                <c:pt idx="61" formatCode="0.00E+00">
                  <c:v>1.48912653113867E-2</c:v>
                </c:pt>
                <c:pt idx="62" formatCode="0.00E+00">
                  <c:v>1.12984122006555E-2</c:v>
                </c:pt>
                <c:pt idx="63">
                  <c:v>4.4482070222539496E-3</c:v>
                </c:pt>
                <c:pt idx="64">
                  <c:v>3.5248821407686702E-3</c:v>
                </c:pt>
                <c:pt idx="65">
                  <c:v>8.5869440846979002E-4</c:v>
                </c:pt>
                <c:pt idx="66">
                  <c:v>1.7088952939591201E-3</c:v>
                </c:pt>
                <c:pt idx="67">
                  <c:v>9.6925702875606801E-4</c:v>
                </c:pt>
                <c:pt idx="68">
                  <c:v>4.40008362142806E-3</c:v>
                </c:pt>
                <c:pt idx="69">
                  <c:v>3.7124733313843902E-2</c:v>
                </c:pt>
                <c:pt idx="70">
                  <c:v>5.2854525844408903E-2</c:v>
                </c:pt>
                <c:pt idx="71">
                  <c:v>2.52831603758501E-2</c:v>
                </c:pt>
                <c:pt idx="72">
                  <c:v>4.0148908589480697E-2</c:v>
                </c:pt>
                <c:pt idx="73">
                  <c:v>7.8958670553967394E-2</c:v>
                </c:pt>
                <c:pt idx="74">
                  <c:v>5.4537960084494998E-2</c:v>
                </c:pt>
                <c:pt idx="75">
                  <c:v>4.1830862254419503E-2</c:v>
                </c:pt>
                <c:pt idx="76">
                  <c:v>3.2084418266502497E-2</c:v>
                </c:pt>
                <c:pt idx="77">
                  <c:v>3.1231266576362202E-2</c:v>
                </c:pt>
                <c:pt idx="78">
                  <c:v>4.3902675448986003E-2</c:v>
                </c:pt>
                <c:pt idx="79">
                  <c:v>0.11477409909143201</c:v>
                </c:pt>
                <c:pt idx="80">
                  <c:v>9.7329399514635401E-2</c:v>
                </c:pt>
                <c:pt idx="81">
                  <c:v>0.16647230046702999</c:v>
                </c:pt>
                <c:pt idx="82">
                  <c:v>0.38847257929369999</c:v>
                </c:pt>
                <c:pt idx="83">
                  <c:v>0.22603265988183199</c:v>
                </c:pt>
                <c:pt idx="84">
                  <c:v>0.18475046052341701</c:v>
                </c:pt>
                <c:pt idx="85">
                  <c:v>0.256349593165904</c:v>
                </c:pt>
                <c:pt idx="86">
                  <c:v>0.48295631904129499</c:v>
                </c:pt>
                <c:pt idx="87">
                  <c:v>0.62203265215709003</c:v>
                </c:pt>
                <c:pt idx="88">
                  <c:v>0.59276498394642896</c:v>
                </c:pt>
                <c:pt idx="89">
                  <c:v>0.56661864876229096</c:v>
                </c:pt>
                <c:pt idx="90">
                  <c:v>0.440386843152275</c:v>
                </c:pt>
                <c:pt idx="91">
                  <c:v>0.49151010147717</c:v>
                </c:pt>
                <c:pt idx="92">
                  <c:v>0.66567506424449097</c:v>
                </c:pt>
                <c:pt idx="93">
                  <c:v>0.73767734695825005</c:v>
                </c:pt>
                <c:pt idx="94">
                  <c:v>0.75323730458678795</c:v>
                </c:pt>
                <c:pt idx="95">
                  <c:v>0.84214058276594606</c:v>
                </c:pt>
                <c:pt idx="96">
                  <c:v>0.86080588409009795</c:v>
                </c:pt>
                <c:pt idx="97">
                  <c:v>0.90567007857193604</c:v>
                </c:pt>
                <c:pt idx="98">
                  <c:v>0.88860351655245295</c:v>
                </c:pt>
                <c:pt idx="99">
                  <c:v>0.94416340691663503</c:v>
                </c:pt>
                <c:pt idx="100">
                  <c:v>0.86149777530209104</c:v>
                </c:pt>
                <c:pt idx="101">
                  <c:v>0.85204759610956604</c:v>
                </c:pt>
                <c:pt idx="102">
                  <c:v>0.64728752384129795</c:v>
                </c:pt>
                <c:pt idx="103">
                  <c:v>0.72635909097117002</c:v>
                </c:pt>
                <c:pt idx="104">
                  <c:v>0.71327434397589096</c:v>
                </c:pt>
                <c:pt idx="105">
                  <c:v>0.63813576844766595</c:v>
                </c:pt>
                <c:pt idx="106">
                  <c:v>0.64650436595543503</c:v>
                </c:pt>
                <c:pt idx="107">
                  <c:v>0.654756403706511</c:v>
                </c:pt>
                <c:pt idx="108">
                  <c:v>0.67562807442413797</c:v>
                </c:pt>
                <c:pt idx="109">
                  <c:v>0.69122002069795696</c:v>
                </c:pt>
                <c:pt idx="110">
                  <c:v>0.69537801644660802</c:v>
                </c:pt>
                <c:pt idx="111">
                  <c:v>0.677005754805035</c:v>
                </c:pt>
                <c:pt idx="112">
                  <c:v>0.71614833320612703</c:v>
                </c:pt>
                <c:pt idx="113">
                  <c:v>0.70943509567830398</c:v>
                </c:pt>
                <c:pt idx="114">
                  <c:v>0.77462522794601696</c:v>
                </c:pt>
                <c:pt idx="115">
                  <c:v>0.77550896299245597</c:v>
                </c:pt>
                <c:pt idx="116">
                  <c:v>0.79263468518895897</c:v>
                </c:pt>
                <c:pt idx="117">
                  <c:v>0.78423710330433805</c:v>
                </c:pt>
                <c:pt idx="118">
                  <c:v>0.74872579838475395</c:v>
                </c:pt>
                <c:pt idx="119">
                  <c:v>0.67596543904357997</c:v>
                </c:pt>
                <c:pt idx="120">
                  <c:v>0.71248101220400595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43878</c:v>
                </c:pt>
                <c:pt idx="1">
                  <c:v>43875</c:v>
                </c:pt>
                <c:pt idx="2">
                  <c:v>43874</c:v>
                </c:pt>
                <c:pt idx="3">
                  <c:v>43873</c:v>
                </c:pt>
                <c:pt idx="4">
                  <c:v>43871</c:v>
                </c:pt>
                <c:pt idx="5">
                  <c:v>43868</c:v>
                </c:pt>
                <c:pt idx="6">
                  <c:v>43867</c:v>
                </c:pt>
                <c:pt idx="7">
                  <c:v>43866</c:v>
                </c:pt>
                <c:pt idx="8">
                  <c:v>43865</c:v>
                </c:pt>
                <c:pt idx="9">
                  <c:v>43864</c:v>
                </c:pt>
                <c:pt idx="10">
                  <c:v>43861</c:v>
                </c:pt>
                <c:pt idx="11">
                  <c:v>43860</c:v>
                </c:pt>
                <c:pt idx="12">
                  <c:v>43859</c:v>
                </c:pt>
                <c:pt idx="13">
                  <c:v>43858</c:v>
                </c:pt>
                <c:pt idx="14">
                  <c:v>43857</c:v>
                </c:pt>
                <c:pt idx="15">
                  <c:v>43854</c:v>
                </c:pt>
                <c:pt idx="16">
                  <c:v>43853</c:v>
                </c:pt>
                <c:pt idx="17">
                  <c:v>43852</c:v>
                </c:pt>
                <c:pt idx="18">
                  <c:v>43851</c:v>
                </c:pt>
                <c:pt idx="19">
                  <c:v>43850</c:v>
                </c:pt>
                <c:pt idx="20">
                  <c:v>43847</c:v>
                </c:pt>
                <c:pt idx="21">
                  <c:v>43846</c:v>
                </c:pt>
                <c:pt idx="22">
                  <c:v>43845</c:v>
                </c:pt>
                <c:pt idx="23">
                  <c:v>43844</c:v>
                </c:pt>
                <c:pt idx="24">
                  <c:v>43840</c:v>
                </c:pt>
                <c:pt idx="25">
                  <c:v>43839</c:v>
                </c:pt>
                <c:pt idx="26">
                  <c:v>43838</c:v>
                </c:pt>
                <c:pt idx="27">
                  <c:v>43837</c:v>
                </c:pt>
                <c:pt idx="28">
                  <c:v>43836</c:v>
                </c:pt>
                <c:pt idx="29">
                  <c:v>43829</c:v>
                </c:pt>
                <c:pt idx="30">
                  <c:v>43826</c:v>
                </c:pt>
                <c:pt idx="31">
                  <c:v>43825</c:v>
                </c:pt>
                <c:pt idx="32">
                  <c:v>43824</c:v>
                </c:pt>
                <c:pt idx="33">
                  <c:v>43823</c:v>
                </c:pt>
                <c:pt idx="34">
                  <c:v>43822</c:v>
                </c:pt>
                <c:pt idx="35">
                  <c:v>43819</c:v>
                </c:pt>
                <c:pt idx="36">
                  <c:v>43818</c:v>
                </c:pt>
                <c:pt idx="37">
                  <c:v>43817</c:v>
                </c:pt>
                <c:pt idx="38">
                  <c:v>43816</c:v>
                </c:pt>
                <c:pt idx="39">
                  <c:v>43815</c:v>
                </c:pt>
                <c:pt idx="40">
                  <c:v>43812</c:v>
                </c:pt>
                <c:pt idx="41">
                  <c:v>43811</c:v>
                </c:pt>
                <c:pt idx="42">
                  <c:v>43810</c:v>
                </c:pt>
                <c:pt idx="43">
                  <c:v>43809</c:v>
                </c:pt>
                <c:pt idx="44">
                  <c:v>43808</c:v>
                </c:pt>
                <c:pt idx="45">
                  <c:v>43805</c:v>
                </c:pt>
                <c:pt idx="46">
                  <c:v>43804</c:v>
                </c:pt>
                <c:pt idx="47">
                  <c:v>43803</c:v>
                </c:pt>
                <c:pt idx="48">
                  <c:v>43802</c:v>
                </c:pt>
                <c:pt idx="49">
                  <c:v>43801</c:v>
                </c:pt>
                <c:pt idx="50">
                  <c:v>43798</c:v>
                </c:pt>
                <c:pt idx="51">
                  <c:v>43797</c:v>
                </c:pt>
                <c:pt idx="52">
                  <c:v>43796</c:v>
                </c:pt>
                <c:pt idx="53">
                  <c:v>43795</c:v>
                </c:pt>
                <c:pt idx="54">
                  <c:v>43794</c:v>
                </c:pt>
                <c:pt idx="55">
                  <c:v>43791</c:v>
                </c:pt>
                <c:pt idx="56">
                  <c:v>43790</c:v>
                </c:pt>
                <c:pt idx="57">
                  <c:v>43789</c:v>
                </c:pt>
                <c:pt idx="58">
                  <c:v>43788</c:v>
                </c:pt>
                <c:pt idx="59">
                  <c:v>43787</c:v>
                </c:pt>
                <c:pt idx="60">
                  <c:v>43784</c:v>
                </c:pt>
                <c:pt idx="61">
                  <c:v>43783</c:v>
                </c:pt>
                <c:pt idx="62">
                  <c:v>43782</c:v>
                </c:pt>
                <c:pt idx="63">
                  <c:v>43781</c:v>
                </c:pt>
                <c:pt idx="64">
                  <c:v>43780</c:v>
                </c:pt>
                <c:pt idx="65">
                  <c:v>43777</c:v>
                </c:pt>
                <c:pt idx="66">
                  <c:v>43776</c:v>
                </c:pt>
                <c:pt idx="67">
                  <c:v>43775</c:v>
                </c:pt>
                <c:pt idx="68">
                  <c:v>43774</c:v>
                </c:pt>
                <c:pt idx="69">
                  <c:v>43770</c:v>
                </c:pt>
                <c:pt idx="70">
                  <c:v>43769</c:v>
                </c:pt>
                <c:pt idx="71">
                  <c:v>43768</c:v>
                </c:pt>
                <c:pt idx="72">
                  <c:v>43767</c:v>
                </c:pt>
                <c:pt idx="73">
                  <c:v>43766</c:v>
                </c:pt>
                <c:pt idx="74">
                  <c:v>43763</c:v>
                </c:pt>
                <c:pt idx="75">
                  <c:v>43762</c:v>
                </c:pt>
                <c:pt idx="76">
                  <c:v>43761</c:v>
                </c:pt>
                <c:pt idx="77">
                  <c:v>43759</c:v>
                </c:pt>
                <c:pt idx="78">
                  <c:v>43756</c:v>
                </c:pt>
                <c:pt idx="79">
                  <c:v>43755</c:v>
                </c:pt>
                <c:pt idx="80">
                  <c:v>43754</c:v>
                </c:pt>
                <c:pt idx="81">
                  <c:v>43753</c:v>
                </c:pt>
                <c:pt idx="82">
                  <c:v>43749</c:v>
                </c:pt>
                <c:pt idx="83">
                  <c:v>43748</c:v>
                </c:pt>
                <c:pt idx="84">
                  <c:v>43747</c:v>
                </c:pt>
                <c:pt idx="85">
                  <c:v>43746</c:v>
                </c:pt>
                <c:pt idx="86">
                  <c:v>43745</c:v>
                </c:pt>
                <c:pt idx="87">
                  <c:v>43742</c:v>
                </c:pt>
                <c:pt idx="88">
                  <c:v>43741</c:v>
                </c:pt>
                <c:pt idx="89">
                  <c:v>43740</c:v>
                </c:pt>
                <c:pt idx="90">
                  <c:v>43739</c:v>
                </c:pt>
                <c:pt idx="91">
                  <c:v>43738</c:v>
                </c:pt>
                <c:pt idx="92">
                  <c:v>43735</c:v>
                </c:pt>
                <c:pt idx="93">
                  <c:v>43734</c:v>
                </c:pt>
                <c:pt idx="94">
                  <c:v>43733</c:v>
                </c:pt>
                <c:pt idx="95">
                  <c:v>43732</c:v>
                </c:pt>
                <c:pt idx="96">
                  <c:v>43728</c:v>
                </c:pt>
                <c:pt idx="97">
                  <c:v>43727</c:v>
                </c:pt>
                <c:pt idx="98">
                  <c:v>43726</c:v>
                </c:pt>
                <c:pt idx="99">
                  <c:v>43725</c:v>
                </c:pt>
                <c:pt idx="100">
                  <c:v>43721</c:v>
                </c:pt>
                <c:pt idx="101">
                  <c:v>43720</c:v>
                </c:pt>
                <c:pt idx="102">
                  <c:v>43719</c:v>
                </c:pt>
                <c:pt idx="103">
                  <c:v>43718</c:v>
                </c:pt>
                <c:pt idx="104">
                  <c:v>43717</c:v>
                </c:pt>
                <c:pt idx="105">
                  <c:v>43714</c:v>
                </c:pt>
                <c:pt idx="106">
                  <c:v>43713</c:v>
                </c:pt>
                <c:pt idx="107">
                  <c:v>43712</c:v>
                </c:pt>
                <c:pt idx="108">
                  <c:v>43711</c:v>
                </c:pt>
                <c:pt idx="109">
                  <c:v>43710</c:v>
                </c:pt>
                <c:pt idx="110">
                  <c:v>43707</c:v>
                </c:pt>
                <c:pt idx="111">
                  <c:v>43706</c:v>
                </c:pt>
                <c:pt idx="112">
                  <c:v>43705</c:v>
                </c:pt>
                <c:pt idx="113">
                  <c:v>43704</c:v>
                </c:pt>
                <c:pt idx="114">
                  <c:v>43703</c:v>
                </c:pt>
                <c:pt idx="115">
                  <c:v>43700</c:v>
                </c:pt>
                <c:pt idx="116">
                  <c:v>43699</c:v>
                </c:pt>
                <c:pt idx="117">
                  <c:v>43698</c:v>
                </c:pt>
                <c:pt idx="118">
                  <c:v>43697</c:v>
                </c:pt>
                <c:pt idx="119">
                  <c:v>43696</c:v>
                </c:pt>
                <c:pt idx="120">
                  <c:v>43693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0.111061775889553</c:v>
                </c:pt>
                <c:pt idx="1">
                  <c:v>7.5851503352928007E-2</c:v>
                </c:pt>
                <c:pt idx="2">
                  <c:v>5.5971418089015297E-2</c:v>
                </c:pt>
                <c:pt idx="3">
                  <c:v>5.5502278075984797E-2</c:v>
                </c:pt>
                <c:pt idx="4">
                  <c:v>4.4845532794596403E-2</c:v>
                </c:pt>
                <c:pt idx="5">
                  <c:v>3.8597139572679399E-2</c:v>
                </c:pt>
                <c:pt idx="6">
                  <c:v>6.19399267392957E-2</c:v>
                </c:pt>
                <c:pt idx="7">
                  <c:v>0.112192152229215</c:v>
                </c:pt>
                <c:pt idx="8">
                  <c:v>0.224502607932176</c:v>
                </c:pt>
                <c:pt idx="9">
                  <c:v>4.3011695337358199E-2</c:v>
                </c:pt>
                <c:pt idx="10">
                  <c:v>4.5679860634796697E-2</c:v>
                </c:pt>
                <c:pt idx="11">
                  <c:v>4.0544757053724803E-2</c:v>
                </c:pt>
                <c:pt idx="12">
                  <c:v>3.3065729122309401E-2</c:v>
                </c:pt>
                <c:pt idx="13">
                  <c:v>3.5786691301917403E-2</c:v>
                </c:pt>
                <c:pt idx="14">
                  <c:v>3.4636517881847302E-2</c:v>
                </c:pt>
                <c:pt idx="15">
                  <c:v>3.38383295219798E-2</c:v>
                </c:pt>
                <c:pt idx="16">
                  <c:v>3.5178685969797903E-2</c:v>
                </c:pt>
                <c:pt idx="17">
                  <c:v>4.1505528160299503E-2</c:v>
                </c:pt>
                <c:pt idx="18" formatCode="0.00E+00">
                  <c:v>0.100032601277809</c:v>
                </c:pt>
                <c:pt idx="19" formatCode="0.00E+00">
                  <c:v>0.102065099034437</c:v>
                </c:pt>
                <c:pt idx="20" formatCode="0.00E+00">
                  <c:v>0.10981901782841801</c:v>
                </c:pt>
                <c:pt idx="21" formatCode="0.00E+00">
                  <c:v>0.106555158018812</c:v>
                </c:pt>
                <c:pt idx="22">
                  <c:v>0.102211992756725</c:v>
                </c:pt>
                <c:pt idx="23">
                  <c:v>0.10162979903597701</c:v>
                </c:pt>
                <c:pt idx="24">
                  <c:v>9.4226514311523193E-2</c:v>
                </c:pt>
                <c:pt idx="25">
                  <c:v>0.100409463783522</c:v>
                </c:pt>
                <c:pt idx="26">
                  <c:v>0.105003145957992</c:v>
                </c:pt>
                <c:pt idx="27">
                  <c:v>0.10917361015594799</c:v>
                </c:pt>
                <c:pt idx="28">
                  <c:v>0.111170193840091</c:v>
                </c:pt>
                <c:pt idx="29">
                  <c:v>0.110355250778654</c:v>
                </c:pt>
                <c:pt idx="30">
                  <c:v>0.117040790238258</c:v>
                </c:pt>
                <c:pt idx="31">
                  <c:v>0.111040045090572</c:v>
                </c:pt>
                <c:pt idx="32">
                  <c:v>0.108701327204573</c:v>
                </c:pt>
                <c:pt idx="33">
                  <c:v>0.105925713722551</c:v>
                </c:pt>
                <c:pt idx="34">
                  <c:v>0.104235203122977</c:v>
                </c:pt>
                <c:pt idx="35">
                  <c:v>0.11267838816438799</c:v>
                </c:pt>
                <c:pt idx="36">
                  <c:v>0.12785045442621801</c:v>
                </c:pt>
                <c:pt idx="37">
                  <c:v>0.131780136031556</c:v>
                </c:pt>
                <c:pt idx="38">
                  <c:v>0.13320959595023099</c:v>
                </c:pt>
                <c:pt idx="39">
                  <c:v>0.14823014449226499</c:v>
                </c:pt>
                <c:pt idx="40">
                  <c:v>0.10929321950195001</c:v>
                </c:pt>
                <c:pt idx="41">
                  <c:v>0.116741242928594</c:v>
                </c:pt>
                <c:pt idx="42">
                  <c:v>7.8618670708853394E-2</c:v>
                </c:pt>
                <c:pt idx="43">
                  <c:v>6.4076263403501102E-2</c:v>
                </c:pt>
                <c:pt idx="44">
                  <c:v>5.7272364145338803E-2</c:v>
                </c:pt>
                <c:pt idx="45">
                  <c:v>5.0683799943384303E-2</c:v>
                </c:pt>
                <c:pt idx="46">
                  <c:v>4.7744817341070098E-2</c:v>
                </c:pt>
                <c:pt idx="47">
                  <c:v>4.8660305561817302E-2</c:v>
                </c:pt>
                <c:pt idx="48">
                  <c:v>4.4557387282280002E-2</c:v>
                </c:pt>
                <c:pt idx="49">
                  <c:v>4.7175371371896403E-2</c:v>
                </c:pt>
                <c:pt idx="50">
                  <c:v>4.6864440084181898E-2</c:v>
                </c:pt>
                <c:pt idx="51">
                  <c:v>5.02321941734203E-2</c:v>
                </c:pt>
                <c:pt idx="52">
                  <c:v>5.6947336382891997E-2</c:v>
                </c:pt>
                <c:pt idx="53">
                  <c:v>5.0833579394401501E-2</c:v>
                </c:pt>
                <c:pt idx="54">
                  <c:v>5.31538968285565E-2</c:v>
                </c:pt>
                <c:pt idx="55">
                  <c:v>5.3010353748608803E-2</c:v>
                </c:pt>
                <c:pt idx="56">
                  <c:v>5.6682914332077103E-2</c:v>
                </c:pt>
                <c:pt idx="57">
                  <c:v>5.46031293440448E-2</c:v>
                </c:pt>
                <c:pt idx="58">
                  <c:v>5.6114412283520002E-2</c:v>
                </c:pt>
                <c:pt idx="59">
                  <c:v>5.79598985858032E-2</c:v>
                </c:pt>
                <c:pt idx="60">
                  <c:v>5.1702867341561203E-2</c:v>
                </c:pt>
                <c:pt idx="61">
                  <c:v>4.7174591339142397E-2</c:v>
                </c:pt>
                <c:pt idx="62">
                  <c:v>4.7612069427333203E-2</c:v>
                </c:pt>
                <c:pt idx="63">
                  <c:v>4.3028541170071197E-2</c:v>
                </c:pt>
                <c:pt idx="64">
                  <c:v>4.8920458249755799E-2</c:v>
                </c:pt>
                <c:pt idx="65">
                  <c:v>5.5546067884684802E-2</c:v>
                </c:pt>
                <c:pt idx="66">
                  <c:v>4.3758915336794602E-2</c:v>
                </c:pt>
                <c:pt idx="67">
                  <c:v>4.3702830927817501E-2</c:v>
                </c:pt>
                <c:pt idx="68">
                  <c:v>3.96119269861539E-2</c:v>
                </c:pt>
                <c:pt idx="69">
                  <c:v>5.6908346605805099E-2</c:v>
                </c:pt>
                <c:pt idx="70">
                  <c:v>0.14267826424233301</c:v>
                </c:pt>
                <c:pt idx="71">
                  <c:v>0.23788316965658601</c:v>
                </c:pt>
                <c:pt idx="72">
                  <c:v>0.224899021801585</c:v>
                </c:pt>
                <c:pt idx="73">
                  <c:v>0.25321924996001399</c:v>
                </c:pt>
                <c:pt idx="74">
                  <c:v>0.22131941515282999</c:v>
                </c:pt>
                <c:pt idx="75">
                  <c:v>0.17720584934090899</c:v>
                </c:pt>
                <c:pt idx="76">
                  <c:v>0.21490271861799101</c:v>
                </c:pt>
                <c:pt idx="77">
                  <c:v>0.33563044310625101</c:v>
                </c:pt>
                <c:pt idx="78">
                  <c:v>0.369622563642033</c:v>
                </c:pt>
                <c:pt idx="79">
                  <c:v>0.57194331029148504</c:v>
                </c:pt>
                <c:pt idx="80">
                  <c:v>0.62866073921543497</c:v>
                </c:pt>
                <c:pt idx="81">
                  <c:v>0.63802271660339505</c:v>
                </c:pt>
                <c:pt idx="82">
                  <c:v>0.71676659011671295</c:v>
                </c:pt>
                <c:pt idx="83">
                  <c:v>0.74436392599155599</c:v>
                </c:pt>
                <c:pt idx="84">
                  <c:v>0.68555720174703305</c:v>
                </c:pt>
                <c:pt idx="85">
                  <c:v>0.69072586523059998</c:v>
                </c:pt>
                <c:pt idx="86">
                  <c:v>0.68833796409168702</c:v>
                </c:pt>
                <c:pt idx="87">
                  <c:v>0.771153786599175</c:v>
                </c:pt>
                <c:pt idx="88">
                  <c:v>0.71627088909054804</c:v>
                </c:pt>
                <c:pt idx="89">
                  <c:v>0.60979235711037705</c:v>
                </c:pt>
                <c:pt idx="90">
                  <c:v>0.64615467071090804</c:v>
                </c:pt>
                <c:pt idx="91">
                  <c:v>0.75531323162208197</c:v>
                </c:pt>
                <c:pt idx="92">
                  <c:v>0.78727521564341596</c:v>
                </c:pt>
                <c:pt idx="93">
                  <c:v>0.70187471910202703</c:v>
                </c:pt>
                <c:pt idx="94">
                  <c:v>0.65833809975628199</c:v>
                </c:pt>
                <c:pt idx="95">
                  <c:v>0.53312832298280999</c:v>
                </c:pt>
                <c:pt idx="96">
                  <c:v>0.368849942467185</c:v>
                </c:pt>
                <c:pt idx="97">
                  <c:v>0.34955433412558101</c:v>
                </c:pt>
                <c:pt idx="98">
                  <c:v>0.353162480256419</c:v>
                </c:pt>
                <c:pt idx="99">
                  <c:v>0.32352922520724597</c:v>
                </c:pt>
                <c:pt idx="100">
                  <c:v>0.32026373950335402</c:v>
                </c:pt>
                <c:pt idx="101">
                  <c:v>0.30558366485000399</c:v>
                </c:pt>
                <c:pt idx="102">
                  <c:v>0.30286996617746398</c:v>
                </c:pt>
                <c:pt idx="103">
                  <c:v>0.28265671217974703</c:v>
                </c:pt>
                <c:pt idx="104">
                  <c:v>0.25836957487777901</c:v>
                </c:pt>
                <c:pt idx="105">
                  <c:v>0.23705697569756501</c:v>
                </c:pt>
                <c:pt idx="106">
                  <c:v>0.23648954433748501</c:v>
                </c:pt>
                <c:pt idx="107">
                  <c:v>0.205202505239727</c:v>
                </c:pt>
                <c:pt idx="108">
                  <c:v>0.20511383224326901</c:v>
                </c:pt>
                <c:pt idx="109">
                  <c:v>0.183916639494795</c:v>
                </c:pt>
                <c:pt idx="110">
                  <c:v>0.15014496422406001</c:v>
                </c:pt>
                <c:pt idx="111">
                  <c:v>0.142423459026851</c:v>
                </c:pt>
                <c:pt idx="112">
                  <c:v>0.121765625238287</c:v>
                </c:pt>
                <c:pt idx="113">
                  <c:v>0.15684679096256099</c:v>
                </c:pt>
                <c:pt idx="114">
                  <c:v>0.14080075508453899</c:v>
                </c:pt>
                <c:pt idx="115">
                  <c:v>0.148850567534728</c:v>
                </c:pt>
                <c:pt idx="116">
                  <c:v>0.14620294064251699</c:v>
                </c:pt>
                <c:pt idx="117">
                  <c:v>0.12352451141894701</c:v>
                </c:pt>
                <c:pt idx="118">
                  <c:v>0.107558232077508</c:v>
                </c:pt>
                <c:pt idx="119">
                  <c:v>0.111193721206314</c:v>
                </c:pt>
                <c:pt idx="120">
                  <c:v>9.8368530855311206E-2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2.1126198083066998</c:v>
                </c:pt>
                <c:pt idx="1">
                  <c:v>2.10651828298887</c:v>
                </c:pt>
                <c:pt idx="2">
                  <c:v>2.0652173913043401</c:v>
                </c:pt>
                <c:pt idx="3">
                  <c:v>2.06335877862595</c:v>
                </c:pt>
                <c:pt idx="4">
                  <c:v>2.0550527903468998</c:v>
                </c:pt>
                <c:pt idx="5">
                  <c:v>2.2064112587959301</c:v>
                </c:pt>
                <c:pt idx="6">
                  <c:v>2.1979332273449899</c:v>
                </c:pt>
                <c:pt idx="7">
                  <c:v>2.2067307692307598</c:v>
                </c:pt>
                <c:pt idx="8">
                  <c:v>2.1658653846153801</c:v>
                </c:pt>
                <c:pt idx="9">
                  <c:v>2.1886490807354102</c:v>
                </c:pt>
                <c:pt idx="10">
                  <c:v>2.1776</c:v>
                </c:pt>
                <c:pt idx="11">
                  <c:v>2.1739824421388598</c:v>
                </c:pt>
                <c:pt idx="12">
                  <c:v>2.14</c:v>
                </c:pt>
                <c:pt idx="13">
                  <c:v>2.1150793650793598</c:v>
                </c:pt>
                <c:pt idx="14">
                  <c:v>2.16220472440944</c:v>
                </c:pt>
                <c:pt idx="15">
                  <c:v>2.19984326018808</c:v>
                </c:pt>
                <c:pt idx="16">
                  <c:v>2.2218774243599602</c:v>
                </c:pt>
                <c:pt idx="17">
                  <c:v>2.25683060109289</c:v>
                </c:pt>
                <c:pt idx="18">
                  <c:v>2.2595182595182499</c:v>
                </c:pt>
                <c:pt idx="19">
                  <c:v>2.2548713951675698</c:v>
                </c:pt>
                <c:pt idx="20">
                  <c:v>2.23831775700934</c:v>
                </c:pt>
                <c:pt idx="21">
                  <c:v>2.2681215900233802</c:v>
                </c:pt>
                <c:pt idx="22">
                  <c:v>2.2620528771384101</c:v>
                </c:pt>
                <c:pt idx="23">
                  <c:v>2.2831790123456699</c:v>
                </c:pt>
                <c:pt idx="24">
                  <c:v>2.28680981595092</c:v>
                </c:pt>
                <c:pt idx="25">
                  <c:v>2.2909516380655202</c:v>
                </c:pt>
                <c:pt idx="26">
                  <c:v>2.3233486943164299</c:v>
                </c:pt>
                <c:pt idx="27">
                  <c:v>2.33098591549295</c:v>
                </c:pt>
                <c:pt idx="28">
                  <c:v>2.3193916349809802</c:v>
                </c:pt>
                <c:pt idx="29">
                  <c:v>2.3353520060560098</c:v>
                </c:pt>
                <c:pt idx="30">
                  <c:v>2.33206106870229</c:v>
                </c:pt>
                <c:pt idx="31">
                  <c:v>2.3029839326702302</c:v>
                </c:pt>
                <c:pt idx="32">
                  <c:v>2.3158694001518598</c:v>
                </c:pt>
                <c:pt idx="33">
                  <c:v>2.3307984790874499</c:v>
                </c:pt>
                <c:pt idx="34">
                  <c:v>2.3484848484848402</c:v>
                </c:pt>
                <c:pt idx="35">
                  <c:v>2.31467473524962</c:v>
                </c:pt>
                <c:pt idx="36">
                  <c:v>2.3484848484848402</c:v>
                </c:pt>
                <c:pt idx="37">
                  <c:v>2.34762979683972</c:v>
                </c:pt>
                <c:pt idx="38">
                  <c:v>2.3426838514025699</c:v>
                </c:pt>
                <c:pt idx="39">
                  <c:v>2.3698113207547098</c:v>
                </c:pt>
                <c:pt idx="40">
                  <c:v>2.3023791250959298</c:v>
                </c:pt>
                <c:pt idx="41">
                  <c:v>2.3147440794499601</c:v>
                </c:pt>
                <c:pt idx="42">
                  <c:v>2.37654320987654</c:v>
                </c:pt>
                <c:pt idx="43">
                  <c:v>2.33282090699461</c:v>
                </c:pt>
                <c:pt idx="44">
                  <c:v>2.3527131782945698</c:v>
                </c:pt>
                <c:pt idx="45">
                  <c:v>2.3047473200612498</c:v>
                </c:pt>
                <c:pt idx="46">
                  <c:v>2.2943889315910799</c:v>
                </c:pt>
                <c:pt idx="47">
                  <c:v>2.2559386973179998</c:v>
                </c:pt>
                <c:pt idx="48">
                  <c:v>2.2645064054257702</c:v>
                </c:pt>
                <c:pt idx="49">
                  <c:v>2.2486692015209102</c:v>
                </c:pt>
                <c:pt idx="50">
                  <c:v>2.2342683851402501</c:v>
                </c:pt>
                <c:pt idx="51">
                  <c:v>2.2665130568356302</c:v>
                </c:pt>
                <c:pt idx="52">
                  <c:v>2.2164236377590099</c:v>
                </c:pt>
                <c:pt idx="53">
                  <c:v>2.2238349885408701</c:v>
                </c:pt>
                <c:pt idx="54">
                  <c:v>2.2268199233716399</c:v>
                </c:pt>
                <c:pt idx="55">
                  <c:v>2.2517482517482499</c:v>
                </c:pt>
                <c:pt idx="56">
                  <c:v>2.2356589147286798</c:v>
                </c:pt>
                <c:pt idx="57">
                  <c:v>2.2807153965785298</c:v>
                </c:pt>
                <c:pt idx="58">
                  <c:v>2.3541501976284498</c:v>
                </c:pt>
                <c:pt idx="59">
                  <c:v>2.3481717011128702</c:v>
                </c:pt>
                <c:pt idx="60">
                  <c:v>2.3306516492357199</c:v>
                </c:pt>
                <c:pt idx="61">
                  <c:v>2.3642857142857099</c:v>
                </c:pt>
                <c:pt idx="62">
                  <c:v>2.3642857142857099</c:v>
                </c:pt>
                <c:pt idx="63">
                  <c:v>2.2774703557312201</c:v>
                </c:pt>
                <c:pt idx="64">
                  <c:v>2.2562500000000001</c:v>
                </c:pt>
                <c:pt idx="65">
                  <c:v>2.2895161290322501</c:v>
                </c:pt>
                <c:pt idx="66">
                  <c:v>2.25647058823529</c:v>
                </c:pt>
                <c:pt idx="67">
                  <c:v>2.2111368909512699</c:v>
                </c:pt>
                <c:pt idx="68">
                  <c:v>2.1643192488262901</c:v>
                </c:pt>
                <c:pt idx="69">
                  <c:v>2.1784591194968499</c:v>
                </c:pt>
                <c:pt idx="70">
                  <c:v>2.2034700315457401</c:v>
                </c:pt>
                <c:pt idx="71">
                  <c:v>2.2378679395385799</c:v>
                </c:pt>
                <c:pt idx="72">
                  <c:v>2.21183053557154</c:v>
                </c:pt>
                <c:pt idx="73">
                  <c:v>2.1996817820206802</c:v>
                </c:pt>
                <c:pt idx="74">
                  <c:v>2.23317307692307</c:v>
                </c:pt>
                <c:pt idx="75">
                  <c:v>2.2318255250403798</c:v>
                </c:pt>
                <c:pt idx="76">
                  <c:v>2.20450885668276</c:v>
                </c:pt>
                <c:pt idx="77">
                  <c:v>2.1513944223107502</c:v>
                </c:pt>
                <c:pt idx="78">
                  <c:v>2.1837060702875402</c:v>
                </c:pt>
                <c:pt idx="79">
                  <c:v>2.2073658927141699</c:v>
                </c:pt>
                <c:pt idx="80">
                  <c:v>2.21521035598705</c:v>
                </c:pt>
                <c:pt idx="81">
                  <c:v>2.1995053586150002</c:v>
                </c:pt>
                <c:pt idx="82">
                  <c:v>2.1561216105176602</c:v>
                </c:pt>
                <c:pt idx="83">
                  <c:v>2.1676253081347499</c:v>
                </c:pt>
                <c:pt idx="84">
                  <c:v>2.17588769611891</c:v>
                </c:pt>
                <c:pt idx="85">
                  <c:v>2.1620947630922598</c:v>
                </c:pt>
                <c:pt idx="86">
                  <c:v>2.1850000000000001</c:v>
                </c:pt>
                <c:pt idx="87">
                  <c:v>2.25358045492839</c:v>
                </c:pt>
                <c:pt idx="88">
                  <c:v>2.2693266832917698</c:v>
                </c:pt>
                <c:pt idx="89">
                  <c:v>2.2691358024691302</c:v>
                </c:pt>
                <c:pt idx="90">
                  <c:v>2.2407254740313198</c:v>
                </c:pt>
                <c:pt idx="91">
                  <c:v>2.2037037037037002</c:v>
                </c:pt>
                <c:pt idx="92">
                  <c:v>2.2186009538950699</c:v>
                </c:pt>
                <c:pt idx="93">
                  <c:v>2.2288477034649401</c:v>
                </c:pt>
                <c:pt idx="94">
                  <c:v>2.2049839228295798</c:v>
                </c:pt>
                <c:pt idx="95">
                  <c:v>2.1394799054373501</c:v>
                </c:pt>
                <c:pt idx="96">
                  <c:v>2.13291139240506</c:v>
                </c:pt>
                <c:pt idx="97">
                  <c:v>2.1193910256410202</c:v>
                </c:pt>
                <c:pt idx="98">
                  <c:v>2.1702811244979898</c:v>
                </c:pt>
                <c:pt idx="99">
                  <c:v>2.1771844660194102</c:v>
                </c:pt>
                <c:pt idx="100">
                  <c:v>2.2057851239669399</c:v>
                </c:pt>
                <c:pt idx="101">
                  <c:v>2.2410041841004098</c:v>
                </c:pt>
                <c:pt idx="102">
                  <c:v>2.1953727506426701</c:v>
                </c:pt>
                <c:pt idx="103">
                  <c:v>2.15397923875432</c:v>
                </c:pt>
                <c:pt idx="104">
                  <c:v>2.1422376409366799</c:v>
                </c:pt>
                <c:pt idx="105">
                  <c:v>2.1869488536155202</c:v>
                </c:pt>
                <c:pt idx="106">
                  <c:v>2.1828828828828799</c:v>
                </c:pt>
                <c:pt idx="107">
                  <c:v>2.2291853178155701</c:v>
                </c:pt>
                <c:pt idx="108">
                  <c:v>2.20986547085201</c:v>
                </c:pt>
                <c:pt idx="109">
                  <c:v>2.2524619516562199</c:v>
                </c:pt>
                <c:pt idx="110">
                  <c:v>2.20529197080291</c:v>
                </c:pt>
                <c:pt idx="111">
                  <c:v>2.2304866850321301</c:v>
                </c:pt>
                <c:pt idx="112">
                  <c:v>2.2293577981651298</c:v>
                </c:pt>
                <c:pt idx="113">
                  <c:v>2.2358926919518902</c:v>
                </c:pt>
                <c:pt idx="114">
                  <c:v>2.2368896925858901</c:v>
                </c:pt>
                <c:pt idx="115">
                  <c:v>2.2215302491103199</c:v>
                </c:pt>
                <c:pt idx="116">
                  <c:v>2.1773485513608399</c:v>
                </c:pt>
                <c:pt idx="117">
                  <c:v>2.14517506404782</c:v>
                </c:pt>
                <c:pt idx="118">
                  <c:v>2.1778350515463898</c:v>
                </c:pt>
                <c:pt idx="119">
                  <c:v>2.13907849829351</c:v>
                </c:pt>
                <c:pt idx="120">
                  <c:v>2.1330472103004201</c:v>
                </c:pt>
                <c:pt idx="121">
                  <c:v>2.1293031066330799</c:v>
                </c:pt>
                <c:pt idx="122">
                  <c:v>2.1167512690355301</c:v>
                </c:pt>
                <c:pt idx="123">
                  <c:v>2.1503823279524199</c:v>
                </c:pt>
                <c:pt idx="124">
                  <c:v>2.1427364864864802</c:v>
                </c:pt>
                <c:pt idx="125">
                  <c:v>2.18648417450812</c:v>
                </c:pt>
                <c:pt idx="126">
                  <c:v>2.21066208082545</c:v>
                </c:pt>
                <c:pt idx="127">
                  <c:v>2.22382978723404</c:v>
                </c:pt>
                <c:pt idx="128">
                  <c:v>2.2969798657718101</c:v>
                </c:pt>
                <c:pt idx="129">
                  <c:v>2.4236168455821598</c:v>
                </c:pt>
                <c:pt idx="130">
                  <c:v>2.3948887056883699</c:v>
                </c:pt>
                <c:pt idx="131">
                  <c:v>2.3646770237121801</c:v>
                </c:pt>
                <c:pt idx="132">
                  <c:v>2.3404255319148901</c:v>
                </c:pt>
                <c:pt idx="133">
                  <c:v>2.3349713349713301</c:v>
                </c:pt>
                <c:pt idx="134">
                  <c:v>2.3426458504519299</c:v>
                </c:pt>
                <c:pt idx="135">
                  <c:v>2.2658959537572199</c:v>
                </c:pt>
                <c:pt idx="136">
                  <c:v>2.2708674304418901</c:v>
                </c:pt>
                <c:pt idx="137">
                  <c:v>2.2945544554455402</c:v>
                </c:pt>
                <c:pt idx="138">
                  <c:v>2.2948929159802298</c:v>
                </c:pt>
                <c:pt idx="139">
                  <c:v>2.2683544303797398</c:v>
                </c:pt>
                <c:pt idx="140">
                  <c:v>2.30775577557755</c:v>
                </c:pt>
                <c:pt idx="141">
                  <c:v>2.2953620829942998</c:v>
                </c:pt>
                <c:pt idx="142">
                  <c:v>2.3213703099510599</c:v>
                </c:pt>
                <c:pt idx="143">
                  <c:v>2.3159609120521099</c:v>
                </c:pt>
                <c:pt idx="144">
                  <c:v>2.32485643970467</c:v>
                </c:pt>
                <c:pt idx="145">
                  <c:v>2.3221859706362098</c:v>
                </c:pt>
                <c:pt idx="146">
                  <c:v>2.3317033414832902</c:v>
                </c:pt>
                <c:pt idx="147">
                  <c:v>2.3338722716248901</c:v>
                </c:pt>
                <c:pt idx="148">
                  <c:v>2.3362974939369399</c:v>
                </c:pt>
                <c:pt idx="149">
                  <c:v>2.34530612244897</c:v>
                </c:pt>
                <c:pt idx="150">
                  <c:v>2.3295454545454501</c:v>
                </c:pt>
                <c:pt idx="151">
                  <c:v>2.3547325102880601</c:v>
                </c:pt>
                <c:pt idx="152">
                  <c:v>2.3079497907949702</c:v>
                </c:pt>
                <c:pt idx="153">
                  <c:v>2.3439865433136999</c:v>
                </c:pt>
                <c:pt idx="154">
                  <c:v>2.2936708860759398</c:v>
                </c:pt>
                <c:pt idx="155">
                  <c:v>2.3387372013651802</c:v>
                </c:pt>
                <c:pt idx="156">
                  <c:v>2.3417935702199602</c:v>
                </c:pt>
                <c:pt idx="157">
                  <c:v>2.3159663865546198</c:v>
                </c:pt>
                <c:pt idx="158">
                  <c:v>2.3200992555831199</c:v>
                </c:pt>
                <c:pt idx="159">
                  <c:v>2.35559265442404</c:v>
                </c:pt>
                <c:pt idx="160">
                  <c:v>2.33811129848229</c:v>
                </c:pt>
                <c:pt idx="161">
                  <c:v>2.3588235294117599</c:v>
                </c:pt>
                <c:pt idx="162">
                  <c:v>2.3941908713692901</c:v>
                </c:pt>
                <c:pt idx="163">
                  <c:v>2.3867219917012399</c:v>
                </c:pt>
                <c:pt idx="164">
                  <c:v>2.3918032786885202</c:v>
                </c:pt>
                <c:pt idx="165">
                  <c:v>2.4647887323943598</c:v>
                </c:pt>
                <c:pt idx="166">
                  <c:v>2.4193548387096699</c:v>
                </c:pt>
                <c:pt idx="167">
                  <c:v>2.4408060453400502</c:v>
                </c:pt>
                <c:pt idx="168">
                  <c:v>2.3959731543624101</c:v>
                </c:pt>
                <c:pt idx="169">
                  <c:v>2.3933054393305402</c:v>
                </c:pt>
                <c:pt idx="170">
                  <c:v>2.3285106382978702</c:v>
                </c:pt>
                <c:pt idx="171">
                  <c:v>2.35972461273666</c:v>
                </c:pt>
                <c:pt idx="172">
                  <c:v>2.3247293921731802</c:v>
                </c:pt>
                <c:pt idx="173">
                  <c:v>2.3768595041322298</c:v>
                </c:pt>
                <c:pt idx="174">
                  <c:v>2.2951219512195098</c:v>
                </c:pt>
                <c:pt idx="175">
                  <c:v>2.26586345381526</c:v>
                </c:pt>
                <c:pt idx="176">
                  <c:v>2.2551834130781501</c:v>
                </c:pt>
                <c:pt idx="177">
                  <c:v>2.23590150913423</c:v>
                </c:pt>
                <c:pt idx="178">
                  <c:v>2.24858757062146</c:v>
                </c:pt>
                <c:pt idx="179">
                  <c:v>2.25769854132901</c:v>
                </c:pt>
                <c:pt idx="180">
                  <c:v>2.28852459016393</c:v>
                </c:pt>
                <c:pt idx="181">
                  <c:v>2.2612540192926001</c:v>
                </c:pt>
                <c:pt idx="182">
                  <c:v>2.2380952380952301</c:v>
                </c:pt>
                <c:pt idx="183">
                  <c:v>2.2635408245755801</c:v>
                </c:pt>
                <c:pt idx="184">
                  <c:v>2.2686688311688301</c:v>
                </c:pt>
                <c:pt idx="185">
                  <c:v>2.2962369895916699</c:v>
                </c:pt>
                <c:pt idx="186">
                  <c:v>2.2735177865612601</c:v>
                </c:pt>
                <c:pt idx="187">
                  <c:v>2.2440703902065802</c:v>
                </c:pt>
                <c:pt idx="188">
                  <c:v>2.2179392142327599</c:v>
                </c:pt>
                <c:pt idx="189">
                  <c:v>2.2584187408491898</c:v>
                </c:pt>
                <c:pt idx="190">
                  <c:v>2.2772988505747098</c:v>
                </c:pt>
                <c:pt idx="191">
                  <c:v>2.3710965867828602</c:v>
                </c:pt>
                <c:pt idx="192">
                  <c:v>2.39446870451237</c:v>
                </c:pt>
                <c:pt idx="193">
                  <c:v>2.4387527839643601</c:v>
                </c:pt>
                <c:pt idx="194">
                  <c:v>2.4741887905604698</c:v>
                </c:pt>
                <c:pt idx="195">
                  <c:v>2.5037764350453098</c:v>
                </c:pt>
                <c:pt idx="196">
                  <c:v>2.5113293051359502</c:v>
                </c:pt>
                <c:pt idx="197">
                  <c:v>2.4814814814814801</c:v>
                </c:pt>
                <c:pt idx="198">
                  <c:v>2.4765681326604101</c:v>
                </c:pt>
                <c:pt idx="199">
                  <c:v>2.4226061915046699</c:v>
                </c:pt>
                <c:pt idx="200">
                  <c:v>2.4514737598849701</c:v>
                </c:pt>
                <c:pt idx="201">
                  <c:v>2.3870262390670498</c:v>
                </c:pt>
                <c:pt idx="202">
                  <c:v>2.39082969432314</c:v>
                </c:pt>
                <c:pt idx="203">
                  <c:v>2.41770299926847</c:v>
                </c:pt>
                <c:pt idx="204">
                  <c:v>2.4154067674586002</c:v>
                </c:pt>
                <c:pt idx="205">
                  <c:v>2.3629893238434101</c:v>
                </c:pt>
                <c:pt idx="206">
                  <c:v>2.3772241992882499</c:v>
                </c:pt>
                <c:pt idx="207">
                  <c:v>2.3450704225352101</c:v>
                </c:pt>
                <c:pt idx="208">
                  <c:v>2.34636871508379</c:v>
                </c:pt>
                <c:pt idx="209">
                  <c:v>2.3523206751054802</c:v>
                </c:pt>
                <c:pt idx="210">
                  <c:v>2.30582524271844</c:v>
                </c:pt>
                <c:pt idx="211">
                  <c:v>2.1868439468159502</c:v>
                </c:pt>
                <c:pt idx="212">
                  <c:v>2.2093837535013998</c:v>
                </c:pt>
                <c:pt idx="213">
                  <c:v>2.2522522522522501</c:v>
                </c:pt>
                <c:pt idx="214">
                  <c:v>2.2817869415807501</c:v>
                </c:pt>
                <c:pt idx="215">
                  <c:v>2.2105263157894699</c:v>
                </c:pt>
                <c:pt idx="216">
                  <c:v>2.24398625429553</c:v>
                </c:pt>
                <c:pt idx="217">
                  <c:v>2.2503467406380002</c:v>
                </c:pt>
                <c:pt idx="218">
                  <c:v>2.2849083215796799</c:v>
                </c:pt>
                <c:pt idx="219">
                  <c:v>2.3158640226628799</c:v>
                </c:pt>
                <c:pt idx="220">
                  <c:v>2.3595100864553298</c:v>
                </c:pt>
                <c:pt idx="221">
                  <c:v>2.3531544597534402</c:v>
                </c:pt>
                <c:pt idx="222">
                  <c:v>2.3357400722021602</c:v>
                </c:pt>
                <c:pt idx="223">
                  <c:v>2.3961318051575899</c:v>
                </c:pt>
                <c:pt idx="224">
                  <c:v>2.3733719247467402</c:v>
                </c:pt>
                <c:pt idx="225">
                  <c:v>2.4028776978417201</c:v>
                </c:pt>
                <c:pt idx="226">
                  <c:v>2.3952513966480402</c:v>
                </c:pt>
                <c:pt idx="227">
                  <c:v>2.3590096286107198</c:v>
                </c:pt>
                <c:pt idx="228">
                  <c:v>2.3385452073419399</c:v>
                </c:pt>
                <c:pt idx="229">
                  <c:v>2.3258958755916099</c:v>
                </c:pt>
                <c:pt idx="230">
                  <c:v>2.3709239130434701</c:v>
                </c:pt>
                <c:pt idx="231">
                  <c:v>2.34832992501704</c:v>
                </c:pt>
                <c:pt idx="232">
                  <c:v>2.3491525423728801</c:v>
                </c:pt>
                <c:pt idx="233">
                  <c:v>2.3723621511232098</c:v>
                </c:pt>
                <c:pt idx="234">
                  <c:v>2.42155525238744</c:v>
                </c:pt>
                <c:pt idx="235">
                  <c:v>2.41355932203389</c:v>
                </c:pt>
                <c:pt idx="236">
                  <c:v>2.4849498327759099</c:v>
                </c:pt>
                <c:pt idx="237">
                  <c:v>2.3721399730820898</c:v>
                </c:pt>
                <c:pt idx="238">
                  <c:v>2.3862115127175301</c:v>
                </c:pt>
                <c:pt idx="239">
                  <c:v>2.3268325487558799</c:v>
                </c:pt>
                <c:pt idx="240">
                  <c:v>2.2413793103448199</c:v>
                </c:pt>
                <c:pt idx="241">
                  <c:v>2.1868720696584001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2.408661454085768</c:v>
                </c:pt>
                <c:pt idx="1">
                  <c:v>2.4067866494667234</c:v>
                </c:pt>
                <c:pt idx="2">
                  <c:v>2.4045412746120958</c:v>
                </c:pt>
                <c:pt idx="3">
                  <c:v>2.4009394170759091</c:v>
                </c:pt>
                <c:pt idx="4">
                  <c:v>2.3962854142468721</c:v>
                </c:pt>
                <c:pt idx="5">
                  <c:v>2.3903284545693464</c:v>
                </c:pt>
                <c:pt idx="6">
                  <c:v>2.3902573531626019</c:v>
                </c:pt>
                <c:pt idx="7">
                  <c:v>2.3902366501200514</c:v>
                </c:pt>
                <c:pt idx="8">
                  <c:v>2.3912501599967899</c:v>
                </c:pt>
                <c:pt idx="9">
                  <c:v>2.3912048840743791</c:v>
                </c:pt>
                <c:pt idx="10">
                  <c:v>2.3914507093594146</c:v>
                </c:pt>
                <c:pt idx="11">
                  <c:v>2.3918251168513867</c:v>
                </c:pt>
                <c:pt idx="12">
                  <c:v>2.3916030150533674</c:v>
                </c:pt>
                <c:pt idx="13">
                  <c:v>2.3900378858826166</c:v>
                </c:pt>
                <c:pt idx="14">
                  <c:v>2.3873610722747292</c:v>
                </c:pt>
                <c:pt idx="15">
                  <c:v>2.386431851405733</c:v>
                </c:pt>
                <c:pt idx="16">
                  <c:v>2.3861306997463583</c:v>
                </c:pt>
                <c:pt idx="17">
                  <c:v>2.3863272873909067</c:v>
                </c:pt>
                <c:pt idx="18">
                  <c:v>2.3863067976786536</c:v>
                </c:pt>
                <c:pt idx="19">
                  <c:v>2.3861948445479446</c:v>
                </c:pt>
                <c:pt idx="20">
                  <c:v>2.3863127920434493</c:v>
                </c:pt>
                <c:pt idx="21">
                  <c:v>2.3882397962140014</c:v>
                </c:pt>
                <c:pt idx="22">
                  <c:v>2.3900031294121815</c:v>
                </c:pt>
                <c:pt idx="23">
                  <c:v>2.3922171933201049</c:v>
                </c:pt>
                <c:pt idx="24">
                  <c:v>2.3921913119287139</c:v>
                </c:pt>
                <c:pt idx="25">
                  <c:v>2.3918579842271033</c:v>
                </c:pt>
                <c:pt idx="26">
                  <c:v>2.3909992444728276</c:v>
                </c:pt>
                <c:pt idx="27">
                  <c:v>2.3890295654135194</c:v>
                </c:pt>
                <c:pt idx="28">
                  <c:v>2.3867262969011862</c:v>
                </c:pt>
                <c:pt idx="29">
                  <c:v>2.3855287742540154</c:v>
                </c:pt>
                <c:pt idx="30">
                  <c:v>2.3837795179702725</c:v>
                </c:pt>
                <c:pt idx="31">
                  <c:v>2.3811492044072002</c:v>
                </c:pt>
                <c:pt idx="32">
                  <c:v>2.3796743763022112</c:v>
                </c:pt>
                <c:pt idx="33">
                  <c:v>2.3775447216410286</c:v>
                </c:pt>
                <c:pt idx="34">
                  <c:v>2.3746011587398144</c:v>
                </c:pt>
                <c:pt idx="35">
                  <c:v>2.3710184073268783</c:v>
                </c:pt>
                <c:pt idx="36">
                  <c:v>2.3686627959613444</c:v>
                </c:pt>
                <c:pt idx="37">
                  <c:v>2.3645852107755978</c:v>
                </c:pt>
                <c:pt idx="38">
                  <c:v>2.3604179522176461</c:v>
                </c:pt>
                <c:pt idx="39">
                  <c:v>2.3565006580210914</c:v>
                </c:pt>
                <c:pt idx="40">
                  <c:v>2.3506119265844623</c:v>
                </c:pt>
                <c:pt idx="41">
                  <c:v>2.3484460151886615</c:v>
                </c:pt>
                <c:pt idx="42">
                  <c:v>2.3456611897639523</c:v>
                </c:pt>
                <c:pt idx="43">
                  <c:v>2.33906870630799</c:v>
                </c:pt>
                <c:pt idx="44">
                  <c:v>2.3348123679847292</c:v>
                </c:pt>
                <c:pt idx="45">
                  <c:v>2.3296130603570067</c:v>
                </c:pt>
                <c:pt idx="46">
                  <c:v>2.3274930245178558</c:v>
                </c:pt>
                <c:pt idx="47">
                  <c:v>2.3258458191072018</c:v>
                </c:pt>
                <c:pt idx="48">
                  <c:v>2.3260451782910145</c:v>
                </c:pt>
                <c:pt idx="49">
                  <c:v>2.3249353496342886</c:v>
                </c:pt>
                <c:pt idx="50">
                  <c:v>2.3244248357174571</c:v>
                </c:pt>
                <c:pt idx="51">
                  <c:v>2.3238346501140832</c:v>
                </c:pt>
                <c:pt idx="52">
                  <c:v>2.322371909988791</c:v>
                </c:pt>
                <c:pt idx="53">
                  <c:v>2.3225016382193493</c:v>
                </c:pt>
                <c:pt idx="54">
                  <c:v>2.3251663383299164</c:v>
                </c:pt>
                <c:pt idx="55">
                  <c:v>2.3377305347978585</c:v>
                </c:pt>
                <c:pt idx="56">
                  <c:v>2.3461443733563043</c:v>
                </c:pt>
                <c:pt idx="57">
                  <c:v>2.3521784881413086</c:v>
                </c:pt>
                <c:pt idx="58">
                  <c:v>2.3551394470985554</c:v>
                </c:pt>
                <c:pt idx="59">
                  <c:v>2.353936354799651</c:v>
                </c:pt>
                <c:pt idx="60">
                  <c:v>2.3535862582867071</c:v>
                </c:pt>
                <c:pt idx="61">
                  <c:v>2.3506634545984504</c:v>
                </c:pt>
                <c:pt idx="62">
                  <c:v>2.3456025693446474</c:v>
                </c:pt>
                <c:pt idx="63">
                  <c:v>2.341366010065018</c:v>
                </c:pt>
                <c:pt idx="64">
                  <c:v>2.3421161512617723</c:v>
                </c:pt>
                <c:pt idx="65">
                  <c:v>2.3425127628279481</c:v>
                </c:pt>
                <c:pt idx="66">
                  <c:v>2.3433874517224367</c:v>
                </c:pt>
                <c:pt idx="67">
                  <c:v>2.3448671008440298</c:v>
                </c:pt>
                <c:pt idx="68">
                  <c:v>2.3485406381804754</c:v>
                </c:pt>
                <c:pt idx="69">
                  <c:v>2.35182623574799</c:v>
                </c:pt>
                <c:pt idx="70">
                  <c:v>2.3555481883768477</c:v>
                </c:pt>
                <c:pt idx="71">
                  <c:v>2.358991996579145</c:v>
                </c:pt>
                <c:pt idx="72">
                  <c:v>2.3624490611118771</c:v>
                </c:pt>
                <c:pt idx="73">
                  <c:v>2.3662687446975545</c:v>
                </c:pt>
                <c:pt idx="74">
                  <c:v>2.3701647239140264</c:v>
                </c:pt>
                <c:pt idx="75">
                  <c:v>2.374157933372242</c:v>
                </c:pt>
                <c:pt idx="76">
                  <c:v>2.3772467510532684</c:v>
                </c:pt>
                <c:pt idx="77">
                  <c:v>2.3818061179047008</c:v>
                </c:pt>
                <c:pt idx="78">
                  <c:v>2.3836010245545634</c:v>
                </c:pt>
                <c:pt idx="79">
                  <c:v>2.3872857816914856</c:v>
                </c:pt>
                <c:pt idx="80">
                  <c:v>2.3888033862178353</c:v>
                </c:pt>
                <c:pt idx="81">
                  <c:v>2.392069395402165</c:v>
                </c:pt>
                <c:pt idx="82">
                  <c:v>2.3954083429502133</c:v>
                </c:pt>
                <c:pt idx="83">
                  <c:v>2.3971063264994239</c:v>
                </c:pt>
                <c:pt idx="84">
                  <c:v>2.399031768728312</c:v>
                </c:pt>
                <c:pt idx="85">
                  <c:v>2.4025357240429313</c:v>
                </c:pt>
                <c:pt idx="86">
                  <c:v>2.4048606797359886</c:v>
                </c:pt>
                <c:pt idx="87">
                  <c:v>2.408330711036526</c:v>
                </c:pt>
                <c:pt idx="88">
                  <c:v>2.4135215169677373</c:v>
                </c:pt>
                <c:pt idx="89">
                  <c:v>2.4178971865246384</c:v>
                </c:pt>
                <c:pt idx="90">
                  <c:v>2.4224515502450306</c:v>
                </c:pt>
                <c:pt idx="91">
                  <c:v>2.432049893721282</c:v>
                </c:pt>
                <c:pt idx="92">
                  <c:v>2.4381466798067652</c:v>
                </c:pt>
                <c:pt idx="93">
                  <c:v>2.4453885283806231</c:v>
                </c:pt>
                <c:pt idx="94">
                  <c:v>2.4497847328900213</c:v>
                </c:pt>
                <c:pt idx="95">
                  <c:v>2.4538432175682017</c:v>
                </c:pt>
                <c:pt idx="96">
                  <c:v>2.4541329156110421</c:v>
                </c:pt>
                <c:pt idx="97">
                  <c:v>2.4550973323143501</c:v>
                </c:pt>
                <c:pt idx="98">
                  <c:v>2.4542436218072128</c:v>
                </c:pt>
                <c:pt idx="99">
                  <c:v>2.4564453842392835</c:v>
                </c:pt>
                <c:pt idx="100">
                  <c:v>2.456252249309816</c:v>
                </c:pt>
                <c:pt idx="101">
                  <c:v>2.4561182746184218</c:v>
                </c:pt>
                <c:pt idx="102">
                  <c:v>2.4561383063458471</c:v>
                </c:pt>
                <c:pt idx="103">
                  <c:v>2.4557754701547059</c:v>
                </c:pt>
                <c:pt idx="104">
                  <c:v>2.4544476840123659</c:v>
                </c:pt>
                <c:pt idx="105">
                  <c:v>2.4526691248469499</c:v>
                </c:pt>
                <c:pt idx="106">
                  <c:v>2.4522715231726511</c:v>
                </c:pt>
                <c:pt idx="107">
                  <c:v>2.4515104353931956</c:v>
                </c:pt>
                <c:pt idx="108">
                  <c:v>2.4514553778628367</c:v>
                </c:pt>
                <c:pt idx="109">
                  <c:v>2.4511674808419195</c:v>
                </c:pt>
                <c:pt idx="110">
                  <c:v>2.4512071647301998</c:v>
                </c:pt>
                <c:pt idx="111">
                  <c:v>2.451101459054517</c:v>
                </c:pt>
                <c:pt idx="112">
                  <c:v>2.451052628369466</c:v>
                </c:pt>
                <c:pt idx="113">
                  <c:v>2.4509565435605793</c:v>
                </c:pt>
                <c:pt idx="114">
                  <c:v>2.4511335834954062</c:v>
                </c:pt>
                <c:pt idx="115">
                  <c:v>2.4510736331661209</c:v>
                </c:pt>
                <c:pt idx="116">
                  <c:v>2.4509385943979574</c:v>
                </c:pt>
                <c:pt idx="117">
                  <c:v>2.4519944421529254</c:v>
                </c:pt>
                <c:pt idx="118">
                  <c:v>2.4526842784838783</c:v>
                </c:pt>
                <c:pt idx="119">
                  <c:v>2.4566131196054206</c:v>
                </c:pt>
                <c:pt idx="120">
                  <c:v>2.4609934983414528</c:v>
                </c:pt>
                <c:pt idx="121">
                  <c:v>2.4667609541524773</c:v>
                </c:pt>
                <c:pt idx="122">
                  <c:v>2.4722844049104555</c:v>
                </c:pt>
                <c:pt idx="123">
                  <c:v>2.4741924010112522</c:v>
                </c:pt>
                <c:pt idx="124">
                  <c:v>2.4769982218812037</c:v>
                </c:pt>
                <c:pt idx="125">
                  <c:v>2.4758060018925563</c:v>
                </c:pt>
                <c:pt idx="126">
                  <c:v>2.4778133831298024</c:v>
                </c:pt>
                <c:pt idx="127">
                  <c:v>2.4775885117436913</c:v>
                </c:pt>
                <c:pt idx="128">
                  <c:v>2.4777341545935672</c:v>
                </c:pt>
                <c:pt idx="129">
                  <c:v>2.4800857407360706</c:v>
                </c:pt>
                <c:pt idx="130">
                  <c:v>2.479730525562458</c:v>
                </c:pt>
                <c:pt idx="131">
                  <c:v>2.4788473636693427</c:v>
                </c:pt>
                <c:pt idx="132">
                  <c:v>2.4791566001874501</c:v>
                </c:pt>
                <c:pt idx="133">
                  <c:v>2.4792199252896556</c:v>
                </c:pt>
                <c:pt idx="134">
                  <c:v>2.4793656295830591</c:v>
                </c:pt>
                <c:pt idx="135">
                  <c:v>2.4795144053154887</c:v>
                </c:pt>
                <c:pt idx="136">
                  <c:v>2.4791641469337202</c:v>
                </c:pt>
                <c:pt idx="137">
                  <c:v>2.4817215483375246</c:v>
                </c:pt>
                <c:pt idx="138">
                  <c:v>2.4834492182083503</c:v>
                </c:pt>
                <c:pt idx="139">
                  <c:v>2.4839384909342859</c:v>
                </c:pt>
                <c:pt idx="140">
                  <c:v>2.4837936470536457</c:v>
                </c:pt>
                <c:pt idx="141">
                  <c:v>2.4853709684737235</c:v>
                </c:pt>
                <c:pt idx="142">
                  <c:v>2.4859683686336802</c:v>
                </c:pt>
                <c:pt idx="143">
                  <c:v>2.4863448423481378</c:v>
                </c:pt>
                <c:pt idx="144">
                  <c:v>2.4863368554202978</c:v>
                </c:pt>
                <c:pt idx="145">
                  <c:v>2.4862695975671647</c:v>
                </c:pt>
                <c:pt idx="146">
                  <c:v>2.4868189703071932</c:v>
                </c:pt>
                <c:pt idx="147">
                  <c:v>2.4871437912190606</c:v>
                </c:pt>
                <c:pt idx="148">
                  <c:v>2.4871668959834481</c:v>
                </c:pt>
                <c:pt idx="149">
                  <c:v>2.4885668455121159</c:v>
                </c:pt>
                <c:pt idx="150">
                  <c:v>2.4891484582963845</c:v>
                </c:pt>
                <c:pt idx="151">
                  <c:v>2.4908272081167113</c:v>
                </c:pt>
                <c:pt idx="152">
                  <c:v>2.4918677338728932</c:v>
                </c:pt>
                <c:pt idx="153">
                  <c:v>2.4924214874731359</c:v>
                </c:pt>
                <c:pt idx="154">
                  <c:v>2.4923481514228563</c:v>
                </c:pt>
                <c:pt idx="155">
                  <c:v>2.4924229446500901</c:v>
                </c:pt>
                <c:pt idx="156">
                  <c:v>2.4930038061868012</c:v>
                </c:pt>
                <c:pt idx="157">
                  <c:v>2.4930986507346451</c:v>
                </c:pt>
                <c:pt idx="158">
                  <c:v>2.4934308322023693</c:v>
                </c:pt>
                <c:pt idx="159">
                  <c:v>2.4941953764244218</c:v>
                </c:pt>
                <c:pt idx="160">
                  <c:v>2.4961229758951231</c:v>
                </c:pt>
                <c:pt idx="161">
                  <c:v>2.4979599910837318</c:v>
                </c:pt>
                <c:pt idx="162">
                  <c:v>2.5029547448918104</c:v>
                </c:pt>
                <c:pt idx="163">
                  <c:v>2.5023836141297195</c:v>
                </c:pt>
                <c:pt idx="164">
                  <c:v>2.5023697849714974</c:v>
                </c:pt>
                <c:pt idx="165">
                  <c:v>2.5012019664901559</c:v>
                </c:pt>
                <c:pt idx="166">
                  <c:v>2.4975131834606912</c:v>
                </c:pt>
                <c:pt idx="167">
                  <c:v>2.4973939790390238</c:v>
                </c:pt>
                <c:pt idx="168">
                  <c:v>2.4972876880845178</c:v>
                </c:pt>
                <c:pt idx="169">
                  <c:v>2.4991468642129702</c:v>
                </c:pt>
                <c:pt idx="170">
                  <c:v>2.5119883976372468</c:v>
                </c:pt>
                <c:pt idx="171">
                  <c:v>2.5141159820353502</c:v>
                </c:pt>
                <c:pt idx="172">
                  <c:v>2.5174844778649437</c:v>
                </c:pt>
                <c:pt idx="173">
                  <c:v>2.519409872038826</c:v>
                </c:pt>
                <c:pt idx="174">
                  <c:v>2.519237080357644</c:v>
                </c:pt>
                <c:pt idx="175">
                  <c:v>2.523438838231022</c:v>
                </c:pt>
                <c:pt idx="176">
                  <c:v>2.524989864517758</c:v>
                </c:pt>
                <c:pt idx="177">
                  <c:v>2.526475691787752</c:v>
                </c:pt>
                <c:pt idx="178">
                  <c:v>2.5272453266334942</c:v>
                </c:pt>
                <c:pt idx="179">
                  <c:v>2.5275181248420524</c:v>
                </c:pt>
                <c:pt idx="180">
                  <c:v>2.5276629127076662</c:v>
                </c:pt>
                <c:pt idx="181">
                  <c:v>2.52777171639746</c:v>
                </c:pt>
                <c:pt idx="182">
                  <c:v>2.5282519590925396</c:v>
                </c:pt>
                <c:pt idx="183">
                  <c:v>2.5282541735475079</c:v>
                </c:pt>
                <c:pt idx="184">
                  <c:v>2.5283043583025462</c:v>
                </c:pt>
                <c:pt idx="185">
                  <c:v>2.528310599506896</c:v>
                </c:pt>
                <c:pt idx="186">
                  <c:v>2.5280386586485482</c:v>
                </c:pt>
                <c:pt idx="187">
                  <c:v>2.5282055997622921</c:v>
                </c:pt>
                <c:pt idx="188">
                  <c:v>2.5282967425761798</c:v>
                </c:pt>
                <c:pt idx="189">
                  <c:v>2.5282588256497118</c:v>
                </c:pt>
                <c:pt idx="190">
                  <c:v>2.5294584738985657</c:v>
                </c:pt>
                <c:pt idx="191">
                  <c:v>2.530013121710478</c:v>
                </c:pt>
                <c:pt idx="192">
                  <c:v>2.531560963852066</c:v>
                </c:pt>
                <c:pt idx="193">
                  <c:v>2.5306849738756059</c:v>
                </c:pt>
                <c:pt idx="194">
                  <c:v>2.5277009272740938</c:v>
                </c:pt>
                <c:pt idx="195">
                  <c:v>2.5215697875094638</c:v>
                </c:pt>
                <c:pt idx="196">
                  <c:v>2.5134715791309556</c:v>
                </c:pt>
                <c:pt idx="197">
                  <c:v>2.5047471350535297</c:v>
                </c:pt>
                <c:pt idx="198">
                  <c:v>2.4975143963697639</c:v>
                </c:pt>
                <c:pt idx="199">
                  <c:v>2.4907000364432084</c:v>
                </c:pt>
                <c:pt idx="200">
                  <c:v>2.4863341758440325</c:v>
                </c:pt>
                <c:pt idx="201">
                  <c:v>2.4801457680234082</c:v>
                </c:pt>
                <c:pt idx="202">
                  <c:v>2.4775893405768428</c:v>
                </c:pt>
                <c:pt idx="203">
                  <c:v>2.4751446156402706</c:v>
                </c:pt>
                <c:pt idx="204">
                  <c:v>2.4707768777595143</c:v>
                </c:pt>
                <c:pt idx="205">
                  <c:v>2.4664420047406255</c:v>
                </c:pt>
                <c:pt idx="206">
                  <c:v>2.4652928049718206</c:v>
                </c:pt>
                <c:pt idx="207">
                  <c:v>2.4627019254891724</c:v>
                </c:pt>
                <c:pt idx="208">
                  <c:v>2.4632282307726063</c:v>
                </c:pt>
                <c:pt idx="209">
                  <c:v>2.4633214250443451</c:v>
                </c:pt>
                <c:pt idx="210">
                  <c:v>2.4676373822303077</c:v>
                </c:pt>
                <c:pt idx="211">
                  <c:v>2.4707616276571858</c:v>
                </c:pt>
                <c:pt idx="212">
                  <c:v>2.4798673224328107</c:v>
                </c:pt>
                <c:pt idx="213">
                  <c:v>2.4927096891574161</c:v>
                </c:pt>
                <c:pt idx="214">
                  <c:v>2.495995113749732</c:v>
                </c:pt>
                <c:pt idx="215">
                  <c:v>2.501126168866596</c:v>
                </c:pt>
                <c:pt idx="216">
                  <c:v>2.5061530626341262</c:v>
                </c:pt>
                <c:pt idx="217">
                  <c:v>2.5112544899682723</c:v>
                </c:pt>
                <c:pt idx="218">
                  <c:v>2.513678026341756</c:v>
                </c:pt>
                <c:pt idx="219">
                  <c:v>2.51720851128136</c:v>
                </c:pt>
                <c:pt idx="220">
                  <c:v>2.5183598268641298</c:v>
                </c:pt>
                <c:pt idx="221">
                  <c:v>2.520273969012226</c:v>
                </c:pt>
                <c:pt idx="222">
                  <c:v>2.5223459525063538</c:v>
                </c:pt>
                <c:pt idx="223">
                  <c:v>2.5299159051727562</c:v>
                </c:pt>
                <c:pt idx="224">
                  <c:v>2.53704375968573</c:v>
                </c:pt>
                <c:pt idx="225">
                  <c:v>2.5495275055534043</c:v>
                </c:pt>
                <c:pt idx="226">
                  <c:v>2.5621179930614639</c:v>
                </c:pt>
                <c:pt idx="227">
                  <c:v>2.5800555039185138</c:v>
                </c:pt>
                <c:pt idx="228">
                  <c:v>2.602923632029416</c:v>
                </c:pt>
                <c:pt idx="229">
                  <c:v>2.6271894570561503</c:v>
                </c:pt>
                <c:pt idx="230">
                  <c:v>2.648498851315864</c:v>
                </c:pt>
                <c:pt idx="231">
                  <c:v>2.6777319386719096</c:v>
                </c:pt>
                <c:pt idx="232">
                  <c:v>2.7067771181174844</c:v>
                </c:pt>
                <c:pt idx="233">
                  <c:v>2.734590205365488</c:v>
                </c:pt>
                <c:pt idx="234">
                  <c:v>2.7587223033664601</c:v>
                </c:pt>
                <c:pt idx="235">
                  <c:v>2.7777534701702296</c:v>
                </c:pt>
                <c:pt idx="236">
                  <c:v>2.7944843415597758</c:v>
                </c:pt>
                <c:pt idx="237">
                  <c:v>2.8099920414759998</c:v>
                </c:pt>
                <c:pt idx="238">
                  <c:v>2.8314654938201622</c:v>
                </c:pt>
                <c:pt idx="239">
                  <c:v>2.8500556401426143</c:v>
                </c:pt>
                <c:pt idx="240">
                  <c:v>2.8700129630751801</c:v>
                </c:pt>
                <c:pt idx="241">
                  <c:v>2.8935413922183959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2.100319392639832</c:v>
                </c:pt>
                <c:pt idx="1">
                  <c:v>2.105373016371777</c:v>
                </c:pt>
                <c:pt idx="2">
                  <c:v>2.1102314731915843</c:v>
                </c:pt>
                <c:pt idx="3">
                  <c:v>2.1161313848879306</c:v>
                </c:pt>
                <c:pt idx="4">
                  <c:v>2.1239946488279475</c:v>
                </c:pt>
                <c:pt idx="5">
                  <c:v>2.1340132912352732</c:v>
                </c:pt>
                <c:pt idx="6">
                  <c:v>2.1343190352337778</c:v>
                </c:pt>
                <c:pt idx="7">
                  <c:v>2.1343816617768687</c:v>
                </c:pt>
                <c:pt idx="8">
                  <c:v>2.1320185743344298</c:v>
                </c:pt>
                <c:pt idx="9">
                  <c:v>2.1321107815507006</c:v>
                </c:pt>
                <c:pt idx="10">
                  <c:v>2.1315246526758855</c:v>
                </c:pt>
                <c:pt idx="11">
                  <c:v>2.1307367721997132</c:v>
                </c:pt>
                <c:pt idx="12">
                  <c:v>2.1312526755406926</c:v>
                </c:pt>
                <c:pt idx="13">
                  <c:v>2.1358466168428638</c:v>
                </c:pt>
                <c:pt idx="14">
                  <c:v>2.1426366922697508</c:v>
                </c:pt>
                <c:pt idx="15">
                  <c:v>2.1464174085536674</c:v>
                </c:pt>
                <c:pt idx="16">
                  <c:v>2.1478087525822014</c:v>
                </c:pt>
                <c:pt idx="17">
                  <c:v>2.1471275323868135</c:v>
                </c:pt>
                <c:pt idx="18">
                  <c:v>2.1461285648404664</c:v>
                </c:pt>
                <c:pt idx="19">
                  <c:v>2.1454226364764151</c:v>
                </c:pt>
                <c:pt idx="20">
                  <c:v>2.1439743563852312</c:v>
                </c:pt>
                <c:pt idx="21">
                  <c:v>2.1394116761727582</c:v>
                </c:pt>
                <c:pt idx="22">
                  <c:v>2.1340427377047586</c:v>
                </c:pt>
                <c:pt idx="23">
                  <c:v>2.1280243577568956</c:v>
                </c:pt>
                <c:pt idx="24">
                  <c:v>2.1250396288056863</c:v>
                </c:pt>
                <c:pt idx="25">
                  <c:v>2.1224496138424565</c:v>
                </c:pt>
                <c:pt idx="26">
                  <c:v>2.1210372465541125</c:v>
                </c:pt>
                <c:pt idx="27">
                  <c:v>2.1208110720076609</c:v>
                </c:pt>
                <c:pt idx="28">
                  <c:v>2.1194979894573138</c:v>
                </c:pt>
                <c:pt idx="29">
                  <c:v>2.1162845148717642</c:v>
                </c:pt>
                <c:pt idx="30">
                  <c:v>2.1128840547523273</c:v>
                </c:pt>
                <c:pt idx="31">
                  <c:v>2.1116447092464199</c:v>
                </c:pt>
                <c:pt idx="32">
                  <c:v>2.1099168426904091</c:v>
                </c:pt>
                <c:pt idx="33">
                  <c:v>2.1097349218226316</c:v>
                </c:pt>
                <c:pt idx="34">
                  <c:v>2.1094536045042256</c:v>
                </c:pt>
                <c:pt idx="35">
                  <c:v>2.1104757453350818</c:v>
                </c:pt>
                <c:pt idx="36">
                  <c:v>2.1099144829820355</c:v>
                </c:pt>
                <c:pt idx="37">
                  <c:v>2.1108454504757024</c:v>
                </c:pt>
                <c:pt idx="38">
                  <c:v>2.1118587890689939</c:v>
                </c:pt>
                <c:pt idx="39">
                  <c:v>2.1129283190135286</c:v>
                </c:pt>
                <c:pt idx="40">
                  <c:v>2.1152724736989974</c:v>
                </c:pt>
                <c:pt idx="41">
                  <c:v>2.1152824150685183</c:v>
                </c:pt>
                <c:pt idx="42">
                  <c:v>2.114403359744188</c:v>
                </c:pt>
                <c:pt idx="43">
                  <c:v>2.1148260259780498</c:v>
                </c:pt>
                <c:pt idx="44">
                  <c:v>2.1149494081560105</c:v>
                </c:pt>
                <c:pt idx="45">
                  <c:v>2.1144517909837131</c:v>
                </c:pt>
                <c:pt idx="46">
                  <c:v>2.1119931572292439</c:v>
                </c:pt>
                <c:pt idx="47">
                  <c:v>2.1092380739743586</c:v>
                </c:pt>
                <c:pt idx="48">
                  <c:v>2.1053270500363457</c:v>
                </c:pt>
                <c:pt idx="49">
                  <c:v>2.1033935699604314</c:v>
                </c:pt>
                <c:pt idx="50">
                  <c:v>2.1010792114763626</c:v>
                </c:pt>
                <c:pt idx="51">
                  <c:v>2.1003951514628767</c:v>
                </c:pt>
                <c:pt idx="52">
                  <c:v>2.1003685322278893</c:v>
                </c:pt>
                <c:pt idx="53">
                  <c:v>2.1004363013166705</c:v>
                </c:pt>
                <c:pt idx="54">
                  <c:v>2.099722131265584</c:v>
                </c:pt>
                <c:pt idx="55">
                  <c:v>2.0924058527232616</c:v>
                </c:pt>
                <c:pt idx="56">
                  <c:v>2.0878090929365558</c:v>
                </c:pt>
                <c:pt idx="57">
                  <c:v>2.0852154610577718</c:v>
                </c:pt>
                <c:pt idx="58">
                  <c:v>2.0838467723761647</c:v>
                </c:pt>
                <c:pt idx="59">
                  <c:v>2.0845384283375488</c:v>
                </c:pt>
                <c:pt idx="60">
                  <c:v>2.0847411688328727</c:v>
                </c:pt>
                <c:pt idx="61">
                  <c:v>2.0859371539750295</c:v>
                </c:pt>
                <c:pt idx="62">
                  <c:v>2.0885068849929924</c:v>
                </c:pt>
                <c:pt idx="63">
                  <c:v>2.0908839440368823</c:v>
                </c:pt>
                <c:pt idx="64">
                  <c:v>2.090598404446768</c:v>
                </c:pt>
                <c:pt idx="65">
                  <c:v>2.0905245776907315</c:v>
                </c:pt>
                <c:pt idx="66">
                  <c:v>2.0901362793707832</c:v>
                </c:pt>
                <c:pt idx="67">
                  <c:v>2.0896937367760904</c:v>
                </c:pt>
                <c:pt idx="68">
                  <c:v>2.0889597572796443</c:v>
                </c:pt>
                <c:pt idx="69">
                  <c:v>2.0897179373981496</c:v>
                </c:pt>
                <c:pt idx="70">
                  <c:v>2.0898999133081726</c:v>
                </c:pt>
                <c:pt idx="71">
                  <c:v>2.0896218634816153</c:v>
                </c:pt>
                <c:pt idx="72">
                  <c:v>2.0886670763340831</c:v>
                </c:pt>
                <c:pt idx="73">
                  <c:v>2.0881018390431456</c:v>
                </c:pt>
                <c:pt idx="74">
                  <c:v>2.0878489454777736</c:v>
                </c:pt>
                <c:pt idx="75">
                  <c:v>2.0868459505669179</c:v>
                </c:pt>
                <c:pt idx="76">
                  <c:v>2.0863629976726918</c:v>
                </c:pt>
                <c:pt idx="77">
                  <c:v>2.0858095949173996</c:v>
                </c:pt>
                <c:pt idx="78">
                  <c:v>2.0881894980937963</c:v>
                </c:pt>
                <c:pt idx="79">
                  <c:v>2.0887788869042345</c:v>
                </c:pt>
                <c:pt idx="80">
                  <c:v>2.0895627488675248</c:v>
                </c:pt>
                <c:pt idx="81">
                  <c:v>2.0895907888932954</c:v>
                </c:pt>
                <c:pt idx="82">
                  <c:v>2.090046193654707</c:v>
                </c:pt>
                <c:pt idx="83">
                  <c:v>2.092610737466476</c:v>
                </c:pt>
                <c:pt idx="84">
                  <c:v>2.0947512671695483</c:v>
                </c:pt>
                <c:pt idx="85">
                  <c:v>2.0960394440763888</c:v>
                </c:pt>
                <c:pt idx="86">
                  <c:v>2.0984082626604117</c:v>
                </c:pt>
                <c:pt idx="87">
                  <c:v>2.0995735254775143</c:v>
                </c:pt>
                <c:pt idx="88">
                  <c:v>2.0981323306514028</c:v>
                </c:pt>
                <c:pt idx="89">
                  <c:v>2.0968872026520815</c:v>
                </c:pt>
                <c:pt idx="90">
                  <c:v>2.0956039716308696</c:v>
                </c:pt>
                <c:pt idx="91">
                  <c:v>2.0919806483776382</c:v>
                </c:pt>
                <c:pt idx="92">
                  <c:v>2.0916345592256551</c:v>
                </c:pt>
                <c:pt idx="93">
                  <c:v>2.0903181797569967</c:v>
                </c:pt>
                <c:pt idx="94">
                  <c:v>2.0903786539381985</c:v>
                </c:pt>
                <c:pt idx="95">
                  <c:v>2.0913420763666979</c:v>
                </c:pt>
                <c:pt idx="96">
                  <c:v>2.0960931978667978</c:v>
                </c:pt>
                <c:pt idx="97">
                  <c:v>2.1011771337056699</c:v>
                </c:pt>
                <c:pt idx="98">
                  <c:v>2.1075065339870074</c:v>
                </c:pt>
                <c:pt idx="99">
                  <c:v>2.1108135283451768</c:v>
                </c:pt>
                <c:pt idx="100">
                  <c:v>2.1141516628799839</c:v>
                </c:pt>
                <c:pt idx="101">
                  <c:v>2.1158877263673381</c:v>
                </c:pt>
                <c:pt idx="102">
                  <c:v>2.1162458074126529</c:v>
                </c:pt>
                <c:pt idx="103">
                  <c:v>2.1176894104968942</c:v>
                </c:pt>
                <c:pt idx="104">
                  <c:v>2.1215400854890341</c:v>
                </c:pt>
                <c:pt idx="105">
                  <c:v>2.1263976019982298</c:v>
                </c:pt>
                <c:pt idx="106">
                  <c:v>2.1295038899804886</c:v>
                </c:pt>
                <c:pt idx="107">
                  <c:v>2.132354874730884</c:v>
                </c:pt>
                <c:pt idx="108">
                  <c:v>2.1326475301353631</c:v>
                </c:pt>
                <c:pt idx="109">
                  <c:v>2.1343667699222402</c:v>
                </c:pt>
                <c:pt idx="110">
                  <c:v>2.1347592694876405</c:v>
                </c:pt>
                <c:pt idx="111">
                  <c:v>2.1372901756643432</c:v>
                </c:pt>
                <c:pt idx="112">
                  <c:v>2.1384865023901738</c:v>
                </c:pt>
                <c:pt idx="113">
                  <c:v>2.1389749229868409</c:v>
                </c:pt>
                <c:pt idx="114">
                  <c:v>2.1383191236461538</c:v>
                </c:pt>
                <c:pt idx="115">
                  <c:v>2.1389531819291387</c:v>
                </c:pt>
                <c:pt idx="116">
                  <c:v>2.1405753834030223</c:v>
                </c:pt>
                <c:pt idx="117">
                  <c:v>2.1446861499259744</c:v>
                </c:pt>
                <c:pt idx="118">
                  <c:v>2.1506441440074013</c:v>
                </c:pt>
                <c:pt idx="119">
                  <c:v>2.1536731090836794</c:v>
                </c:pt>
                <c:pt idx="120">
                  <c:v>2.1582290048080877</c:v>
                </c:pt>
                <c:pt idx="121">
                  <c:v>2.1623476616569426</c:v>
                </c:pt>
                <c:pt idx="122">
                  <c:v>2.1670115761923645</c:v>
                </c:pt>
                <c:pt idx="123">
                  <c:v>2.1748297190901278</c:v>
                </c:pt>
                <c:pt idx="124">
                  <c:v>2.1807221863457165</c:v>
                </c:pt>
                <c:pt idx="125">
                  <c:v>2.1893775984681834</c:v>
                </c:pt>
                <c:pt idx="126">
                  <c:v>2.1944366061743179</c:v>
                </c:pt>
                <c:pt idx="127">
                  <c:v>2.1993645217802089</c:v>
                </c:pt>
                <c:pt idx="128">
                  <c:v>2.2036722097860526</c:v>
                </c:pt>
                <c:pt idx="129">
                  <c:v>2.2045399072034497</c:v>
                </c:pt>
                <c:pt idx="130">
                  <c:v>2.2046761869604423</c:v>
                </c:pt>
                <c:pt idx="131">
                  <c:v>2.2047086986710172</c:v>
                </c:pt>
                <c:pt idx="132">
                  <c:v>2.20473405350161</c:v>
                </c:pt>
                <c:pt idx="133">
                  <c:v>2.2047945921492844</c:v>
                </c:pt>
                <c:pt idx="134">
                  <c:v>2.2049528179922007</c:v>
                </c:pt>
                <c:pt idx="135">
                  <c:v>2.205062037583871</c:v>
                </c:pt>
                <c:pt idx="136">
                  <c:v>2.2064770770045996</c:v>
                </c:pt>
                <c:pt idx="137">
                  <c:v>2.2016790493707759</c:v>
                </c:pt>
                <c:pt idx="138">
                  <c:v>2.1976801607814496</c:v>
                </c:pt>
                <c:pt idx="139">
                  <c:v>2.1960538036894337</c:v>
                </c:pt>
                <c:pt idx="140">
                  <c:v>2.196556847868754</c:v>
                </c:pt>
                <c:pt idx="141">
                  <c:v>2.1923867408543365</c:v>
                </c:pt>
                <c:pt idx="142">
                  <c:v>2.1904193185957399</c:v>
                </c:pt>
                <c:pt idx="143">
                  <c:v>2.1881488830329419</c:v>
                </c:pt>
                <c:pt idx="144">
                  <c:v>2.1873288008815219</c:v>
                </c:pt>
                <c:pt idx="145">
                  <c:v>2.1871562609468551</c:v>
                </c:pt>
                <c:pt idx="146">
                  <c:v>2.1876021979620068</c:v>
                </c:pt>
                <c:pt idx="147">
                  <c:v>2.1878494068706793</c:v>
                </c:pt>
                <c:pt idx="148">
                  <c:v>2.1878761101216919</c:v>
                </c:pt>
                <c:pt idx="149">
                  <c:v>2.1880717422255644</c:v>
                </c:pt>
                <c:pt idx="150">
                  <c:v>2.1882385508359152</c:v>
                </c:pt>
                <c:pt idx="151">
                  <c:v>2.1885153275034885</c:v>
                </c:pt>
                <c:pt idx="152">
                  <c:v>2.1885553053835665</c:v>
                </c:pt>
                <c:pt idx="153">
                  <c:v>2.1893631474584039</c:v>
                </c:pt>
                <c:pt idx="154">
                  <c:v>2.1892913812161039</c:v>
                </c:pt>
                <c:pt idx="155">
                  <c:v>2.1900759210426299</c:v>
                </c:pt>
                <c:pt idx="156">
                  <c:v>2.1903533718173391</c:v>
                </c:pt>
                <c:pt idx="157">
                  <c:v>2.1904328300640752</c:v>
                </c:pt>
                <c:pt idx="158">
                  <c:v>2.1909856127515104</c:v>
                </c:pt>
                <c:pt idx="159">
                  <c:v>2.1916147457438582</c:v>
                </c:pt>
                <c:pt idx="160">
                  <c:v>2.1914461488855168</c:v>
                </c:pt>
                <c:pt idx="161">
                  <c:v>2.1916210809916081</c:v>
                </c:pt>
                <c:pt idx="162">
                  <c:v>2.1899896952732494</c:v>
                </c:pt>
                <c:pt idx="163">
                  <c:v>2.1899728020810203</c:v>
                </c:pt>
                <c:pt idx="164">
                  <c:v>2.1899730184663424</c:v>
                </c:pt>
                <c:pt idx="165">
                  <c:v>2.1894082841494842</c:v>
                </c:pt>
                <c:pt idx="166">
                  <c:v>2.1871394825909491</c:v>
                </c:pt>
                <c:pt idx="167">
                  <c:v>2.1810591465045759</c:v>
                </c:pt>
                <c:pt idx="168">
                  <c:v>2.1735728670789425</c:v>
                </c:pt>
                <c:pt idx="169">
                  <c:v>2.1649895322821902</c:v>
                </c:pt>
                <c:pt idx="170">
                  <c:v>2.1409779336655332</c:v>
                </c:pt>
                <c:pt idx="171">
                  <c:v>2.1339841242767097</c:v>
                </c:pt>
                <c:pt idx="172">
                  <c:v>2.1235713225056365</c:v>
                </c:pt>
                <c:pt idx="173">
                  <c:v>2.1166519990650943</c:v>
                </c:pt>
                <c:pt idx="174">
                  <c:v>2.1110697669425762</c:v>
                </c:pt>
                <c:pt idx="175">
                  <c:v>2.1010748190628776</c:v>
                </c:pt>
                <c:pt idx="176">
                  <c:v>2.0963481381686822</c:v>
                </c:pt>
                <c:pt idx="177">
                  <c:v>2.0919598589076678</c:v>
                </c:pt>
                <c:pt idx="178">
                  <c:v>2.0895088010331859</c:v>
                </c:pt>
                <c:pt idx="179">
                  <c:v>2.088091634511128</c:v>
                </c:pt>
                <c:pt idx="180">
                  <c:v>2.0868768381235938</c:v>
                </c:pt>
                <c:pt idx="181">
                  <c:v>2.08450717079588</c:v>
                </c:pt>
                <c:pt idx="182">
                  <c:v>2.08201411373736</c:v>
                </c:pt>
                <c:pt idx="183">
                  <c:v>2.0819906910774519</c:v>
                </c:pt>
                <c:pt idx="184">
                  <c:v>2.0822275658152138</c:v>
                </c:pt>
                <c:pt idx="185">
                  <c:v>2.0811467878442844</c:v>
                </c:pt>
                <c:pt idx="186">
                  <c:v>2.0801340627269718</c:v>
                </c:pt>
                <c:pt idx="187">
                  <c:v>2.0780555769685281</c:v>
                </c:pt>
                <c:pt idx="188">
                  <c:v>2.0787892237491401</c:v>
                </c:pt>
                <c:pt idx="189">
                  <c:v>2.0802620134865681</c:v>
                </c:pt>
                <c:pt idx="190">
                  <c:v>2.0814967120115542</c:v>
                </c:pt>
                <c:pt idx="191">
                  <c:v>2.0821708804785621</c:v>
                </c:pt>
                <c:pt idx="192">
                  <c:v>2.0818332911972139</c:v>
                </c:pt>
                <c:pt idx="193">
                  <c:v>2.0819520204819337</c:v>
                </c:pt>
                <c:pt idx="194">
                  <c:v>2.0826537401111058</c:v>
                </c:pt>
                <c:pt idx="195">
                  <c:v>2.0830791267495159</c:v>
                </c:pt>
                <c:pt idx="196">
                  <c:v>2.0848079734770639</c:v>
                </c:pt>
                <c:pt idx="197">
                  <c:v>2.0875756339975902</c:v>
                </c:pt>
                <c:pt idx="198">
                  <c:v>2.0892166213949559</c:v>
                </c:pt>
                <c:pt idx="199">
                  <c:v>2.088090842386952</c:v>
                </c:pt>
                <c:pt idx="200">
                  <c:v>2.0884599318187278</c:v>
                </c:pt>
                <c:pt idx="201">
                  <c:v>2.0894101921135113</c:v>
                </c:pt>
                <c:pt idx="202">
                  <c:v>2.0896729338409972</c:v>
                </c:pt>
                <c:pt idx="203">
                  <c:v>2.0901276059249092</c:v>
                </c:pt>
                <c:pt idx="204">
                  <c:v>2.0909149247168455</c:v>
                </c:pt>
                <c:pt idx="205">
                  <c:v>2.0917600632345943</c:v>
                </c:pt>
                <c:pt idx="206">
                  <c:v>2.0919588294688598</c:v>
                </c:pt>
                <c:pt idx="207">
                  <c:v>2.0921629115903677</c:v>
                </c:pt>
                <c:pt idx="208">
                  <c:v>2.0920384579763933</c:v>
                </c:pt>
                <c:pt idx="209">
                  <c:v>2.0920194990990346</c:v>
                </c:pt>
                <c:pt idx="210">
                  <c:v>2.0901317052875124</c:v>
                </c:pt>
                <c:pt idx="211">
                  <c:v>2.0894761484803142</c:v>
                </c:pt>
                <c:pt idx="212">
                  <c:v>2.0885871436272891</c:v>
                </c:pt>
                <c:pt idx="213">
                  <c:v>2.0847723579725637</c:v>
                </c:pt>
                <c:pt idx="214">
                  <c:v>2.0853715697989079</c:v>
                </c:pt>
                <c:pt idx="215">
                  <c:v>2.0845623917484839</c:v>
                </c:pt>
                <c:pt idx="216">
                  <c:v>2.0857396447114138</c:v>
                </c:pt>
                <c:pt idx="217">
                  <c:v>2.0860131053815278</c:v>
                </c:pt>
                <c:pt idx="218">
                  <c:v>2.0871928880360642</c:v>
                </c:pt>
                <c:pt idx="219">
                  <c:v>2.0872705216132004</c:v>
                </c:pt>
                <c:pt idx="220">
                  <c:v>2.0874619079577701</c:v>
                </c:pt>
                <c:pt idx="221">
                  <c:v>2.087043081253134</c:v>
                </c:pt>
                <c:pt idx="222">
                  <c:v>2.0866417284004659</c:v>
                </c:pt>
                <c:pt idx="223">
                  <c:v>2.0838475579440239</c:v>
                </c:pt>
                <c:pt idx="224">
                  <c:v>2.0804621125879503</c:v>
                </c:pt>
                <c:pt idx="225">
                  <c:v>2.0741254460460561</c:v>
                </c:pt>
                <c:pt idx="226">
                  <c:v>2.0674021032060956</c:v>
                </c:pt>
                <c:pt idx="227">
                  <c:v>2.0573381023421859</c:v>
                </c:pt>
                <c:pt idx="228">
                  <c:v>2.0448024874213839</c:v>
                </c:pt>
                <c:pt idx="229">
                  <c:v>2.0321407439149302</c:v>
                </c:pt>
                <c:pt idx="230">
                  <c:v>2.0222750211606764</c:v>
                </c:pt>
                <c:pt idx="231">
                  <c:v>2.0062071542300099</c:v>
                </c:pt>
                <c:pt idx="232">
                  <c:v>1.9913360743104962</c:v>
                </c:pt>
                <c:pt idx="233">
                  <c:v>1.9778519926177722</c:v>
                </c:pt>
                <c:pt idx="234">
                  <c:v>1.9668487291492203</c:v>
                </c:pt>
                <c:pt idx="235">
                  <c:v>1.9585325099034898</c:v>
                </c:pt>
                <c:pt idx="236">
                  <c:v>1.9520543623433839</c:v>
                </c:pt>
                <c:pt idx="237">
                  <c:v>1.94526351459376</c:v>
                </c:pt>
                <c:pt idx="238">
                  <c:v>1.9371900568194782</c:v>
                </c:pt>
                <c:pt idx="239">
                  <c:v>1.9308962093764062</c:v>
                </c:pt>
                <c:pt idx="240">
                  <c:v>1.9254280301729403</c:v>
                </c:pt>
                <c:pt idx="241">
                  <c:v>1.920374117273004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2.2544904233628</c:v>
                </c:pt>
                <c:pt idx="1">
                  <c:v>2.2560798329192502</c:v>
                </c:pt>
                <c:pt idx="2">
                  <c:v>2.25738637390184</c:v>
                </c:pt>
                <c:pt idx="3">
                  <c:v>2.2585354009819198</c:v>
                </c:pt>
                <c:pt idx="4">
                  <c:v>2.2601400315374098</c:v>
                </c:pt>
                <c:pt idx="5">
                  <c:v>2.2621708729023098</c:v>
                </c:pt>
                <c:pt idx="6">
                  <c:v>2.2622881941981898</c:v>
                </c:pt>
                <c:pt idx="7">
                  <c:v>2.26230915594846</c:v>
                </c:pt>
                <c:pt idx="8">
                  <c:v>2.2616343671656098</c:v>
                </c:pt>
                <c:pt idx="9">
                  <c:v>2.2616578328125398</c:v>
                </c:pt>
                <c:pt idx="10">
                  <c:v>2.2614876810176501</c:v>
                </c:pt>
                <c:pt idx="11">
                  <c:v>2.26128094452555</c:v>
                </c:pt>
                <c:pt idx="12">
                  <c:v>2.26142784529703</c:v>
                </c:pt>
                <c:pt idx="13">
                  <c:v>2.2629422513627402</c:v>
                </c:pt>
                <c:pt idx="14">
                  <c:v>2.26499888227224</c:v>
                </c:pt>
                <c:pt idx="15">
                  <c:v>2.2664246299797002</c:v>
                </c:pt>
                <c:pt idx="16">
                  <c:v>2.2669697261642798</c:v>
                </c:pt>
                <c:pt idx="17">
                  <c:v>2.2667274098888601</c:v>
                </c:pt>
                <c:pt idx="18">
                  <c:v>2.26621768125956</c:v>
                </c:pt>
                <c:pt idx="19">
                  <c:v>2.2658087405121798</c:v>
                </c:pt>
                <c:pt idx="20">
                  <c:v>2.2651435742143402</c:v>
                </c:pt>
                <c:pt idx="21">
                  <c:v>2.2638257361933798</c:v>
                </c:pt>
                <c:pt idx="22">
                  <c:v>2.2620229335584701</c:v>
                </c:pt>
                <c:pt idx="23">
                  <c:v>2.2601207755385002</c:v>
                </c:pt>
                <c:pt idx="24">
                  <c:v>2.2586154703672001</c:v>
                </c:pt>
                <c:pt idx="25">
                  <c:v>2.2571537990347799</c:v>
                </c:pt>
                <c:pt idx="26">
                  <c:v>2.2560182455134701</c:v>
                </c:pt>
                <c:pt idx="27">
                  <c:v>2.2549203187105902</c:v>
                </c:pt>
                <c:pt idx="28">
                  <c:v>2.25311214317925</c:v>
                </c:pt>
                <c:pt idx="29">
                  <c:v>2.2509066445628898</c:v>
                </c:pt>
                <c:pt idx="30">
                  <c:v>2.2483317863612999</c:v>
                </c:pt>
                <c:pt idx="31">
                  <c:v>2.2463969568268101</c:v>
                </c:pt>
                <c:pt idx="32">
                  <c:v>2.2447956094963102</c:v>
                </c:pt>
                <c:pt idx="33">
                  <c:v>2.2436398217318301</c:v>
                </c:pt>
                <c:pt idx="34">
                  <c:v>2.24202738162202</c:v>
                </c:pt>
                <c:pt idx="35">
                  <c:v>2.24074707633098</c:v>
                </c:pt>
                <c:pt idx="36">
                  <c:v>2.23928863947169</c:v>
                </c:pt>
                <c:pt idx="37">
                  <c:v>2.2377153306256501</c:v>
                </c:pt>
                <c:pt idx="38">
                  <c:v>2.23613837064332</c:v>
                </c:pt>
                <c:pt idx="39">
                  <c:v>2.23471448851731</c:v>
                </c:pt>
                <c:pt idx="40">
                  <c:v>2.2329422001417298</c:v>
                </c:pt>
                <c:pt idx="41">
                  <c:v>2.2318642151285899</c:v>
                </c:pt>
                <c:pt idx="42">
                  <c:v>2.2300322747540702</c:v>
                </c:pt>
                <c:pt idx="43">
                  <c:v>2.2269473661430199</c:v>
                </c:pt>
                <c:pt idx="44">
                  <c:v>2.2248808880703699</c:v>
                </c:pt>
                <c:pt idx="45">
                  <c:v>2.2220324256703599</c:v>
                </c:pt>
                <c:pt idx="46">
                  <c:v>2.2197430908735498</c:v>
                </c:pt>
                <c:pt idx="47">
                  <c:v>2.2175419465407802</c:v>
                </c:pt>
                <c:pt idx="48">
                  <c:v>2.2156861141636801</c:v>
                </c:pt>
                <c:pt idx="49">
                  <c:v>2.21416445979736</c:v>
                </c:pt>
                <c:pt idx="50">
                  <c:v>2.2127520235969098</c:v>
                </c:pt>
                <c:pt idx="51">
                  <c:v>2.2121149007884799</c:v>
                </c:pt>
                <c:pt idx="52">
                  <c:v>2.2113702211083401</c:v>
                </c:pt>
                <c:pt idx="53">
                  <c:v>2.2114689697680099</c:v>
                </c:pt>
                <c:pt idx="54">
                  <c:v>2.2124442347977502</c:v>
                </c:pt>
                <c:pt idx="55">
                  <c:v>2.2150681937605601</c:v>
                </c:pt>
                <c:pt idx="56">
                  <c:v>2.2169767331464301</c:v>
                </c:pt>
                <c:pt idx="57">
                  <c:v>2.2186969745995402</c:v>
                </c:pt>
                <c:pt idx="58">
                  <c:v>2.21949310973736</c:v>
                </c:pt>
                <c:pt idx="59">
                  <c:v>2.2192373915685999</c:v>
                </c:pt>
                <c:pt idx="60">
                  <c:v>2.2191637135597899</c:v>
                </c:pt>
                <c:pt idx="61">
                  <c:v>2.21830030428674</c:v>
                </c:pt>
                <c:pt idx="62">
                  <c:v>2.2170547271688199</c:v>
                </c:pt>
                <c:pt idx="63">
                  <c:v>2.2161249770509501</c:v>
                </c:pt>
                <c:pt idx="64">
                  <c:v>2.2163572778542702</c:v>
                </c:pt>
                <c:pt idx="65">
                  <c:v>2.2165186702593398</c:v>
                </c:pt>
                <c:pt idx="66">
                  <c:v>2.2167618655466099</c:v>
                </c:pt>
                <c:pt idx="67">
                  <c:v>2.2172804188100601</c:v>
                </c:pt>
                <c:pt idx="68">
                  <c:v>2.2187501977300599</c:v>
                </c:pt>
                <c:pt idx="69">
                  <c:v>2.2207720865730698</c:v>
                </c:pt>
                <c:pt idx="70">
                  <c:v>2.2227240508425101</c:v>
                </c:pt>
                <c:pt idx="71">
                  <c:v>2.2243069300303802</c:v>
                </c:pt>
                <c:pt idx="72">
                  <c:v>2.2255580687229801</c:v>
                </c:pt>
                <c:pt idx="73">
                  <c:v>2.2271852918703501</c:v>
                </c:pt>
                <c:pt idx="74">
                  <c:v>2.2290068346959</c:v>
                </c:pt>
                <c:pt idx="75">
                  <c:v>2.23050194196958</c:v>
                </c:pt>
                <c:pt idx="76">
                  <c:v>2.2318048743629801</c:v>
                </c:pt>
                <c:pt idx="77">
                  <c:v>2.2338078564110502</c:v>
                </c:pt>
                <c:pt idx="78">
                  <c:v>2.2358952613241798</c:v>
                </c:pt>
                <c:pt idx="79">
                  <c:v>2.2380323342978601</c:v>
                </c:pt>
                <c:pt idx="80">
                  <c:v>2.23918306754268</c:v>
                </c:pt>
                <c:pt idx="81">
                  <c:v>2.2408300921477302</c:v>
                </c:pt>
                <c:pt idx="82">
                  <c:v>2.2427272683024602</c:v>
                </c:pt>
                <c:pt idx="83">
                  <c:v>2.2448585319829499</c:v>
                </c:pt>
                <c:pt idx="84">
                  <c:v>2.2468915179489302</c:v>
                </c:pt>
                <c:pt idx="85">
                  <c:v>2.24928758405966</c:v>
                </c:pt>
                <c:pt idx="86">
                  <c:v>2.2516344711982001</c:v>
                </c:pt>
                <c:pt idx="87">
                  <c:v>2.2539521182570201</c:v>
                </c:pt>
                <c:pt idx="88">
                  <c:v>2.2558269238095701</c:v>
                </c:pt>
                <c:pt idx="89">
                  <c:v>2.2573921945883599</c:v>
                </c:pt>
                <c:pt idx="90">
                  <c:v>2.2590277609379501</c:v>
                </c:pt>
                <c:pt idx="91">
                  <c:v>2.2620152710494601</c:v>
                </c:pt>
                <c:pt idx="92">
                  <c:v>2.2648906195162102</c:v>
                </c:pt>
                <c:pt idx="93">
                  <c:v>2.2678533540688099</c:v>
                </c:pt>
                <c:pt idx="94">
                  <c:v>2.2700816934141099</c:v>
                </c:pt>
                <c:pt idx="95">
                  <c:v>2.2725926469674498</c:v>
                </c:pt>
                <c:pt idx="96">
                  <c:v>2.2751130567389199</c:v>
                </c:pt>
                <c:pt idx="97">
                  <c:v>2.27813723301001</c:v>
                </c:pt>
                <c:pt idx="98">
                  <c:v>2.2808750778971101</c:v>
                </c:pt>
                <c:pt idx="99">
                  <c:v>2.2836294562922301</c:v>
                </c:pt>
                <c:pt idx="100">
                  <c:v>2.2852019560949</c:v>
                </c:pt>
                <c:pt idx="101">
                  <c:v>2.28600300049288</c:v>
                </c:pt>
                <c:pt idx="102">
                  <c:v>2.28619205687925</c:v>
                </c:pt>
                <c:pt idx="103">
                  <c:v>2.2867324403258</c:v>
                </c:pt>
                <c:pt idx="104">
                  <c:v>2.2879938847507</c:v>
                </c:pt>
                <c:pt idx="105">
                  <c:v>2.2895333634225898</c:v>
                </c:pt>
                <c:pt idx="106">
                  <c:v>2.2908877065765698</c:v>
                </c:pt>
                <c:pt idx="107">
                  <c:v>2.2919326550620398</c:v>
                </c:pt>
                <c:pt idx="108">
                  <c:v>2.2920514539990999</c:v>
                </c:pt>
                <c:pt idx="109">
                  <c:v>2.2927671253820798</c:v>
                </c:pt>
                <c:pt idx="110">
                  <c:v>2.2929832171089202</c:v>
                </c:pt>
                <c:pt idx="111">
                  <c:v>2.2941958173594301</c:v>
                </c:pt>
                <c:pt idx="112">
                  <c:v>2.2947695653798199</c:v>
                </c:pt>
                <c:pt idx="113">
                  <c:v>2.2949657332737101</c:v>
                </c:pt>
                <c:pt idx="114">
                  <c:v>2.29472635357078</c:v>
                </c:pt>
                <c:pt idx="115">
                  <c:v>2.2950134075476298</c:v>
                </c:pt>
                <c:pt idx="116">
                  <c:v>2.2957569889004898</c:v>
                </c:pt>
                <c:pt idx="117">
                  <c:v>2.2983402960394499</c:v>
                </c:pt>
                <c:pt idx="118">
                  <c:v>2.3016642112456398</c:v>
                </c:pt>
                <c:pt idx="119">
                  <c:v>2.30514311434455</c:v>
                </c:pt>
                <c:pt idx="120">
                  <c:v>2.3096112515747702</c:v>
                </c:pt>
                <c:pt idx="121">
                  <c:v>2.31455430790471</c:v>
                </c:pt>
                <c:pt idx="122">
                  <c:v>2.31964799055141</c:v>
                </c:pt>
                <c:pt idx="123">
                  <c:v>2.32451106005069</c:v>
                </c:pt>
                <c:pt idx="124">
                  <c:v>2.3288602041134601</c:v>
                </c:pt>
                <c:pt idx="125">
                  <c:v>2.3325918001803698</c:v>
                </c:pt>
                <c:pt idx="126">
                  <c:v>2.3361249946520601</c:v>
                </c:pt>
                <c:pt idx="127">
                  <c:v>2.3384765167619501</c:v>
                </c:pt>
                <c:pt idx="128">
                  <c:v>2.3407031821898099</c:v>
                </c:pt>
                <c:pt idx="129">
                  <c:v>2.3423128239697601</c:v>
                </c:pt>
                <c:pt idx="130">
                  <c:v>2.3422033562614502</c:v>
                </c:pt>
                <c:pt idx="131">
                  <c:v>2.3417780311701799</c:v>
                </c:pt>
                <c:pt idx="132">
                  <c:v>2.3419453268445301</c:v>
                </c:pt>
                <c:pt idx="133">
                  <c:v>2.34200725871947</c:v>
                </c:pt>
                <c:pt idx="134">
                  <c:v>2.3421592237876299</c:v>
                </c:pt>
                <c:pt idx="135">
                  <c:v>2.3422882214496799</c:v>
                </c:pt>
                <c:pt idx="136">
                  <c:v>2.3428206119691599</c:v>
                </c:pt>
                <c:pt idx="137">
                  <c:v>2.3417002988541502</c:v>
                </c:pt>
                <c:pt idx="138">
                  <c:v>2.3405646894948999</c:v>
                </c:pt>
                <c:pt idx="139">
                  <c:v>2.3399961473118598</c:v>
                </c:pt>
                <c:pt idx="140">
                  <c:v>2.3401752474611999</c:v>
                </c:pt>
                <c:pt idx="141">
                  <c:v>2.33887885466403</c:v>
                </c:pt>
                <c:pt idx="142">
                  <c:v>2.3381938436147101</c:v>
                </c:pt>
                <c:pt idx="143">
                  <c:v>2.3372468626905398</c:v>
                </c:pt>
                <c:pt idx="144">
                  <c:v>2.3368328281509099</c:v>
                </c:pt>
                <c:pt idx="145">
                  <c:v>2.3367129292570099</c:v>
                </c:pt>
                <c:pt idx="146">
                  <c:v>2.3372105841346</c:v>
                </c:pt>
                <c:pt idx="147">
                  <c:v>2.3374965990448699</c:v>
                </c:pt>
                <c:pt idx="148">
                  <c:v>2.33752150305257</c:v>
                </c:pt>
                <c:pt idx="149">
                  <c:v>2.3383192938688402</c:v>
                </c:pt>
                <c:pt idx="150">
                  <c:v>2.3386935045661499</c:v>
                </c:pt>
                <c:pt idx="151">
                  <c:v>2.3396712678100999</c:v>
                </c:pt>
                <c:pt idx="152">
                  <c:v>2.3402115196282298</c:v>
                </c:pt>
                <c:pt idx="153">
                  <c:v>2.3408923174657699</c:v>
                </c:pt>
                <c:pt idx="154">
                  <c:v>2.3408197663194801</c:v>
                </c:pt>
                <c:pt idx="155">
                  <c:v>2.34124943284636</c:v>
                </c:pt>
                <c:pt idx="156">
                  <c:v>2.3416785890020702</c:v>
                </c:pt>
                <c:pt idx="157">
                  <c:v>2.3417657403993601</c:v>
                </c:pt>
                <c:pt idx="158">
                  <c:v>2.3422082224769398</c:v>
                </c:pt>
                <c:pt idx="159">
                  <c:v>2.34290506108414</c:v>
                </c:pt>
                <c:pt idx="160">
                  <c:v>2.34378456239032</c:v>
                </c:pt>
                <c:pt idx="161">
                  <c:v>2.34479053603767</c:v>
                </c:pt>
                <c:pt idx="162">
                  <c:v>2.3464722200825299</c:v>
                </c:pt>
                <c:pt idx="163">
                  <c:v>2.3461782081053699</c:v>
                </c:pt>
                <c:pt idx="164">
                  <c:v>2.3461714017189199</c:v>
                </c:pt>
                <c:pt idx="165">
                  <c:v>2.34530512531982</c:v>
                </c:pt>
                <c:pt idx="166">
                  <c:v>2.3423263330258202</c:v>
                </c:pt>
                <c:pt idx="167">
                  <c:v>2.3392265627717999</c:v>
                </c:pt>
                <c:pt idx="168">
                  <c:v>2.3354302775817302</c:v>
                </c:pt>
                <c:pt idx="169">
                  <c:v>2.3320681982475802</c:v>
                </c:pt>
                <c:pt idx="170">
                  <c:v>2.32648316565139</c:v>
                </c:pt>
                <c:pt idx="171">
                  <c:v>2.32405005315603</c:v>
                </c:pt>
                <c:pt idx="172">
                  <c:v>2.3205279001852901</c:v>
                </c:pt>
                <c:pt idx="173">
                  <c:v>2.3180309355519602</c:v>
                </c:pt>
                <c:pt idx="174">
                  <c:v>2.3151534236501101</c:v>
                </c:pt>
                <c:pt idx="175">
                  <c:v>2.3122568286469498</c:v>
                </c:pt>
                <c:pt idx="176">
                  <c:v>2.3106690013432201</c:v>
                </c:pt>
                <c:pt idx="177">
                  <c:v>2.3092177753477099</c:v>
                </c:pt>
                <c:pt idx="178">
                  <c:v>2.3083770638333401</c:v>
                </c:pt>
                <c:pt idx="179">
                  <c:v>2.3078048796765902</c:v>
                </c:pt>
                <c:pt idx="180">
                  <c:v>2.30726987541563</c:v>
                </c:pt>
                <c:pt idx="181">
                  <c:v>2.30613944359667</c:v>
                </c:pt>
                <c:pt idx="182">
                  <c:v>2.3051330364149498</c:v>
                </c:pt>
                <c:pt idx="183">
                  <c:v>2.3051224323124799</c:v>
                </c:pt>
                <c:pt idx="184">
                  <c:v>2.30526596205888</c:v>
                </c:pt>
                <c:pt idx="185">
                  <c:v>2.3047286936755902</c:v>
                </c:pt>
                <c:pt idx="186">
                  <c:v>2.30408636068776</c:v>
                </c:pt>
                <c:pt idx="187">
                  <c:v>2.3031305883654101</c:v>
                </c:pt>
                <c:pt idx="188">
                  <c:v>2.3035429831626599</c:v>
                </c:pt>
                <c:pt idx="189">
                  <c:v>2.30426041956814</c:v>
                </c:pt>
                <c:pt idx="190">
                  <c:v>2.3054775929550599</c:v>
                </c:pt>
                <c:pt idx="191">
                  <c:v>2.3060920010945201</c:v>
                </c:pt>
                <c:pt idx="192">
                  <c:v>2.30669712752464</c:v>
                </c:pt>
                <c:pt idx="193">
                  <c:v>2.3063184971787698</c:v>
                </c:pt>
                <c:pt idx="194">
                  <c:v>2.3051773336925998</c:v>
                </c:pt>
                <c:pt idx="195">
                  <c:v>2.3023244571294899</c:v>
                </c:pt>
                <c:pt idx="196">
                  <c:v>2.2991397763040098</c:v>
                </c:pt>
                <c:pt idx="197">
                  <c:v>2.29616138452556</c:v>
                </c:pt>
                <c:pt idx="198">
                  <c:v>2.2933655088823599</c:v>
                </c:pt>
                <c:pt idx="199">
                  <c:v>2.2893954394150802</c:v>
                </c:pt>
                <c:pt idx="200">
                  <c:v>2.2873970538313801</c:v>
                </c:pt>
                <c:pt idx="201">
                  <c:v>2.2847779800684598</c:v>
                </c:pt>
                <c:pt idx="202">
                  <c:v>2.28363113720892</c:v>
                </c:pt>
                <c:pt idx="203">
                  <c:v>2.2826361107825899</c:v>
                </c:pt>
                <c:pt idx="204">
                  <c:v>2.2808459012381799</c:v>
                </c:pt>
                <c:pt idx="205">
                  <c:v>2.2791010339876099</c:v>
                </c:pt>
                <c:pt idx="206">
                  <c:v>2.2786258172203402</c:v>
                </c:pt>
                <c:pt idx="207">
                  <c:v>2.2774324185397701</c:v>
                </c:pt>
                <c:pt idx="208">
                  <c:v>2.2776333443744998</c:v>
                </c:pt>
                <c:pt idx="209">
                  <c:v>2.2776704620716899</c:v>
                </c:pt>
                <c:pt idx="210">
                  <c:v>2.27888454375891</c:v>
                </c:pt>
                <c:pt idx="211">
                  <c:v>2.28011888806875</c:v>
                </c:pt>
                <c:pt idx="212">
                  <c:v>2.2842272330300499</c:v>
                </c:pt>
                <c:pt idx="213">
                  <c:v>2.2887410235649899</c:v>
                </c:pt>
                <c:pt idx="214">
                  <c:v>2.29068334177432</c:v>
                </c:pt>
                <c:pt idx="215">
                  <c:v>2.29284428030754</c:v>
                </c:pt>
                <c:pt idx="216">
                  <c:v>2.29594635367277</c:v>
                </c:pt>
                <c:pt idx="217">
                  <c:v>2.2986337976749001</c:v>
                </c:pt>
                <c:pt idx="218">
                  <c:v>2.3004354571889101</c:v>
                </c:pt>
                <c:pt idx="219">
                  <c:v>2.3022395164472802</c:v>
                </c:pt>
                <c:pt idx="220">
                  <c:v>2.30291086741095</c:v>
                </c:pt>
                <c:pt idx="221">
                  <c:v>2.30365852513268</c:v>
                </c:pt>
                <c:pt idx="222">
                  <c:v>2.3044938404534099</c:v>
                </c:pt>
                <c:pt idx="223">
                  <c:v>2.30688173155839</c:v>
                </c:pt>
                <c:pt idx="224">
                  <c:v>2.3087529361368402</c:v>
                </c:pt>
                <c:pt idx="225">
                  <c:v>2.3118264757997302</c:v>
                </c:pt>
                <c:pt idx="226">
                  <c:v>2.3147600481337798</c:v>
                </c:pt>
                <c:pt idx="227">
                  <c:v>2.3186968031303499</c:v>
                </c:pt>
                <c:pt idx="228">
                  <c:v>2.3238630597254</c:v>
                </c:pt>
                <c:pt idx="229">
                  <c:v>2.3296651004855402</c:v>
                </c:pt>
                <c:pt idx="230">
                  <c:v>2.3353869362382702</c:v>
                </c:pt>
                <c:pt idx="231">
                  <c:v>2.3419695464509598</c:v>
                </c:pt>
                <c:pt idx="232">
                  <c:v>2.3490565962139902</c:v>
                </c:pt>
                <c:pt idx="233">
                  <c:v>2.3562210989916301</c:v>
                </c:pt>
                <c:pt idx="234">
                  <c:v>2.3627855162578402</c:v>
                </c:pt>
                <c:pt idx="235">
                  <c:v>2.3681429900368598</c:v>
                </c:pt>
                <c:pt idx="236">
                  <c:v>2.37326935195158</c:v>
                </c:pt>
                <c:pt idx="237">
                  <c:v>2.37762777803488</c:v>
                </c:pt>
                <c:pt idx="238">
                  <c:v>2.3843277753198202</c:v>
                </c:pt>
                <c:pt idx="239">
                  <c:v>2.3904759247595102</c:v>
                </c:pt>
                <c:pt idx="240">
                  <c:v>2.3977204966240602</c:v>
                </c:pt>
                <c:pt idx="241">
                  <c:v>2.4069577547457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2.8935413922183959"/>
          <c:min val="1.8203741172730039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CLOSE_5631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  <c:pt idx="242">
                  <c:v>43509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3140</c:v>
                </c:pt>
                <c:pt idx="1">
                  <c:v>3095</c:v>
                </c:pt>
                <c:pt idx="2">
                  <c:v>3080</c:v>
                </c:pt>
                <c:pt idx="3">
                  <c:v>3125</c:v>
                </c:pt>
                <c:pt idx="4">
                  <c:v>3155</c:v>
                </c:pt>
                <c:pt idx="5">
                  <c:v>3195</c:v>
                </c:pt>
                <c:pt idx="6">
                  <c:v>3080</c:v>
                </c:pt>
                <c:pt idx="7">
                  <c:v>3100</c:v>
                </c:pt>
                <c:pt idx="8">
                  <c:v>3050</c:v>
                </c:pt>
                <c:pt idx="9">
                  <c:v>3070</c:v>
                </c:pt>
                <c:pt idx="10">
                  <c:v>3060</c:v>
                </c:pt>
                <c:pt idx="11">
                  <c:v>3125</c:v>
                </c:pt>
                <c:pt idx="12">
                  <c:v>3105</c:v>
                </c:pt>
                <c:pt idx="13">
                  <c:v>3115</c:v>
                </c:pt>
                <c:pt idx="14">
                  <c:v>3205</c:v>
                </c:pt>
                <c:pt idx="15">
                  <c:v>3220</c:v>
                </c:pt>
                <c:pt idx="16">
                  <c:v>3270</c:v>
                </c:pt>
                <c:pt idx="17">
                  <c:v>3240</c:v>
                </c:pt>
                <c:pt idx="18">
                  <c:v>3280</c:v>
                </c:pt>
                <c:pt idx="19">
                  <c:v>3270</c:v>
                </c:pt>
                <c:pt idx="20">
                  <c:v>3220</c:v>
                </c:pt>
                <c:pt idx="21">
                  <c:v>3250</c:v>
                </c:pt>
                <c:pt idx="22">
                  <c:v>3330</c:v>
                </c:pt>
                <c:pt idx="23">
                  <c:v>3365</c:v>
                </c:pt>
                <c:pt idx="24">
                  <c:v>3385</c:v>
                </c:pt>
                <c:pt idx="25">
                  <c:v>3355</c:v>
                </c:pt>
                <c:pt idx="26">
                  <c:v>3390</c:v>
                </c:pt>
                <c:pt idx="27">
                  <c:v>3365</c:v>
                </c:pt>
                <c:pt idx="28">
                  <c:v>3425</c:v>
                </c:pt>
                <c:pt idx="29">
                  <c:v>3475</c:v>
                </c:pt>
                <c:pt idx="30">
                  <c:v>3460</c:v>
                </c:pt>
                <c:pt idx="31">
                  <c:v>3415</c:v>
                </c:pt>
                <c:pt idx="32">
                  <c:v>3495</c:v>
                </c:pt>
                <c:pt idx="33">
                  <c:v>3465</c:v>
                </c:pt>
                <c:pt idx="34">
                  <c:v>3505</c:v>
                </c:pt>
                <c:pt idx="35">
                  <c:v>3450</c:v>
                </c:pt>
                <c:pt idx="36">
                  <c:v>3465</c:v>
                </c:pt>
                <c:pt idx="37">
                  <c:v>3485</c:v>
                </c:pt>
                <c:pt idx="38">
                  <c:v>3495</c:v>
                </c:pt>
                <c:pt idx="39">
                  <c:v>3625</c:v>
                </c:pt>
                <c:pt idx="40">
                  <c:v>3555</c:v>
                </c:pt>
                <c:pt idx="41">
                  <c:v>3550</c:v>
                </c:pt>
                <c:pt idx="42">
                  <c:v>3545</c:v>
                </c:pt>
                <c:pt idx="43">
                  <c:v>3540</c:v>
                </c:pt>
                <c:pt idx="44">
                  <c:v>3485</c:v>
                </c:pt>
                <c:pt idx="45">
                  <c:v>3490</c:v>
                </c:pt>
                <c:pt idx="46">
                  <c:v>3410</c:v>
                </c:pt>
                <c:pt idx="47">
                  <c:v>3415</c:v>
                </c:pt>
                <c:pt idx="48">
                  <c:v>3415</c:v>
                </c:pt>
                <c:pt idx="49">
                  <c:v>3400</c:v>
                </c:pt>
                <c:pt idx="50">
                  <c:v>3450</c:v>
                </c:pt>
                <c:pt idx="51">
                  <c:v>3495</c:v>
                </c:pt>
                <c:pt idx="52">
                  <c:v>3435</c:v>
                </c:pt>
                <c:pt idx="53">
                  <c:v>3470</c:v>
                </c:pt>
                <c:pt idx="54">
                  <c:v>3465</c:v>
                </c:pt>
                <c:pt idx="55">
                  <c:v>3425</c:v>
                </c:pt>
                <c:pt idx="56">
                  <c:v>3440</c:v>
                </c:pt>
                <c:pt idx="57">
                  <c:v>3435</c:v>
                </c:pt>
                <c:pt idx="58">
                  <c:v>3470</c:v>
                </c:pt>
                <c:pt idx="59">
                  <c:v>3475</c:v>
                </c:pt>
                <c:pt idx="60">
                  <c:v>3415</c:v>
                </c:pt>
                <c:pt idx="61">
                  <c:v>3490</c:v>
                </c:pt>
                <c:pt idx="62">
                  <c:v>3510</c:v>
                </c:pt>
                <c:pt idx="63">
                  <c:v>3460</c:v>
                </c:pt>
                <c:pt idx="64">
                  <c:v>3440</c:v>
                </c:pt>
                <c:pt idx="65">
                  <c:v>3355</c:v>
                </c:pt>
                <c:pt idx="66">
                  <c:v>3295</c:v>
                </c:pt>
                <c:pt idx="67">
                  <c:v>3365</c:v>
                </c:pt>
                <c:pt idx="68">
                  <c:v>3305</c:v>
                </c:pt>
                <c:pt idx="69">
                  <c:v>3510</c:v>
                </c:pt>
                <c:pt idx="70">
                  <c:v>3515</c:v>
                </c:pt>
                <c:pt idx="71">
                  <c:v>3540</c:v>
                </c:pt>
                <c:pt idx="72">
                  <c:v>3525</c:v>
                </c:pt>
                <c:pt idx="73">
                  <c:v>3475</c:v>
                </c:pt>
                <c:pt idx="74">
                  <c:v>3480</c:v>
                </c:pt>
                <c:pt idx="75">
                  <c:v>3445</c:v>
                </c:pt>
                <c:pt idx="76">
                  <c:v>3345</c:v>
                </c:pt>
                <c:pt idx="77">
                  <c:v>3355</c:v>
                </c:pt>
                <c:pt idx="78">
                  <c:v>3365</c:v>
                </c:pt>
                <c:pt idx="79">
                  <c:v>3385</c:v>
                </c:pt>
                <c:pt idx="80">
                  <c:v>3395</c:v>
                </c:pt>
                <c:pt idx="81">
                  <c:v>3275</c:v>
                </c:pt>
                <c:pt idx="82">
                  <c:v>3215</c:v>
                </c:pt>
                <c:pt idx="83">
                  <c:v>3200</c:v>
                </c:pt>
                <c:pt idx="84">
                  <c:v>3250</c:v>
                </c:pt>
                <c:pt idx="85">
                  <c:v>3200</c:v>
                </c:pt>
                <c:pt idx="86">
                  <c:v>3200</c:v>
                </c:pt>
                <c:pt idx="87">
                  <c:v>3210</c:v>
                </c:pt>
                <c:pt idx="88">
                  <c:v>3265</c:v>
                </c:pt>
                <c:pt idx="89">
                  <c:v>3385</c:v>
                </c:pt>
                <c:pt idx="90">
                  <c:v>3280</c:v>
                </c:pt>
                <c:pt idx="91">
                  <c:v>3310</c:v>
                </c:pt>
                <c:pt idx="92">
                  <c:v>3360</c:v>
                </c:pt>
                <c:pt idx="93">
                  <c:v>3275</c:v>
                </c:pt>
                <c:pt idx="94">
                  <c:v>3260</c:v>
                </c:pt>
                <c:pt idx="95">
                  <c:v>3305</c:v>
                </c:pt>
                <c:pt idx="96">
                  <c:v>3305</c:v>
                </c:pt>
                <c:pt idx="97">
                  <c:v>3265</c:v>
                </c:pt>
                <c:pt idx="98">
                  <c:v>3320</c:v>
                </c:pt>
                <c:pt idx="99">
                  <c:v>3290</c:v>
                </c:pt>
                <c:pt idx="100">
                  <c:v>3215</c:v>
                </c:pt>
                <c:pt idx="101">
                  <c:v>3205</c:v>
                </c:pt>
                <c:pt idx="102">
                  <c:v>3080</c:v>
                </c:pt>
                <c:pt idx="103">
                  <c:v>2961</c:v>
                </c:pt>
                <c:pt idx="104">
                  <c:v>2954</c:v>
                </c:pt>
                <c:pt idx="105">
                  <c:v>2958</c:v>
                </c:pt>
                <c:pt idx="106">
                  <c:v>2867</c:v>
                </c:pt>
                <c:pt idx="107">
                  <c:v>2878</c:v>
                </c:pt>
                <c:pt idx="108">
                  <c:v>2870</c:v>
                </c:pt>
                <c:pt idx="109">
                  <c:v>2920</c:v>
                </c:pt>
                <c:pt idx="110">
                  <c:v>2823</c:v>
                </c:pt>
                <c:pt idx="111">
                  <c:v>2808</c:v>
                </c:pt>
                <c:pt idx="112">
                  <c:v>2809</c:v>
                </c:pt>
                <c:pt idx="113">
                  <c:v>2728</c:v>
                </c:pt>
                <c:pt idx="114">
                  <c:v>2812</c:v>
                </c:pt>
                <c:pt idx="115">
                  <c:v>2800</c:v>
                </c:pt>
                <c:pt idx="116">
                  <c:v>2767</c:v>
                </c:pt>
                <c:pt idx="117">
                  <c:v>2790</c:v>
                </c:pt>
                <c:pt idx="118">
                  <c:v>2779</c:v>
                </c:pt>
                <c:pt idx="119">
                  <c:v>2750</c:v>
                </c:pt>
                <c:pt idx="120">
                  <c:v>2759</c:v>
                </c:pt>
                <c:pt idx="121">
                  <c:v>2803</c:v>
                </c:pt>
                <c:pt idx="122">
                  <c:v>2746</c:v>
                </c:pt>
                <c:pt idx="123">
                  <c:v>2842</c:v>
                </c:pt>
                <c:pt idx="124">
                  <c:v>2801</c:v>
                </c:pt>
                <c:pt idx="125">
                  <c:v>2794</c:v>
                </c:pt>
                <c:pt idx="126">
                  <c:v>2814</c:v>
                </c:pt>
                <c:pt idx="127">
                  <c:v>2856</c:v>
                </c:pt>
                <c:pt idx="128">
                  <c:v>2959</c:v>
                </c:pt>
                <c:pt idx="129">
                  <c:v>3095</c:v>
                </c:pt>
                <c:pt idx="130">
                  <c:v>3015</c:v>
                </c:pt>
                <c:pt idx="131">
                  <c:v>3025</c:v>
                </c:pt>
                <c:pt idx="132">
                  <c:v>2941</c:v>
                </c:pt>
                <c:pt idx="133">
                  <c:v>2984</c:v>
                </c:pt>
                <c:pt idx="134">
                  <c:v>3045</c:v>
                </c:pt>
                <c:pt idx="135">
                  <c:v>3005</c:v>
                </c:pt>
                <c:pt idx="136">
                  <c:v>2947</c:v>
                </c:pt>
                <c:pt idx="137">
                  <c:v>2909</c:v>
                </c:pt>
                <c:pt idx="138">
                  <c:v>2888</c:v>
                </c:pt>
                <c:pt idx="139">
                  <c:v>2819</c:v>
                </c:pt>
                <c:pt idx="140">
                  <c:v>2922</c:v>
                </c:pt>
                <c:pt idx="141">
                  <c:v>2962</c:v>
                </c:pt>
                <c:pt idx="142">
                  <c:v>2941</c:v>
                </c:pt>
                <c:pt idx="143">
                  <c:v>2953</c:v>
                </c:pt>
                <c:pt idx="144">
                  <c:v>3015</c:v>
                </c:pt>
                <c:pt idx="145">
                  <c:v>3010</c:v>
                </c:pt>
                <c:pt idx="146">
                  <c:v>3065</c:v>
                </c:pt>
                <c:pt idx="147">
                  <c:v>3080</c:v>
                </c:pt>
                <c:pt idx="148">
                  <c:v>3045</c:v>
                </c:pt>
                <c:pt idx="149">
                  <c:v>3015</c:v>
                </c:pt>
                <c:pt idx="150">
                  <c:v>3050</c:v>
                </c:pt>
                <c:pt idx="151">
                  <c:v>3075</c:v>
                </c:pt>
                <c:pt idx="152">
                  <c:v>2933</c:v>
                </c:pt>
                <c:pt idx="153">
                  <c:v>2920</c:v>
                </c:pt>
                <c:pt idx="154">
                  <c:v>2824</c:v>
                </c:pt>
                <c:pt idx="155">
                  <c:v>2838</c:v>
                </c:pt>
                <c:pt idx="156">
                  <c:v>2847</c:v>
                </c:pt>
                <c:pt idx="157">
                  <c:v>2841</c:v>
                </c:pt>
                <c:pt idx="158">
                  <c:v>2831</c:v>
                </c:pt>
                <c:pt idx="159">
                  <c:v>2888</c:v>
                </c:pt>
                <c:pt idx="160">
                  <c:v>2816</c:v>
                </c:pt>
                <c:pt idx="161">
                  <c:v>2801</c:v>
                </c:pt>
                <c:pt idx="162">
                  <c:v>2855</c:v>
                </c:pt>
                <c:pt idx="163">
                  <c:v>2801</c:v>
                </c:pt>
                <c:pt idx="164">
                  <c:v>2830</c:v>
                </c:pt>
                <c:pt idx="165">
                  <c:v>2874</c:v>
                </c:pt>
                <c:pt idx="166">
                  <c:v>2834</c:v>
                </c:pt>
                <c:pt idx="167">
                  <c:v>2799</c:v>
                </c:pt>
                <c:pt idx="168">
                  <c:v>2772</c:v>
                </c:pt>
                <c:pt idx="169">
                  <c:v>2817</c:v>
                </c:pt>
                <c:pt idx="170">
                  <c:v>2707</c:v>
                </c:pt>
                <c:pt idx="171">
                  <c:v>2632</c:v>
                </c:pt>
                <c:pt idx="172">
                  <c:v>2657</c:v>
                </c:pt>
                <c:pt idx="173">
                  <c:v>2748</c:v>
                </c:pt>
                <c:pt idx="174">
                  <c:v>2721</c:v>
                </c:pt>
                <c:pt idx="175">
                  <c:v>2741</c:v>
                </c:pt>
                <c:pt idx="176">
                  <c:v>2754</c:v>
                </c:pt>
                <c:pt idx="177">
                  <c:v>2763</c:v>
                </c:pt>
                <c:pt idx="178">
                  <c:v>2760</c:v>
                </c:pt>
                <c:pt idx="179">
                  <c:v>2803</c:v>
                </c:pt>
                <c:pt idx="180">
                  <c:v>2803</c:v>
                </c:pt>
                <c:pt idx="181">
                  <c:v>2818</c:v>
                </c:pt>
                <c:pt idx="182">
                  <c:v>2833</c:v>
                </c:pt>
                <c:pt idx="183">
                  <c:v>2823</c:v>
                </c:pt>
                <c:pt idx="184">
                  <c:v>2896</c:v>
                </c:pt>
                <c:pt idx="185">
                  <c:v>2835</c:v>
                </c:pt>
                <c:pt idx="186">
                  <c:v>2870</c:v>
                </c:pt>
                <c:pt idx="187">
                  <c:v>2893</c:v>
                </c:pt>
                <c:pt idx="188">
                  <c:v>2882</c:v>
                </c:pt>
                <c:pt idx="189">
                  <c:v>3000</c:v>
                </c:pt>
                <c:pt idx="190">
                  <c:v>3010</c:v>
                </c:pt>
                <c:pt idx="191">
                  <c:v>3325</c:v>
                </c:pt>
                <c:pt idx="192">
                  <c:v>3360</c:v>
                </c:pt>
                <c:pt idx="193">
                  <c:v>3385</c:v>
                </c:pt>
                <c:pt idx="194">
                  <c:v>3475</c:v>
                </c:pt>
                <c:pt idx="195">
                  <c:v>3485</c:v>
                </c:pt>
                <c:pt idx="196">
                  <c:v>3500</c:v>
                </c:pt>
                <c:pt idx="197">
                  <c:v>3465</c:v>
                </c:pt>
                <c:pt idx="198">
                  <c:v>3515</c:v>
                </c:pt>
                <c:pt idx="199">
                  <c:v>3450</c:v>
                </c:pt>
                <c:pt idx="200">
                  <c:v>3470</c:v>
                </c:pt>
                <c:pt idx="201">
                  <c:v>3390</c:v>
                </c:pt>
                <c:pt idx="202">
                  <c:v>3350</c:v>
                </c:pt>
                <c:pt idx="203">
                  <c:v>3400</c:v>
                </c:pt>
                <c:pt idx="204">
                  <c:v>3455</c:v>
                </c:pt>
                <c:pt idx="205">
                  <c:v>3460</c:v>
                </c:pt>
                <c:pt idx="206">
                  <c:v>3475</c:v>
                </c:pt>
                <c:pt idx="207">
                  <c:v>3420</c:v>
                </c:pt>
                <c:pt idx="208">
                  <c:v>3400</c:v>
                </c:pt>
                <c:pt idx="209">
                  <c:v>3325</c:v>
                </c:pt>
                <c:pt idx="210">
                  <c:v>3295</c:v>
                </c:pt>
                <c:pt idx="211">
                  <c:v>3185</c:v>
                </c:pt>
                <c:pt idx="212">
                  <c:v>3220</c:v>
                </c:pt>
                <c:pt idx="213">
                  <c:v>3340</c:v>
                </c:pt>
                <c:pt idx="214">
                  <c:v>3340</c:v>
                </c:pt>
                <c:pt idx="215">
                  <c:v>3150</c:v>
                </c:pt>
                <c:pt idx="216">
                  <c:v>3300</c:v>
                </c:pt>
                <c:pt idx="217">
                  <c:v>3230</c:v>
                </c:pt>
                <c:pt idx="218">
                  <c:v>3190</c:v>
                </c:pt>
                <c:pt idx="219">
                  <c:v>3200</c:v>
                </c:pt>
                <c:pt idx="220">
                  <c:v>3175</c:v>
                </c:pt>
                <c:pt idx="221">
                  <c:v>3115</c:v>
                </c:pt>
                <c:pt idx="222">
                  <c:v>3135</c:v>
                </c:pt>
                <c:pt idx="223">
                  <c:v>3185</c:v>
                </c:pt>
                <c:pt idx="224">
                  <c:v>3105</c:v>
                </c:pt>
                <c:pt idx="225">
                  <c:v>3105</c:v>
                </c:pt>
                <c:pt idx="226">
                  <c:v>3175</c:v>
                </c:pt>
                <c:pt idx="227">
                  <c:v>3210</c:v>
                </c:pt>
                <c:pt idx="228">
                  <c:v>3225</c:v>
                </c:pt>
                <c:pt idx="229">
                  <c:v>3280</c:v>
                </c:pt>
                <c:pt idx="230">
                  <c:v>3255</c:v>
                </c:pt>
                <c:pt idx="231">
                  <c:v>3245</c:v>
                </c:pt>
                <c:pt idx="232">
                  <c:v>3270</c:v>
                </c:pt>
                <c:pt idx="233">
                  <c:v>3285</c:v>
                </c:pt>
                <c:pt idx="234">
                  <c:v>3270</c:v>
                </c:pt>
                <c:pt idx="235">
                  <c:v>3280</c:v>
                </c:pt>
                <c:pt idx="236">
                  <c:v>3225</c:v>
                </c:pt>
                <c:pt idx="237">
                  <c:v>3235</c:v>
                </c:pt>
                <c:pt idx="238">
                  <c:v>3315</c:v>
                </c:pt>
                <c:pt idx="239">
                  <c:v>3350</c:v>
                </c:pt>
                <c:pt idx="240">
                  <c:v>3240</c:v>
                </c:pt>
                <c:pt idx="241">
                  <c:v>3285</c:v>
                </c:pt>
                <c:pt idx="242">
                  <c:v>3310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CLOSE_7313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  <c:pt idx="242">
                  <c:v>43509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3055.753623188406</c:v>
                </c:pt>
                <c:pt idx="1">
                  <c:v>3018.9758454106282</c:v>
                </c:pt>
                <c:pt idx="2">
                  <c:v>3079.7391304347825</c:v>
                </c:pt>
                <c:pt idx="3">
                  <c:v>3343.5797101449275</c:v>
                </c:pt>
                <c:pt idx="4">
                  <c:v>3434.7246376811595</c:v>
                </c:pt>
                <c:pt idx="5">
                  <c:v>3410.7391304347825</c:v>
                </c:pt>
                <c:pt idx="6">
                  <c:v>3222.0531400966183</c:v>
                </c:pt>
                <c:pt idx="7">
                  <c:v>3166.086956521739</c:v>
                </c:pt>
                <c:pt idx="8">
                  <c:v>3158.0917874396137</c:v>
                </c:pt>
                <c:pt idx="9">
                  <c:v>3196.4685990338162</c:v>
                </c:pt>
                <c:pt idx="10">
                  <c:v>3178.8792270531403</c:v>
                </c:pt>
                <c:pt idx="11">
                  <c:v>3333.985507246377</c:v>
                </c:pt>
                <c:pt idx="12">
                  <c:v>3292.4106280193237</c:v>
                </c:pt>
                <c:pt idx="13">
                  <c:v>3345.1787439613527</c:v>
                </c:pt>
                <c:pt idx="14">
                  <c:v>3461.9082125603863</c:v>
                </c:pt>
                <c:pt idx="15">
                  <c:v>3469.9033816425122</c:v>
                </c:pt>
                <c:pt idx="16">
                  <c:v>3522.6714975845412</c:v>
                </c:pt>
                <c:pt idx="17">
                  <c:v>3468.304347826087</c:v>
                </c:pt>
                <c:pt idx="18">
                  <c:v>3514.6763285024153</c:v>
                </c:pt>
                <c:pt idx="19">
                  <c:v>3482.695652173913</c:v>
                </c:pt>
                <c:pt idx="20">
                  <c:v>3450.7149758454107</c:v>
                </c:pt>
                <c:pt idx="21">
                  <c:v>3436.3236714975847</c:v>
                </c:pt>
                <c:pt idx="22">
                  <c:v>3469.9033816425122</c:v>
                </c:pt>
                <c:pt idx="23">
                  <c:v>3452.3140096618358</c:v>
                </c:pt>
                <c:pt idx="24">
                  <c:v>3429.927536231884</c:v>
                </c:pt>
                <c:pt idx="25">
                  <c:v>3356.3719806763283</c:v>
                </c:pt>
                <c:pt idx="26">
                  <c:v>3420.3333333333335</c:v>
                </c:pt>
                <c:pt idx="27">
                  <c:v>3383.5555555555557</c:v>
                </c:pt>
                <c:pt idx="28">
                  <c:v>3449.1159420289855</c:v>
                </c:pt>
                <c:pt idx="29">
                  <c:v>3466.7053140096618</c:v>
                </c:pt>
                <c:pt idx="30">
                  <c:v>3460.3091787439612</c:v>
                </c:pt>
                <c:pt idx="31">
                  <c:v>3431.5265700483092</c:v>
                </c:pt>
                <c:pt idx="32">
                  <c:v>3461.9082125603863</c:v>
                </c:pt>
                <c:pt idx="33">
                  <c:v>3453.913043478261</c:v>
                </c:pt>
                <c:pt idx="34">
                  <c:v>3463.5072463768115</c:v>
                </c:pt>
                <c:pt idx="35">
                  <c:v>3468.304347826087</c:v>
                </c:pt>
                <c:pt idx="36">
                  <c:v>3465.1062801932367</c:v>
                </c:pt>
                <c:pt idx="37">
                  <c:v>3540.2608695652175</c:v>
                </c:pt>
                <c:pt idx="38">
                  <c:v>3553.0531400966183</c:v>
                </c:pt>
                <c:pt idx="39">
                  <c:v>3593.0289855072465</c:v>
                </c:pt>
                <c:pt idx="40">
                  <c:v>3474.7004830917876</c:v>
                </c:pt>
                <c:pt idx="41">
                  <c:v>3509.8792270531403</c:v>
                </c:pt>
                <c:pt idx="42">
                  <c:v>3513.0772946859902</c:v>
                </c:pt>
                <c:pt idx="43">
                  <c:v>3569.0434782608695</c:v>
                </c:pt>
                <c:pt idx="44">
                  <c:v>3517.8743961352657</c:v>
                </c:pt>
                <c:pt idx="45">
                  <c:v>3514.6763285024153</c:v>
                </c:pt>
                <c:pt idx="46">
                  <c:v>3457.1111111111113</c:v>
                </c:pt>
                <c:pt idx="47">
                  <c:v>3545.0579710144925</c:v>
                </c:pt>
                <c:pt idx="48">
                  <c:v>3621.8115942028985</c:v>
                </c:pt>
                <c:pt idx="49">
                  <c:v>3612.217391304348</c:v>
                </c:pt>
                <c:pt idx="50">
                  <c:v>3637.8019323671497</c:v>
                </c:pt>
                <c:pt idx="51">
                  <c:v>3749.7342995169083</c:v>
                </c:pt>
                <c:pt idx="52">
                  <c:v>3717.753623188406</c:v>
                </c:pt>
                <c:pt idx="53">
                  <c:v>3727.3478260869565</c:v>
                </c:pt>
                <c:pt idx="54">
                  <c:v>3655.391304347826</c:v>
                </c:pt>
                <c:pt idx="55">
                  <c:v>3604.2222222222222</c:v>
                </c:pt>
                <c:pt idx="56">
                  <c:v>3613.8164251207731</c:v>
                </c:pt>
                <c:pt idx="57">
                  <c:v>3594.6280193236717</c:v>
                </c:pt>
                <c:pt idx="58">
                  <c:v>3717.753623188406</c:v>
                </c:pt>
                <c:pt idx="59">
                  <c:v>3661.7874396135267</c:v>
                </c:pt>
                <c:pt idx="60">
                  <c:v>3674.5797101449275</c:v>
                </c:pt>
                <c:pt idx="61">
                  <c:v>3788.1111111111113</c:v>
                </c:pt>
                <c:pt idx="62">
                  <c:v>3792.9082125603863</c:v>
                </c:pt>
                <c:pt idx="63">
                  <c:v>3724.1497584541062</c:v>
                </c:pt>
                <c:pt idx="64">
                  <c:v>3720.9516908212559</c:v>
                </c:pt>
                <c:pt idx="65">
                  <c:v>3680.9758454106282</c:v>
                </c:pt>
                <c:pt idx="66">
                  <c:v>3658.5893719806763</c:v>
                </c:pt>
                <c:pt idx="67">
                  <c:v>3604.2222222222222</c:v>
                </c:pt>
                <c:pt idx="68">
                  <c:v>3594.6280193236717</c:v>
                </c:pt>
                <c:pt idx="69">
                  <c:v>3701.7632850241544</c:v>
                </c:pt>
                <c:pt idx="70">
                  <c:v>3690.5700483091787</c:v>
                </c:pt>
                <c:pt idx="71">
                  <c:v>3840.8792270531403</c:v>
                </c:pt>
                <c:pt idx="72">
                  <c:v>3778.5169082125603</c:v>
                </c:pt>
                <c:pt idx="73">
                  <c:v>3730.5458937198068</c:v>
                </c:pt>
                <c:pt idx="74">
                  <c:v>3736.942028985507</c:v>
                </c:pt>
                <c:pt idx="75">
                  <c:v>3645.7971014492755</c:v>
                </c:pt>
                <c:pt idx="76">
                  <c:v>3601.0241545893718</c:v>
                </c:pt>
                <c:pt idx="77">
                  <c:v>3581.8357487922704</c:v>
                </c:pt>
                <c:pt idx="78">
                  <c:v>3564.246376811594</c:v>
                </c:pt>
                <c:pt idx="79">
                  <c:v>3548.2560386473428</c:v>
                </c:pt>
                <c:pt idx="80">
                  <c:v>3530.6666666666665</c:v>
                </c:pt>
                <c:pt idx="81">
                  <c:v>3449.1159420289855</c:v>
                </c:pt>
                <c:pt idx="82">
                  <c:v>3391.550724637681</c:v>
                </c:pt>
                <c:pt idx="83">
                  <c:v>3391.550724637681</c:v>
                </c:pt>
                <c:pt idx="84">
                  <c:v>3401.144927536232</c:v>
                </c:pt>
                <c:pt idx="85">
                  <c:v>3282.8164251207731</c:v>
                </c:pt>
                <c:pt idx="86">
                  <c:v>3310</c:v>
                </c:pt>
                <c:pt idx="87">
                  <c:v>3335.5845410628021</c:v>
                </c:pt>
                <c:pt idx="88">
                  <c:v>3426.7294685990337</c:v>
                </c:pt>
                <c:pt idx="89">
                  <c:v>3428.3285024154588</c:v>
                </c:pt>
                <c:pt idx="90">
                  <c:v>3319.5942028985505</c:v>
                </c:pt>
                <c:pt idx="91">
                  <c:v>3270.0241545893718</c:v>
                </c:pt>
                <c:pt idx="92">
                  <c:v>3298.8067632850243</c:v>
                </c:pt>
                <c:pt idx="93">
                  <c:v>3202.8647342995168</c:v>
                </c:pt>
                <c:pt idx="94">
                  <c:v>3238.0434782608695</c:v>
                </c:pt>
                <c:pt idx="95">
                  <c:v>3265.2270531400968</c:v>
                </c:pt>
                <c:pt idx="96">
                  <c:v>3337.1835748792269</c:v>
                </c:pt>
                <c:pt idx="97">
                  <c:v>3349.9758454106282</c:v>
                </c:pt>
                <c:pt idx="98">
                  <c:v>3426.7294685990337</c:v>
                </c:pt>
                <c:pt idx="99">
                  <c:v>3413.9371980676328</c:v>
                </c:pt>
                <c:pt idx="100">
                  <c:v>3425.1304347826085</c:v>
                </c:pt>
                <c:pt idx="101">
                  <c:v>3436.3236714975847</c:v>
                </c:pt>
                <c:pt idx="102">
                  <c:v>3385.1545893719808</c:v>
                </c:pt>
                <c:pt idx="103">
                  <c:v>3397.9468599033817</c:v>
                </c:pt>
                <c:pt idx="104">
                  <c:v>3324.391304347826</c:v>
                </c:pt>
                <c:pt idx="105">
                  <c:v>3246.0386473429953</c:v>
                </c:pt>
                <c:pt idx="106">
                  <c:v>3042.9613526570047</c:v>
                </c:pt>
                <c:pt idx="107">
                  <c:v>3054.1545893719808</c:v>
                </c:pt>
                <c:pt idx="108">
                  <c:v>3039.7632850241544</c:v>
                </c:pt>
                <c:pt idx="109">
                  <c:v>3026.9710144927535</c:v>
                </c:pt>
                <c:pt idx="110">
                  <c:v>2855.8743961352657</c:v>
                </c:pt>
                <c:pt idx="111">
                  <c:v>2815.8985507246375</c:v>
                </c:pt>
                <c:pt idx="112">
                  <c:v>2809.5024154589373</c:v>
                </c:pt>
                <c:pt idx="113">
                  <c:v>2756.7342995169083</c:v>
                </c:pt>
                <c:pt idx="114">
                  <c:v>2796.710144927536</c:v>
                </c:pt>
                <c:pt idx="115">
                  <c:v>2719.9565217391305</c:v>
                </c:pt>
                <c:pt idx="116">
                  <c:v>2737.5458937198068</c:v>
                </c:pt>
                <c:pt idx="117">
                  <c:v>2713.5603864734298</c:v>
                </c:pt>
                <c:pt idx="118">
                  <c:v>2679.9806763285023</c:v>
                </c:pt>
                <c:pt idx="119">
                  <c:v>2640.0048309178742</c:v>
                </c:pt>
                <c:pt idx="120">
                  <c:v>2651.1980676328503</c:v>
                </c:pt>
                <c:pt idx="121">
                  <c:v>2668.7874396135267</c:v>
                </c:pt>
                <c:pt idx="122">
                  <c:v>2633.608695652174</c:v>
                </c:pt>
                <c:pt idx="123">
                  <c:v>2721.5555555555557</c:v>
                </c:pt>
                <c:pt idx="124">
                  <c:v>2716.7584541062802</c:v>
                </c:pt>
                <c:pt idx="125">
                  <c:v>2732.7487922705313</c:v>
                </c:pt>
                <c:pt idx="126">
                  <c:v>2859.072463768116</c:v>
                </c:pt>
                <c:pt idx="127">
                  <c:v>2675.1835748792269</c:v>
                </c:pt>
                <c:pt idx="128">
                  <c:v>2801.5072463768115</c:v>
                </c:pt>
                <c:pt idx="129">
                  <c:v>3023.7729468599032</c:v>
                </c:pt>
                <c:pt idx="130">
                  <c:v>3049.3574879227053</c:v>
                </c:pt>
                <c:pt idx="131">
                  <c:v>3095.7294685990337</c:v>
                </c:pt>
                <c:pt idx="132">
                  <c:v>3058.9516908212559</c:v>
                </c:pt>
                <c:pt idx="133">
                  <c:v>3116.5169082125603</c:v>
                </c:pt>
                <c:pt idx="134">
                  <c:v>3174.0821256038648</c:v>
                </c:pt>
                <c:pt idx="135">
                  <c:v>3154.8937198067633</c:v>
                </c:pt>
                <c:pt idx="136">
                  <c:v>2988.5942028985505</c:v>
                </c:pt>
                <c:pt idx="137">
                  <c:v>2940.623188405797</c:v>
                </c:pt>
                <c:pt idx="138">
                  <c:v>2919.8357487922704</c:v>
                </c:pt>
                <c:pt idx="139">
                  <c:v>2835.086956521739</c:v>
                </c:pt>
                <c:pt idx="140">
                  <c:v>2931.0289855072465</c:v>
                </c:pt>
                <c:pt idx="141">
                  <c:v>2943.8212560386473</c:v>
                </c:pt>
                <c:pt idx="142">
                  <c:v>2951.8164251207731</c:v>
                </c:pt>
                <c:pt idx="143">
                  <c:v>2958.2125603864733</c:v>
                </c:pt>
                <c:pt idx="144">
                  <c:v>2871.8647342995168</c:v>
                </c:pt>
                <c:pt idx="145">
                  <c:v>2932.6280193236717</c:v>
                </c:pt>
                <c:pt idx="146">
                  <c:v>2934.2270531400968</c:v>
                </c:pt>
                <c:pt idx="147">
                  <c:v>2993.391304347826</c:v>
                </c:pt>
                <c:pt idx="148">
                  <c:v>2948.6183574879228</c:v>
                </c:pt>
                <c:pt idx="149">
                  <c:v>2935.8260869565215</c:v>
                </c:pt>
                <c:pt idx="150">
                  <c:v>3034.9661835748793</c:v>
                </c:pt>
                <c:pt idx="151">
                  <c:v>3042.9613526570047</c:v>
                </c:pt>
                <c:pt idx="152">
                  <c:v>2876.6618357487923</c:v>
                </c:pt>
                <c:pt idx="153">
                  <c:v>2921.4347826086955</c:v>
                </c:pt>
                <c:pt idx="154">
                  <c:v>2811.1014492753625</c:v>
                </c:pt>
                <c:pt idx="155">
                  <c:v>2836.6859903381642</c:v>
                </c:pt>
                <c:pt idx="156">
                  <c:v>2854.2753623188405</c:v>
                </c:pt>
                <c:pt idx="157">
                  <c:v>2855.8743961352657</c:v>
                </c:pt>
                <c:pt idx="158">
                  <c:v>2863.8695652173915</c:v>
                </c:pt>
                <c:pt idx="159">
                  <c:v>2867.0676328502414</c:v>
                </c:pt>
                <c:pt idx="160">
                  <c:v>2815.8985507246375</c:v>
                </c:pt>
                <c:pt idx="161">
                  <c:v>2879.8599033816427</c:v>
                </c:pt>
                <c:pt idx="162">
                  <c:v>2900.6473429951689</c:v>
                </c:pt>
                <c:pt idx="163">
                  <c:v>2884.6570048309177</c:v>
                </c:pt>
                <c:pt idx="164">
                  <c:v>2899.0483091787441</c:v>
                </c:pt>
                <c:pt idx="165">
                  <c:v>2924.6328502415458</c:v>
                </c:pt>
                <c:pt idx="166">
                  <c:v>2870.2657004830917</c:v>
                </c:pt>
                <c:pt idx="167">
                  <c:v>2783.9178743961352</c:v>
                </c:pt>
                <c:pt idx="168">
                  <c:v>2724.753623188406</c:v>
                </c:pt>
                <c:pt idx="169">
                  <c:v>2763.1304347826085</c:v>
                </c:pt>
                <c:pt idx="170">
                  <c:v>2644.8019323671497</c:v>
                </c:pt>
                <c:pt idx="171">
                  <c:v>2566.449275362319</c:v>
                </c:pt>
                <c:pt idx="172">
                  <c:v>2638.4057971014495</c:v>
                </c:pt>
                <c:pt idx="173">
                  <c:v>2676.782608695652</c:v>
                </c:pt>
                <c:pt idx="174">
                  <c:v>2640.0048309178742</c:v>
                </c:pt>
                <c:pt idx="175">
                  <c:v>2646.4009661835748</c:v>
                </c:pt>
                <c:pt idx="176">
                  <c:v>2596.8309178743962</c:v>
                </c:pt>
                <c:pt idx="177">
                  <c:v>2556.855072463768</c:v>
                </c:pt>
                <c:pt idx="178">
                  <c:v>2523.2753623188405</c:v>
                </c:pt>
                <c:pt idx="179">
                  <c:v>2598.4299516908213</c:v>
                </c:pt>
                <c:pt idx="180">
                  <c:v>2598.4299516908213</c:v>
                </c:pt>
                <c:pt idx="181">
                  <c:v>2609.623188405797</c:v>
                </c:pt>
                <c:pt idx="182">
                  <c:v>2648</c:v>
                </c:pt>
                <c:pt idx="183">
                  <c:v>2684.7777777777778</c:v>
                </c:pt>
                <c:pt idx="184">
                  <c:v>2723.1545893719808</c:v>
                </c:pt>
                <c:pt idx="185">
                  <c:v>2758.3333333333335</c:v>
                </c:pt>
                <c:pt idx="186">
                  <c:v>2918.2367149758452</c:v>
                </c:pt>
                <c:pt idx="187">
                  <c:v>3031.768115942029</c:v>
                </c:pt>
                <c:pt idx="188">
                  <c:v>3038.1642512077296</c:v>
                </c:pt>
                <c:pt idx="189">
                  <c:v>3103.7246376811595</c:v>
                </c:pt>
                <c:pt idx="190">
                  <c:v>3178.8792270531403</c:v>
                </c:pt>
                <c:pt idx="191">
                  <c:v>3415.536231884058</c:v>
                </c:pt>
                <c:pt idx="192">
                  <c:v>3413.9371980676328</c:v>
                </c:pt>
                <c:pt idx="193">
                  <c:v>3396.3478260869565</c:v>
                </c:pt>
                <c:pt idx="194">
                  <c:v>3428.3285024154588</c:v>
                </c:pt>
                <c:pt idx="195">
                  <c:v>3423.5314009661834</c:v>
                </c:pt>
                <c:pt idx="196">
                  <c:v>3479.4975845410627</c:v>
                </c:pt>
                <c:pt idx="197">
                  <c:v>3433.1256038647343</c:v>
                </c:pt>
                <c:pt idx="198">
                  <c:v>3468.304347826087</c:v>
                </c:pt>
                <c:pt idx="199">
                  <c:v>3377.159420289855</c:v>
                </c:pt>
                <c:pt idx="200">
                  <c:v>3373.9613526570047</c:v>
                </c:pt>
                <c:pt idx="201">
                  <c:v>3236.4444444444443</c:v>
                </c:pt>
                <c:pt idx="202">
                  <c:v>3278.0193236714977</c:v>
                </c:pt>
                <c:pt idx="203">
                  <c:v>3303.6038647342993</c:v>
                </c:pt>
                <c:pt idx="204">
                  <c:v>3321.1932367149757</c:v>
                </c:pt>
                <c:pt idx="205">
                  <c:v>3330.7874396135267</c:v>
                </c:pt>
                <c:pt idx="206">
                  <c:v>3425.1304347826085</c:v>
                </c:pt>
                <c:pt idx="207">
                  <c:v>3433.1256038647343</c:v>
                </c:pt>
                <c:pt idx="208">
                  <c:v>3453.913043478261</c:v>
                </c:pt>
                <c:pt idx="209">
                  <c:v>3445.9178743961352</c:v>
                </c:pt>
                <c:pt idx="210">
                  <c:v>3377.159420289855</c:v>
                </c:pt>
                <c:pt idx="211">
                  <c:v>3260.4299516908213</c:v>
                </c:pt>
                <c:pt idx="212">
                  <c:v>3183.6763285024153</c:v>
                </c:pt>
                <c:pt idx="213">
                  <c:v>3298.8067632850243</c:v>
                </c:pt>
                <c:pt idx="214">
                  <c:v>3333.985507246377</c:v>
                </c:pt>
                <c:pt idx="215">
                  <c:v>3234.8454106280192</c:v>
                </c:pt>
                <c:pt idx="216">
                  <c:v>3357.9710144927535</c:v>
                </c:pt>
                <c:pt idx="217">
                  <c:v>3225.2512077294687</c:v>
                </c:pt>
                <c:pt idx="218">
                  <c:v>3194.8695652173915</c:v>
                </c:pt>
                <c:pt idx="219">
                  <c:v>3170.8840579710145</c:v>
                </c:pt>
                <c:pt idx="220">
                  <c:v>3042.9613526570047</c:v>
                </c:pt>
                <c:pt idx="221">
                  <c:v>3004.5845410628021</c:v>
                </c:pt>
                <c:pt idx="222">
                  <c:v>2999.7874396135267</c:v>
                </c:pt>
                <c:pt idx="223">
                  <c:v>3030.1690821256038</c:v>
                </c:pt>
                <c:pt idx="224">
                  <c:v>2972.6038647342993</c:v>
                </c:pt>
                <c:pt idx="225">
                  <c:v>2961.4106280193237</c:v>
                </c:pt>
                <c:pt idx="226">
                  <c:v>3110.1207729468597</c:v>
                </c:pt>
                <c:pt idx="227">
                  <c:v>3266.8260869565215</c:v>
                </c:pt>
                <c:pt idx="228">
                  <c:v>3230.0483091787441</c:v>
                </c:pt>
                <c:pt idx="229">
                  <c:v>3297.2077294685992</c:v>
                </c:pt>
                <c:pt idx="230">
                  <c:v>3217.2560386473428</c:v>
                </c:pt>
                <c:pt idx="231">
                  <c:v>3209.2608695652175</c:v>
                </c:pt>
                <c:pt idx="232">
                  <c:v>3255.6328502415458</c:v>
                </c:pt>
                <c:pt idx="233">
                  <c:v>3252.4347826086955</c:v>
                </c:pt>
                <c:pt idx="234">
                  <c:v>3295.608695652174</c:v>
                </c:pt>
                <c:pt idx="235">
                  <c:v>3263.6280193236717</c:v>
                </c:pt>
                <c:pt idx="236">
                  <c:v>3230.0483091787441</c:v>
                </c:pt>
                <c:pt idx="237">
                  <c:v>3322.7922705314008</c:v>
                </c:pt>
                <c:pt idx="238">
                  <c:v>3311.5990338164252</c:v>
                </c:pt>
                <c:pt idx="239">
                  <c:v>3295.608695652174</c:v>
                </c:pt>
                <c:pt idx="240">
                  <c:v>3158.0917874396137</c:v>
                </c:pt>
                <c:pt idx="241">
                  <c:v>3276.4202898550725</c:v>
                </c:pt>
                <c:pt idx="242">
                  <c:v>3310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3840.8792270531403"/>
          <c:min val="2523.275362318840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abSelected="1" workbookViewId="0">
      <selection activeCell="C39" sqref="C39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5"/>
      <c r="C2" s="56"/>
      <c r="D2" s="56"/>
      <c r="E2" s="295" t="s">
        <v>1068</v>
      </c>
    </row>
    <row r="4" spans="1:5" ht="22.5" x14ac:dyDescent="0.25">
      <c r="A4" s="215"/>
      <c r="B4" s="215" t="s">
        <v>2362</v>
      </c>
    </row>
    <row r="5" spans="1:5" s="106" customFormat="1" ht="22.5" x14ac:dyDescent="0.25">
      <c r="A5" s="215"/>
      <c r="B5" s="215" t="s">
        <v>2363</v>
      </c>
    </row>
    <row r="6" spans="1:5" s="106" customFormat="1" ht="22.5" x14ac:dyDescent="0.25">
      <c r="A6" s="215"/>
      <c r="B6" s="215"/>
    </row>
    <row r="7" spans="1:5" ht="15" x14ac:dyDescent="0.2">
      <c r="B7" s="296"/>
    </row>
    <row r="8" spans="1:5" ht="15" x14ac:dyDescent="0.2">
      <c r="B8" s="296" t="s">
        <v>2364</v>
      </c>
      <c r="D8" s="445">
        <f>5000000</f>
        <v>5000000</v>
      </c>
    </row>
    <row r="9" spans="1:5" ht="15" x14ac:dyDescent="0.2">
      <c r="B9" s="296" t="s">
        <v>2365</v>
      </c>
      <c r="D9" s="21" t="s">
        <v>2366</v>
      </c>
    </row>
    <row r="10" spans="1:5" ht="15" x14ac:dyDescent="0.2">
      <c r="B10" s="296" t="s">
        <v>2367</v>
      </c>
      <c r="D10" t="s">
        <v>2368</v>
      </c>
    </row>
    <row r="11" spans="1:5" ht="15" x14ac:dyDescent="0.2">
      <c r="B11" s="296" t="s">
        <v>2369</v>
      </c>
      <c r="D11" t="s">
        <v>2370</v>
      </c>
    </row>
    <row r="12" spans="1:5" x14ac:dyDescent="0.2">
      <c r="D12" t="s">
        <v>2371</v>
      </c>
    </row>
    <row r="13" spans="1:5" s="106" customFormat="1" x14ac:dyDescent="0.2"/>
    <row r="14" spans="1:5" ht="15" x14ac:dyDescent="0.2">
      <c r="B14" s="296" t="s">
        <v>2372</v>
      </c>
    </row>
    <row r="15" spans="1:5" ht="15" x14ac:dyDescent="0.2">
      <c r="B15" s="296" t="s">
        <v>2374</v>
      </c>
      <c r="D15" t="s">
        <v>2373</v>
      </c>
    </row>
    <row r="16" spans="1:5" ht="15" x14ac:dyDescent="0.2">
      <c r="B16" s="296"/>
    </row>
    <row r="17" spans="2:4" ht="15" x14ac:dyDescent="0.2">
      <c r="B17" s="296" t="s">
        <v>2375</v>
      </c>
      <c r="D17">
        <v>15</v>
      </c>
    </row>
    <row r="18" spans="2:4" ht="15" x14ac:dyDescent="0.2">
      <c r="B18" s="296" t="s">
        <v>2376</v>
      </c>
      <c r="D18">
        <v>7</v>
      </c>
    </row>
    <row r="19" spans="2:4" ht="15" x14ac:dyDescent="0.2">
      <c r="B19" s="296"/>
    </row>
    <row r="20" spans="2:4" ht="15" x14ac:dyDescent="0.2">
      <c r="B20" s="296" t="s">
        <v>2377</v>
      </c>
      <c r="D20" t="s">
        <v>2378</v>
      </c>
    </row>
    <row r="21" spans="2:4" ht="15" x14ac:dyDescent="0.2">
      <c r="B21" s="296"/>
      <c r="D21" t="s">
        <v>2379</v>
      </c>
    </row>
    <row r="22" spans="2:4" ht="15" x14ac:dyDescent="0.2">
      <c r="B22" s="296"/>
      <c r="D22" s="106" t="s">
        <v>2380</v>
      </c>
    </row>
    <row r="23" spans="2:4" ht="15" x14ac:dyDescent="0.2">
      <c r="B23" s="296"/>
      <c r="D23" s="106" t="s">
        <v>2381</v>
      </c>
    </row>
    <row r="24" spans="2:4" ht="15" x14ac:dyDescent="0.2">
      <c r="B24" s="296"/>
      <c r="D24" s="106" t="s">
        <v>2382</v>
      </c>
    </row>
    <row r="25" spans="2:4" ht="15" x14ac:dyDescent="0.2">
      <c r="B25" s="296"/>
    </row>
    <row r="26" spans="2:4" ht="15" x14ac:dyDescent="0.2">
      <c r="B26" s="296"/>
      <c r="D26" s="106" t="s">
        <v>2383</v>
      </c>
    </row>
    <row r="27" spans="2:4" ht="15" x14ac:dyDescent="0.2">
      <c r="B27" s="296"/>
      <c r="D27" s="106" t="s">
        <v>2384</v>
      </c>
    </row>
    <row r="28" spans="2:4" ht="15" x14ac:dyDescent="0.2">
      <c r="B28" s="296"/>
      <c r="D28" s="106" t="s">
        <v>2385</v>
      </c>
    </row>
    <row r="29" spans="2:4" ht="15" x14ac:dyDescent="0.2">
      <c r="B29" s="296"/>
    </row>
    <row r="30" spans="2:4" ht="15" x14ac:dyDescent="0.2">
      <c r="B30" s="296"/>
      <c r="D30" s="106" t="s">
        <v>2386</v>
      </c>
    </row>
    <row r="31" spans="2:4" ht="15" x14ac:dyDescent="0.2">
      <c r="B31" s="296"/>
      <c r="D31" s="106" t="s">
        <v>2387</v>
      </c>
    </row>
    <row r="32" spans="2:4" ht="15" x14ac:dyDescent="0.2">
      <c r="B32" s="296"/>
      <c r="D32" s="106" t="s">
        <v>2388</v>
      </c>
    </row>
    <row r="33" spans="2:4" ht="15" x14ac:dyDescent="0.2">
      <c r="B33" s="296"/>
    </row>
    <row r="34" spans="2:4" ht="15" x14ac:dyDescent="0.2">
      <c r="B34" s="296" t="s">
        <v>2389</v>
      </c>
      <c r="D34" s="106" t="s">
        <v>2390</v>
      </c>
    </row>
    <row r="35" spans="2:4" ht="15" x14ac:dyDescent="0.2">
      <c r="B35" s="296"/>
      <c r="D35" t="s">
        <v>2391</v>
      </c>
    </row>
    <row r="36" spans="2:4" ht="15" x14ac:dyDescent="0.2">
      <c r="B36" s="296"/>
      <c r="D36" s="106" t="s">
        <v>2392</v>
      </c>
    </row>
    <row r="37" spans="2:4" ht="15" x14ac:dyDescent="0.2">
      <c r="B37" s="296"/>
      <c r="D37" s="106" t="s">
        <v>2393</v>
      </c>
    </row>
    <row r="38" spans="2:4" ht="15" x14ac:dyDescent="0.2">
      <c r="B38" s="296"/>
    </row>
    <row r="39" spans="2:4" ht="15" x14ac:dyDescent="0.2">
      <c r="B39" s="296" t="s">
        <v>2408</v>
      </c>
      <c r="D39" t="s">
        <v>2394</v>
      </c>
    </row>
    <row r="40" spans="2:4" ht="15" x14ac:dyDescent="0.2">
      <c r="B40" s="296"/>
      <c r="D40" s="446" t="s">
        <v>2395</v>
      </c>
    </row>
    <row r="41" spans="2:4" ht="15" x14ac:dyDescent="0.2">
      <c r="B41" s="296"/>
      <c r="D41" s="446" t="s">
        <v>2396</v>
      </c>
    </row>
    <row r="42" spans="2:4" ht="15" x14ac:dyDescent="0.2">
      <c r="B42" s="296"/>
    </row>
    <row r="43" spans="2:4" ht="15" x14ac:dyDescent="0.2">
      <c r="B43" s="296"/>
    </row>
    <row r="44" spans="2:4" ht="15" x14ac:dyDescent="0.2">
      <c r="B44" s="296" t="s">
        <v>2397</v>
      </c>
      <c r="D44" t="s">
        <v>2398</v>
      </c>
    </row>
    <row r="45" spans="2:4" ht="15" x14ac:dyDescent="0.2">
      <c r="B45" s="296"/>
    </row>
    <row r="46" spans="2:4" ht="15" x14ac:dyDescent="0.2">
      <c r="B46" s="296" t="s">
        <v>2399</v>
      </c>
    </row>
    <row r="47" spans="2:4" ht="15" x14ac:dyDescent="0.2">
      <c r="B47" s="296"/>
    </row>
    <row r="48" spans="2:4" ht="15" x14ac:dyDescent="0.2">
      <c r="B48" s="296" t="s">
        <v>2400</v>
      </c>
      <c r="D48" t="s">
        <v>2401</v>
      </c>
    </row>
    <row r="49" spans="2:4" ht="15" x14ac:dyDescent="0.2">
      <c r="B49" s="296" t="s">
        <v>2402</v>
      </c>
    </row>
    <row r="50" spans="2:4" ht="15" x14ac:dyDescent="0.2">
      <c r="B50" s="296" t="s">
        <v>2403</v>
      </c>
    </row>
    <row r="51" spans="2:4" ht="15" x14ac:dyDescent="0.2">
      <c r="B51" s="296" t="s">
        <v>2404</v>
      </c>
      <c r="D51" t="s">
        <v>2405</v>
      </c>
    </row>
    <row r="52" spans="2:4" ht="15" x14ac:dyDescent="0.2">
      <c r="B52" s="296"/>
      <c r="D52" t="s">
        <v>2406</v>
      </c>
    </row>
    <row r="53" spans="2:4" ht="15" x14ac:dyDescent="0.2">
      <c r="B53" s="296" t="s">
        <v>2407</v>
      </c>
    </row>
    <row r="54" spans="2:4" ht="15" x14ac:dyDescent="0.2">
      <c r="B54" s="296"/>
    </row>
    <row r="55" spans="2:4" ht="15" x14ac:dyDescent="0.2">
      <c r="B55" s="296"/>
    </row>
    <row r="56" spans="2:4" ht="15" x14ac:dyDescent="0.2">
      <c r="B56" s="296"/>
    </row>
    <row r="57" spans="2:4" ht="15" x14ac:dyDescent="0.2">
      <c r="B57" s="296"/>
    </row>
    <row r="58" spans="2:4" ht="15" x14ac:dyDescent="0.2">
      <c r="B58" s="296"/>
    </row>
    <row r="59" spans="2:4" ht="15" x14ac:dyDescent="0.2">
      <c r="B59" s="296"/>
    </row>
    <row r="60" spans="2:4" ht="15" x14ac:dyDescent="0.2">
      <c r="B60" s="296"/>
    </row>
    <row r="61" spans="2:4" ht="15" x14ac:dyDescent="0.2">
      <c r="B61" s="296"/>
    </row>
    <row r="62" spans="2:4" ht="15" x14ac:dyDescent="0.2">
      <c r="B62" s="296"/>
    </row>
    <row r="63" spans="2:4" ht="15" x14ac:dyDescent="0.2">
      <c r="B63" s="296"/>
    </row>
    <row r="64" spans="2:4" ht="15" x14ac:dyDescent="0.2">
      <c r="B64" s="296"/>
    </row>
    <row r="65" spans="2:2" ht="15" x14ac:dyDescent="0.2">
      <c r="B65" s="296"/>
    </row>
    <row r="66" spans="2:2" ht="15" x14ac:dyDescent="0.2">
      <c r="B66" s="296"/>
    </row>
    <row r="67" spans="2:2" ht="15" x14ac:dyDescent="0.2">
      <c r="B67" s="296"/>
    </row>
    <row r="68" spans="2:2" ht="15" x14ac:dyDescent="0.2">
      <c r="B68" s="296"/>
    </row>
    <row r="69" spans="2:2" ht="15" x14ac:dyDescent="0.2">
      <c r="B69" s="296"/>
    </row>
    <row r="70" spans="2:2" ht="15" x14ac:dyDescent="0.2">
      <c r="B70" s="296"/>
    </row>
    <row r="71" spans="2:2" ht="15" x14ac:dyDescent="0.2">
      <c r="B71" s="296"/>
    </row>
    <row r="72" spans="2:2" ht="15" x14ac:dyDescent="0.2">
      <c r="B72" s="296"/>
    </row>
    <row r="73" spans="2:2" ht="15" x14ac:dyDescent="0.2">
      <c r="B73" s="296"/>
    </row>
    <row r="74" spans="2:2" ht="15" x14ac:dyDescent="0.2">
      <c r="B74" s="296"/>
    </row>
    <row r="75" spans="2:2" ht="15" x14ac:dyDescent="0.2">
      <c r="B75" s="296"/>
    </row>
    <row r="76" spans="2:2" ht="15" x14ac:dyDescent="0.2">
      <c r="B76" s="296"/>
    </row>
    <row r="77" spans="2:2" ht="15" x14ac:dyDescent="0.2">
      <c r="B77" s="29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7"/>
  <sheetViews>
    <sheetView showGridLines="0" zoomScaleNormal="100" workbookViewId="0">
      <selection activeCell="H32" sqref="H32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86</v>
      </c>
      <c r="D1" s="13"/>
      <c r="H1" s="1"/>
      <c r="I1" s="13" t="s">
        <v>23</v>
      </c>
      <c r="J1" s="56"/>
      <c r="K1" s="348">
        <v>43878</v>
      </c>
      <c r="L1" s="349"/>
      <c r="M1" s="23"/>
      <c r="N1" s="13" t="s">
        <v>188</v>
      </c>
      <c r="P1" s="348">
        <f ca="1">TODAY()</f>
        <v>43878</v>
      </c>
      <c r="Q1" s="350"/>
      <c r="U1" s="57" t="s">
        <v>22</v>
      </c>
      <c r="V1" s="57"/>
    </row>
    <row r="2" spans="2:23" ht="16.5" customHeight="1" thickBot="1" x14ac:dyDescent="0.25">
      <c r="J2" s="174">
        <f>SUM(J4:J36)</f>
        <v>13644430</v>
      </c>
      <c r="M2" s="291">
        <f>SUM(M4:M36)</f>
        <v>10780</v>
      </c>
      <c r="N2" s="293">
        <f ca="1">SUM(N4:N36)</f>
        <v>6194.3416438356162</v>
      </c>
      <c r="O2" s="292">
        <f>SUM(O4:O36)</f>
        <v>1300</v>
      </c>
      <c r="R2" s="127">
        <f ca="1">SUM(R4:R36)</f>
        <v>-13824.341643835616</v>
      </c>
      <c r="S2" s="91">
        <f ca="1">SUM(S4:S36)</f>
        <v>-9.7444026226363289E-3</v>
      </c>
    </row>
    <row r="3" spans="2:23" ht="24.75" thickBot="1" x14ac:dyDescent="0.25">
      <c r="C3" s="58" t="s">
        <v>69</v>
      </c>
      <c r="D3" s="68" t="s">
        <v>93</v>
      </c>
      <c r="E3" s="60"/>
      <c r="F3" s="59" t="s">
        <v>40</v>
      </c>
      <c r="G3" s="61" t="s">
        <v>41</v>
      </c>
      <c r="H3" s="62" t="s">
        <v>70</v>
      </c>
      <c r="I3" s="62" t="s">
        <v>71</v>
      </c>
      <c r="J3" s="60" t="s">
        <v>21</v>
      </c>
      <c r="K3" s="60" t="s">
        <v>72</v>
      </c>
      <c r="L3" s="62" t="s">
        <v>73</v>
      </c>
      <c r="M3" s="63" t="s">
        <v>94</v>
      </c>
      <c r="N3" s="60" t="s">
        <v>74</v>
      </c>
      <c r="O3" s="63" t="s">
        <v>88</v>
      </c>
      <c r="P3" s="60" t="s">
        <v>181</v>
      </c>
      <c r="Q3" s="60" t="s">
        <v>75</v>
      </c>
      <c r="R3" s="63" t="s">
        <v>90</v>
      </c>
      <c r="S3" s="66" t="s">
        <v>91</v>
      </c>
      <c r="T3" s="65"/>
      <c r="U3" s="67" t="s">
        <v>187</v>
      </c>
      <c r="V3" s="67" t="s">
        <v>92</v>
      </c>
      <c r="W3" s="64" t="s">
        <v>89</v>
      </c>
    </row>
    <row r="4" spans="2:23" s="106" customFormat="1" x14ac:dyDescent="0.2">
      <c r="B4" s="124" t="s">
        <v>196</v>
      </c>
      <c r="C4" s="340">
        <f>ROW()/2-1</f>
        <v>1</v>
      </c>
      <c r="D4" s="342">
        <v>43866</v>
      </c>
      <c r="E4" s="33" t="s">
        <v>184</v>
      </c>
      <c r="F4" s="33">
        <v>9501</v>
      </c>
      <c r="G4" s="55" t="s">
        <v>1690</v>
      </c>
      <c r="H4" s="49">
        <v>454</v>
      </c>
      <c r="I4" s="49">
        <v>2300</v>
      </c>
      <c r="J4" s="50">
        <f t="shared" ref="J4:J5" si="0">H4*I4</f>
        <v>1044200</v>
      </c>
      <c r="K4" s="52" t="s">
        <v>1692</v>
      </c>
      <c r="L4" s="49">
        <v>438</v>
      </c>
      <c r="M4" s="33">
        <v>770</v>
      </c>
      <c r="N4" s="144">
        <f ca="1">IF(OR(K4="現物",J4=0),0,IF(E4="売",J4*Fee_Refer!$B$12/365*V4, J4*Fee_Refer!$B$11/365*#REF!))</f>
        <v>377.6284931506849</v>
      </c>
      <c r="O4" s="52">
        <v>100</v>
      </c>
      <c r="P4" s="147">
        <f ca="1">IF(L4 &gt;0,(H4-L4)*I4-M4-N4-O4,0)</f>
        <v>35552.371506849318</v>
      </c>
      <c r="Q4" s="51">
        <f ca="1">IF(L4&gt;0,P4/J4,0)</f>
        <v>3.4047473191772953E-2</v>
      </c>
      <c r="R4" s="344">
        <f ca="1">P4+P5</f>
        <v>5014.4153424657561</v>
      </c>
      <c r="S4" s="345">
        <f ca="1">IF(L4&gt;0,R4/(J4+J5),0)</f>
        <v>2.3927162010143419E-3</v>
      </c>
      <c r="U4" s="347">
        <f ca="1">$P$1</f>
        <v>43878</v>
      </c>
      <c r="V4" s="338">
        <f ca="1">IF(U4&gt;D4,DATEDIF(D4,U4,"d"),0)</f>
        <v>12</v>
      </c>
      <c r="W4" s="339"/>
    </row>
    <row r="5" spans="2:23" s="106" customFormat="1" x14ac:dyDescent="0.2">
      <c r="B5" s="124" t="s">
        <v>474</v>
      </c>
      <c r="C5" s="341"/>
      <c r="D5" s="343"/>
      <c r="E5" s="29" t="s">
        <v>186</v>
      </c>
      <c r="F5" s="29">
        <v>8273</v>
      </c>
      <c r="G5" s="54" t="s">
        <v>1691</v>
      </c>
      <c r="H5" s="46">
        <v>3505</v>
      </c>
      <c r="I5" s="46">
        <v>300</v>
      </c>
      <c r="J5" s="47">
        <f t="shared" si="0"/>
        <v>1051500</v>
      </c>
      <c r="K5" s="145" t="s">
        <v>1692</v>
      </c>
      <c r="L5" s="41">
        <v>3410</v>
      </c>
      <c r="M5" s="29">
        <v>770</v>
      </c>
      <c r="N5" s="146">
        <f ca="1">IF(OR(K5="現物",J5=0),0,IF(E5="売",J5*Fee_Refer!$B$12/365*V5, J5*Fee_Refer!$B$11/365*V4))</f>
        <v>967.9561643835616</v>
      </c>
      <c r="O5" s="282">
        <v>300</v>
      </c>
      <c r="P5" s="148">
        <f ca="1">IF(L5&gt;0,(L5-H5)*I5-M5-N5-O5,0)</f>
        <v>-30537.956164383562</v>
      </c>
      <c r="Q5" s="48">
        <f ca="1">IF(L5&gt;0,P5/J5,0)</f>
        <v>-2.9042278805880707E-2</v>
      </c>
      <c r="R5" s="344"/>
      <c r="S5" s="346"/>
      <c r="U5" s="338"/>
      <c r="V5" s="338"/>
      <c r="W5" s="338"/>
    </row>
    <row r="6" spans="2:23" s="106" customFormat="1" x14ac:dyDescent="0.2">
      <c r="B6" s="124" t="s">
        <v>196</v>
      </c>
      <c r="C6" s="340">
        <f>ROW()/2-1</f>
        <v>2</v>
      </c>
      <c r="D6" s="342">
        <v>43866</v>
      </c>
      <c r="E6" s="33" t="s">
        <v>184</v>
      </c>
      <c r="F6" s="33">
        <v>9201</v>
      </c>
      <c r="G6" s="55" t="s">
        <v>1693</v>
      </c>
      <c r="H6" s="49">
        <v>3112</v>
      </c>
      <c r="I6" s="49">
        <v>300</v>
      </c>
      <c r="J6" s="50">
        <f t="shared" ref="J6:J17" si="1">H6*I6</f>
        <v>933600</v>
      </c>
      <c r="K6" s="52" t="s">
        <v>1695</v>
      </c>
      <c r="L6" s="49">
        <v>3027</v>
      </c>
      <c r="M6" s="33">
        <v>770</v>
      </c>
      <c r="N6" s="144">
        <f ca="1">IF(OR(K6="現物",J6=0),0,IF(E6="売",J6*Fee_Refer!$B$12/365*V6, J6*Fee_Refer!$B$11/365*#REF!))</f>
        <v>337.63068493150683</v>
      </c>
      <c r="O6" s="52">
        <v>200</v>
      </c>
      <c r="P6" s="147">
        <f ca="1">IF(L6 &gt;0,(H6-L6)*I6-M6-N6-O6,0)</f>
        <v>24192.369315068492</v>
      </c>
      <c r="Q6" s="51">
        <f ca="1">IF(L6&gt;0,P6/J6,0)</f>
        <v>2.5912991982721179E-2</v>
      </c>
      <c r="R6" s="344">
        <f ca="1">P6+P7</f>
        <v>-8201.9813698630132</v>
      </c>
      <c r="S6" s="345">
        <f ca="1">IF(L6&gt;0,R6/(J6+J7),0)</f>
        <v>-4.4841623584620923E-3</v>
      </c>
      <c r="U6" s="347">
        <f ca="1">$P$1</f>
        <v>43878</v>
      </c>
      <c r="V6" s="338">
        <f ca="1">IF(U6&gt;D6,DATEDIF(D6,U6,"d"),0)</f>
        <v>12</v>
      </c>
      <c r="W6" s="339"/>
    </row>
    <row r="7" spans="2:23" s="106" customFormat="1" x14ac:dyDescent="0.2">
      <c r="B7" s="124" t="s">
        <v>474</v>
      </c>
      <c r="C7" s="341"/>
      <c r="D7" s="343"/>
      <c r="E7" s="29" t="s">
        <v>186</v>
      </c>
      <c r="F7" s="29">
        <v>8242</v>
      </c>
      <c r="G7" s="54" t="s">
        <v>1694</v>
      </c>
      <c r="H7" s="46">
        <v>995</v>
      </c>
      <c r="I7" s="46">
        <v>900</v>
      </c>
      <c r="J7" s="47">
        <f t="shared" si="1"/>
        <v>895500</v>
      </c>
      <c r="K7" s="145" t="s">
        <v>1695</v>
      </c>
      <c r="L7" s="41">
        <v>961</v>
      </c>
      <c r="M7" s="29">
        <v>770</v>
      </c>
      <c r="N7" s="146">
        <f ca="1">IF(OR(K7="現物",J7=0),0,IF(E7="売",J7*Fee_Refer!$B$12/365*V7, J7*Fee_Refer!$B$11/365*V6))</f>
        <v>824.35068493150698</v>
      </c>
      <c r="O7" s="282">
        <v>200</v>
      </c>
      <c r="P7" s="148">
        <f ca="1">IF(L7&gt;0,(L7-H7)*I7-M7-N7-O7,0)</f>
        <v>-32394.350684931505</v>
      </c>
      <c r="Q7" s="48">
        <f ca="1">IF(L7&gt;0,P7/J7,0)</f>
        <v>-3.6174595963072591E-2</v>
      </c>
      <c r="R7" s="344"/>
      <c r="S7" s="346"/>
      <c r="U7" s="338"/>
      <c r="V7" s="338"/>
      <c r="W7" s="338"/>
    </row>
    <row r="8" spans="2:23" s="106" customFormat="1" x14ac:dyDescent="0.2">
      <c r="B8" s="124" t="s">
        <v>196</v>
      </c>
      <c r="C8" s="340">
        <f>ROW()/2-1</f>
        <v>3</v>
      </c>
      <c r="D8" s="342">
        <v>43867</v>
      </c>
      <c r="E8" s="33" t="s">
        <v>184</v>
      </c>
      <c r="F8" s="33">
        <v>7240</v>
      </c>
      <c r="G8" s="55" t="s">
        <v>1728</v>
      </c>
      <c r="H8" s="49">
        <v>1600</v>
      </c>
      <c r="I8" s="49">
        <v>700</v>
      </c>
      <c r="J8" s="50">
        <f t="shared" si="1"/>
        <v>1120000</v>
      </c>
      <c r="K8" s="52" t="s">
        <v>1730</v>
      </c>
      <c r="L8" s="49">
        <v>1541</v>
      </c>
      <c r="M8" s="33">
        <v>770</v>
      </c>
      <c r="N8" s="144">
        <f ca="1">IF(OR(K8="現物",J8=0),0,IF(E8="売",J8*Fee_Refer!$B$12/365*V8, J8*Fee_Refer!$B$11/365*#REF!))</f>
        <v>371.28767123287673</v>
      </c>
      <c r="O8" s="52">
        <v>200</v>
      </c>
      <c r="P8" s="147">
        <f ca="1">IF(L8 &gt;0,(H8-L8)*I8-M8-N8-O8,0)</f>
        <v>39958.71232876712</v>
      </c>
      <c r="Q8" s="51">
        <f t="shared" ref="Q8:Q15" ca="1" si="2">IF(L8&gt;0,P8/J8,0)</f>
        <v>3.5677421722113502E-2</v>
      </c>
      <c r="R8" s="344">
        <f ca="1">P8+P9</f>
        <v>30648.932602739722</v>
      </c>
      <c r="S8" s="345">
        <f t="shared" ref="S8" ca="1" si="3">IF(L8&gt;0,R8/(J8+J9),0)</f>
        <v>1.3721149931834948E-2</v>
      </c>
      <c r="U8" s="347">
        <f ca="1">$P$1</f>
        <v>43878</v>
      </c>
      <c r="V8" s="338">
        <f ca="1">IF(U8&gt;D8,DATEDIF(D8,U8,"d"),0)</f>
        <v>11</v>
      </c>
      <c r="W8" s="339"/>
    </row>
    <row r="9" spans="2:23" s="106" customFormat="1" x14ac:dyDescent="0.2">
      <c r="B9" s="124" t="s">
        <v>474</v>
      </c>
      <c r="C9" s="341"/>
      <c r="D9" s="343"/>
      <c r="E9" s="29" t="s">
        <v>186</v>
      </c>
      <c r="F9" s="29">
        <v>6472</v>
      </c>
      <c r="G9" s="54" t="s">
        <v>1729</v>
      </c>
      <c r="H9" s="46">
        <v>301</v>
      </c>
      <c r="I9" s="46">
        <v>3700</v>
      </c>
      <c r="J9" s="47">
        <f t="shared" si="1"/>
        <v>1113700</v>
      </c>
      <c r="K9" s="145" t="s">
        <v>1730</v>
      </c>
      <c r="L9" s="41">
        <v>299</v>
      </c>
      <c r="M9" s="29">
        <v>770</v>
      </c>
      <c r="N9" s="146">
        <f ca="1">IF(OR(K9="現物",J9=0),0,IF(E9="売",J9*Fee_Refer!$B$12/365*V9, J9*Fee_Refer!$B$11/365*V8))</f>
        <v>939.77972602739737</v>
      </c>
      <c r="O9" s="283">
        <v>200</v>
      </c>
      <c r="P9" s="148">
        <f ca="1">IF(L9&gt;0,(L9-H9)*I9-M9-N9-O9,0)</f>
        <v>-9309.7797260273983</v>
      </c>
      <c r="Q9" s="48">
        <f t="shared" ca="1" si="2"/>
        <v>-8.3593245272761043E-3</v>
      </c>
      <c r="R9" s="344"/>
      <c r="S9" s="346"/>
      <c r="U9" s="338"/>
      <c r="V9" s="338"/>
      <c r="W9" s="338"/>
    </row>
    <row r="10" spans="2:23" s="106" customFormat="1" x14ac:dyDescent="0.2">
      <c r="B10" s="124" t="s">
        <v>196</v>
      </c>
      <c r="C10" s="340">
        <f>ROW()/2-1</f>
        <v>4</v>
      </c>
      <c r="D10" s="342">
        <v>43868</v>
      </c>
      <c r="E10" s="33" t="s">
        <v>184</v>
      </c>
      <c r="F10" s="33">
        <v>8306</v>
      </c>
      <c r="G10" s="55" t="s">
        <v>1770</v>
      </c>
      <c r="H10" s="49">
        <v>579.9</v>
      </c>
      <c r="I10" s="49">
        <v>1700</v>
      </c>
      <c r="J10" s="50">
        <f t="shared" si="1"/>
        <v>985830</v>
      </c>
      <c r="K10" s="52" t="s">
        <v>1772</v>
      </c>
      <c r="L10" s="49">
        <v>569.4</v>
      </c>
      <c r="M10" s="33">
        <v>770</v>
      </c>
      <c r="N10" s="144">
        <f ca="1">IF(OR(K10="現物",J10=0),0,IF(E10="売",J10*Fee_Refer!$B$12/365*V10, J10*Fee_Refer!$B$11/365*#REF!))</f>
        <v>297.09945205479448</v>
      </c>
      <c r="O10" s="52">
        <v>0</v>
      </c>
      <c r="P10" s="147">
        <f ca="1">IF(L10 &gt;0,(H10-L10)*I10-M10-N10-O10,0)</f>
        <v>16782.900547945206</v>
      </c>
      <c r="Q10" s="51">
        <f t="shared" ca="1" si="2"/>
        <v>1.7024132505548833E-2</v>
      </c>
      <c r="R10" s="344">
        <f ca="1">P10+P11</f>
        <v>-30731.592602739725</v>
      </c>
      <c r="S10" s="345">
        <f t="shared" ref="S10:S14" ca="1" si="4">IF(L10&gt;0,R10/(J10+J11),0)</f>
        <v>-1.5708797903594855E-2</v>
      </c>
      <c r="U10" s="347">
        <f ca="1">$P$1</f>
        <v>43878</v>
      </c>
      <c r="V10" s="338">
        <f ca="1">IF(U10&gt;D10,DATEDIF(D10,U10,"d"),0)</f>
        <v>10</v>
      </c>
      <c r="W10" s="339"/>
    </row>
    <row r="11" spans="2:23" s="106" customFormat="1" x14ac:dyDescent="0.2">
      <c r="B11" s="124" t="s">
        <v>474</v>
      </c>
      <c r="C11" s="341"/>
      <c r="D11" s="343"/>
      <c r="E11" s="29" t="s">
        <v>186</v>
      </c>
      <c r="F11" s="29">
        <v>6995</v>
      </c>
      <c r="G11" s="54" t="s">
        <v>1771</v>
      </c>
      <c r="H11" s="46">
        <v>1941</v>
      </c>
      <c r="I11" s="46">
        <v>500</v>
      </c>
      <c r="J11" s="47">
        <f t="shared" si="1"/>
        <v>970500</v>
      </c>
      <c r="K11" s="145" t="s">
        <v>1773</v>
      </c>
      <c r="L11" s="41">
        <v>1849</v>
      </c>
      <c r="M11" s="29">
        <v>770</v>
      </c>
      <c r="N11" s="146">
        <f ca="1">IF(OR(K11="現物",J11=0),0,IF(E11="売",J11*Fee_Refer!$B$12/365*V11, J11*Fee_Refer!$B$11/365*V10))</f>
        <v>744.49315068493149</v>
      </c>
      <c r="O11" s="284">
        <v>0</v>
      </c>
      <c r="P11" s="148">
        <f ca="1">IF(L11&gt;0,(L11-H11)*I11-M11-N11-O11,0)</f>
        <v>-47514.493150684932</v>
      </c>
      <c r="Q11" s="48">
        <f t="shared" ca="1" si="2"/>
        <v>-4.8958777074379116E-2</v>
      </c>
      <c r="R11" s="344"/>
      <c r="S11" s="346"/>
      <c r="U11" s="338"/>
      <c r="V11" s="338"/>
      <c r="W11" s="338"/>
    </row>
    <row r="12" spans="2:23" s="106" customFormat="1" x14ac:dyDescent="0.2">
      <c r="B12" s="124" t="s">
        <v>196</v>
      </c>
      <c r="C12" s="340">
        <f>ROW()/2-1</f>
        <v>5</v>
      </c>
      <c r="D12" s="342">
        <v>43869</v>
      </c>
      <c r="E12" s="33" t="s">
        <v>184</v>
      </c>
      <c r="F12" s="33">
        <v>4183</v>
      </c>
      <c r="G12" s="55" t="s">
        <v>1870</v>
      </c>
      <c r="H12" s="49">
        <v>2580</v>
      </c>
      <c r="I12" s="49">
        <v>400</v>
      </c>
      <c r="J12" s="50">
        <f t="shared" si="1"/>
        <v>1032000</v>
      </c>
      <c r="K12" s="52" t="s">
        <v>1872</v>
      </c>
      <c r="L12" s="49">
        <v>2586</v>
      </c>
      <c r="M12" s="33">
        <v>770</v>
      </c>
      <c r="N12" s="144">
        <f ca="1">IF(OR(K12="現物",J12=0),0,IF(E12="売",J12*Fee_Refer!$B$12/365*V12, J12*Fee_Refer!$B$11/365*#REF!))</f>
        <v>279.91232876712326</v>
      </c>
      <c r="O12" s="52">
        <v>0</v>
      </c>
      <c r="P12" s="147">
        <f ca="1">IF(L12 &gt;0,(H12-L12)*I12-M12-N12-O12,0)</f>
        <v>-3449.9123287671232</v>
      </c>
      <c r="Q12" s="51">
        <f t="shared" ca="1" si="2"/>
        <v>-3.3429383030689178E-3</v>
      </c>
      <c r="R12" s="344">
        <f ca="1">P12+P13</f>
        <v>-6580.0547945205471</v>
      </c>
      <c r="S12" s="345">
        <f t="shared" ca="1" si="4"/>
        <v>-3.0848826978530459E-3</v>
      </c>
      <c r="U12" s="347">
        <f ca="1">$P$1</f>
        <v>43878</v>
      </c>
      <c r="V12" s="338">
        <f ca="1">IF(U12&gt;D12,DATEDIF(D12,U12,"d"),0)</f>
        <v>9</v>
      </c>
      <c r="W12" s="339"/>
    </row>
    <row r="13" spans="2:23" s="106" customFormat="1" x14ac:dyDescent="0.2">
      <c r="B13" s="124" t="s">
        <v>474</v>
      </c>
      <c r="C13" s="341"/>
      <c r="D13" s="343"/>
      <c r="E13" s="29" t="s">
        <v>186</v>
      </c>
      <c r="F13" s="29">
        <v>4208</v>
      </c>
      <c r="G13" s="54" t="s">
        <v>1871</v>
      </c>
      <c r="H13" s="46">
        <v>2202</v>
      </c>
      <c r="I13" s="46">
        <v>500</v>
      </c>
      <c r="J13" s="47">
        <f t="shared" si="1"/>
        <v>1101000</v>
      </c>
      <c r="K13" s="145" t="s">
        <v>1872</v>
      </c>
      <c r="L13" s="41">
        <v>2199</v>
      </c>
      <c r="M13" s="29">
        <v>770</v>
      </c>
      <c r="N13" s="146">
        <f ca="1">IF(OR(K13="現物",J13=0),0,IF(E13="売",J13*Fee_Refer!$B$12/365*V13, J13*Fee_Refer!$B$11/365*V12))</f>
        <v>760.14246575342463</v>
      </c>
      <c r="O13" s="288">
        <v>100</v>
      </c>
      <c r="P13" s="148">
        <f ca="1">IF(L13&gt;0,(L13-H13)*I13-M13-N13-O13,0)</f>
        <v>-3130.1424657534244</v>
      </c>
      <c r="Q13" s="48">
        <f t="shared" ca="1" si="2"/>
        <v>-2.8429995147624199E-3</v>
      </c>
      <c r="R13" s="344"/>
      <c r="S13" s="346"/>
      <c r="U13" s="338"/>
      <c r="V13" s="338"/>
      <c r="W13" s="338"/>
    </row>
    <row r="14" spans="2:23" s="106" customFormat="1" x14ac:dyDescent="0.2">
      <c r="B14" s="124" t="s">
        <v>196</v>
      </c>
      <c r="C14" s="340">
        <f>ROW()/2-1</f>
        <v>6</v>
      </c>
      <c r="D14" s="342">
        <v>43875</v>
      </c>
      <c r="E14" s="33" t="s">
        <v>184</v>
      </c>
      <c r="F14" s="33">
        <v>6457</v>
      </c>
      <c r="G14" s="55" t="s">
        <v>2066</v>
      </c>
      <c r="H14" s="49">
        <v>3190</v>
      </c>
      <c r="I14" s="49">
        <v>300</v>
      </c>
      <c r="J14" s="50">
        <f t="shared" si="1"/>
        <v>957000</v>
      </c>
      <c r="K14" s="52" t="s">
        <v>2068</v>
      </c>
      <c r="L14" s="49">
        <v>3140</v>
      </c>
      <c r="M14" s="33">
        <v>770</v>
      </c>
      <c r="N14" s="144">
        <f ca="1">IF(OR(K14="現物",J14=0),0,IF(E14="売",J14*Fee_Refer!$B$12/365*V14, J14*Fee_Refer!$B$11/365*#REF!))</f>
        <v>86.523287671232879</v>
      </c>
      <c r="O14" s="52">
        <v>0</v>
      </c>
      <c r="P14" s="147">
        <f ca="1">IF(L14 &gt;0,(H14-L14)*I14-M14-N14-O14,0)</f>
        <v>14143.476712328767</v>
      </c>
      <c r="Q14" s="51">
        <f t="shared" ca="1" si="2"/>
        <v>1.4778972531169035E-2</v>
      </c>
      <c r="R14" s="344">
        <f ca="1">P14+P15</f>
        <v>-34.060821917808425</v>
      </c>
      <c r="S14" s="345">
        <f t="shared" ca="1" si="4"/>
        <v>-1.8324091843021533E-5</v>
      </c>
      <c r="U14" s="347">
        <f ca="1">$P$1</f>
        <v>43878</v>
      </c>
      <c r="V14" s="338">
        <f ca="1">IF(U14&gt;D14,DATEDIF(D14,U14,"d"),0)</f>
        <v>3</v>
      </c>
      <c r="W14" s="339"/>
    </row>
    <row r="15" spans="2:23" s="106" customFormat="1" x14ac:dyDescent="0.2">
      <c r="B15" s="124" t="s">
        <v>474</v>
      </c>
      <c r="C15" s="341"/>
      <c r="D15" s="343"/>
      <c r="E15" s="29" t="s">
        <v>186</v>
      </c>
      <c r="F15" s="29">
        <v>6925</v>
      </c>
      <c r="G15" s="54" t="s">
        <v>2067</v>
      </c>
      <c r="H15" s="46">
        <v>1503</v>
      </c>
      <c r="I15" s="46">
        <v>600</v>
      </c>
      <c r="J15" s="47">
        <f t="shared" si="1"/>
        <v>901800</v>
      </c>
      <c r="K15" s="145" t="s">
        <v>2068</v>
      </c>
      <c r="L15" s="41">
        <v>1481</v>
      </c>
      <c r="M15" s="31">
        <v>770</v>
      </c>
      <c r="N15" s="146">
        <f ca="1">IF(OR(K15="現物",J15=0),0,IF(E15="売",J15*Fee_Refer!$B$12/365*V15, J15*Fee_Refer!$B$11/365*V14))</f>
        <v>207.53753424657535</v>
      </c>
      <c r="O15" s="289">
        <v>0</v>
      </c>
      <c r="P15" s="148">
        <f ca="1">IF(L15&gt;0,(L15-H15)*I15-M15-N15-O15,0)</f>
        <v>-14177.537534246576</v>
      </c>
      <c r="Q15" s="48">
        <f t="shared" ca="1" si="2"/>
        <v>-1.572137672903812E-2</v>
      </c>
      <c r="R15" s="344"/>
      <c r="S15" s="346"/>
      <c r="U15" s="338"/>
      <c r="V15" s="338"/>
      <c r="W15" s="338"/>
    </row>
    <row r="16" spans="2:23" s="106" customFormat="1" x14ac:dyDescent="0.2">
      <c r="B16" s="124" t="s">
        <v>196</v>
      </c>
      <c r="C16" s="340">
        <f>ROW()/2-1</f>
        <v>7</v>
      </c>
      <c r="D16" s="342">
        <v>43878</v>
      </c>
      <c r="E16" s="33" t="s">
        <v>184</v>
      </c>
      <c r="F16" s="33">
        <v>8316</v>
      </c>
      <c r="G16" s="55" t="s">
        <v>2133</v>
      </c>
      <c r="H16" s="49">
        <v>3832</v>
      </c>
      <c r="I16" s="49">
        <v>200</v>
      </c>
      <c r="J16" s="50">
        <f t="shared" si="1"/>
        <v>766400</v>
      </c>
      <c r="K16" s="52" t="s">
        <v>2135</v>
      </c>
      <c r="L16" s="49">
        <v>3844</v>
      </c>
      <c r="M16" s="33">
        <v>770</v>
      </c>
      <c r="N16" s="144">
        <f ca="1">IF(OR(K16="現物",J16=0),0,IF(E16="売",J16*Fee_Refer!$B$12/365*V16, J16*Fee_Refer!$B$11/365*#REF!))</f>
        <v>0</v>
      </c>
      <c r="O16" s="52">
        <v>0</v>
      </c>
      <c r="P16" s="147">
        <f ca="1">IF(L16 &gt;0,(H16-L16)*I16-M16-N16-O16,0)</f>
        <v>-3170</v>
      </c>
      <c r="Q16" s="51">
        <f ca="1">IF(L16&gt;0,P16/J16,0)</f>
        <v>-4.1362212943632567E-3</v>
      </c>
      <c r="R16" s="344">
        <f ca="1">P16+P17</f>
        <v>-3940</v>
      </c>
      <c r="S16" s="345">
        <f ca="1">IF(L16&gt;0,R16/(J16+J17),0)</f>
        <v>-2.562101703732605E-3</v>
      </c>
      <c r="U16" s="347">
        <f ca="1">$P$1</f>
        <v>43878</v>
      </c>
      <c r="V16" s="338">
        <f ca="1">IF(U16&gt;D16,DATEDIF(D16,U16,"d"),0)</f>
        <v>0</v>
      </c>
      <c r="W16" s="339"/>
    </row>
    <row r="17" spans="2:23" s="106" customFormat="1" x14ac:dyDescent="0.2">
      <c r="B17" s="124" t="s">
        <v>474</v>
      </c>
      <c r="C17" s="341"/>
      <c r="D17" s="343"/>
      <c r="E17" s="29" t="s">
        <v>186</v>
      </c>
      <c r="F17" s="29">
        <v>8385</v>
      </c>
      <c r="G17" s="54" t="s">
        <v>2134</v>
      </c>
      <c r="H17" s="46">
        <v>551</v>
      </c>
      <c r="I17" s="46">
        <v>1400</v>
      </c>
      <c r="J17" s="47">
        <f t="shared" si="1"/>
        <v>771400</v>
      </c>
      <c r="K17" s="145" t="s">
        <v>2135</v>
      </c>
      <c r="L17" s="41">
        <v>551</v>
      </c>
      <c r="M17" s="29">
        <v>770</v>
      </c>
      <c r="N17" s="146">
        <f ca="1">IF(OR(K17="現物",J17=0),0,IF(E17="売",J17*Fee_Refer!$B$12/365*V17, J17*Fee_Refer!$B$11/365*V16))</f>
        <v>0</v>
      </c>
      <c r="O17" s="290">
        <v>0</v>
      </c>
      <c r="P17" s="148">
        <f ca="1">IF(L17&gt;0,(L17-H17)*I17-M17-N17-O17,0)</f>
        <v>-770</v>
      </c>
      <c r="Q17" s="48">
        <f ca="1">IF(L17&gt;0,P17/J17,0)</f>
        <v>-9.9818511796733204E-4</v>
      </c>
      <c r="R17" s="344"/>
      <c r="S17" s="346"/>
      <c r="U17" s="338"/>
      <c r="V17" s="338"/>
      <c r="W17" s="338"/>
    </row>
  </sheetData>
  <mergeCells count="51">
    <mergeCell ref="V16:V17"/>
    <mergeCell ref="W16:W17"/>
    <mergeCell ref="C16:C17"/>
    <mergeCell ref="D16:D17"/>
    <mergeCell ref="R16:R17"/>
    <mergeCell ref="S16:S17"/>
    <mergeCell ref="U16:U17"/>
    <mergeCell ref="V12:V13"/>
    <mergeCell ref="W12:W13"/>
    <mergeCell ref="C12:C13"/>
    <mergeCell ref="D12:D13"/>
    <mergeCell ref="R12:R13"/>
    <mergeCell ref="S12:S13"/>
    <mergeCell ref="U12:U13"/>
    <mergeCell ref="S8:S9"/>
    <mergeCell ref="U8:U9"/>
    <mergeCell ref="V8:V9"/>
    <mergeCell ref="W8:W9"/>
    <mergeCell ref="K1:L1"/>
    <mergeCell ref="P1:Q1"/>
    <mergeCell ref="U4:U5"/>
    <mergeCell ref="C8:C9"/>
    <mergeCell ref="D8:D9"/>
    <mergeCell ref="R8:R9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V10:V11"/>
    <mergeCell ref="W10:W11"/>
    <mergeCell ref="C10:C11"/>
    <mergeCell ref="D10:D11"/>
    <mergeCell ref="R10:R11"/>
    <mergeCell ref="S10:S11"/>
    <mergeCell ref="U10:U11"/>
    <mergeCell ref="V14:V15"/>
    <mergeCell ref="W14:W15"/>
    <mergeCell ref="C14:C15"/>
    <mergeCell ref="D14:D15"/>
    <mergeCell ref="R14:R15"/>
    <mergeCell ref="S14:S15"/>
    <mergeCell ref="U14:U1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47"/>
  <sheetViews>
    <sheetView showGridLines="0" topLeftCell="A19" zoomScaleNormal="100" workbookViewId="0">
      <selection activeCell="W22" sqref="W22:W23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182</v>
      </c>
      <c r="R2" s="93">
        <f>SUM(R4:R1004)</f>
        <v>537358.483287671</v>
      </c>
      <c r="S2" s="175"/>
      <c r="U2" s="57" t="s">
        <v>67</v>
      </c>
      <c r="X2" s="1" t="s">
        <v>1015</v>
      </c>
    </row>
    <row r="3" spans="2:29" ht="30" customHeight="1" thickBot="1" x14ac:dyDescent="0.25">
      <c r="C3" s="58" t="s">
        <v>69</v>
      </c>
      <c r="D3" s="92" t="s">
        <v>93</v>
      </c>
      <c r="E3" s="60"/>
      <c r="F3" s="61" t="s">
        <v>40</v>
      </c>
      <c r="G3" s="61" t="s">
        <v>41</v>
      </c>
      <c r="H3" s="63" t="s">
        <v>195</v>
      </c>
      <c r="I3" s="63" t="s">
        <v>192</v>
      </c>
      <c r="J3" s="60" t="s">
        <v>21</v>
      </c>
      <c r="K3" s="60" t="s">
        <v>72</v>
      </c>
      <c r="L3" s="63" t="s">
        <v>193</v>
      </c>
      <c r="M3" s="63" t="s">
        <v>94</v>
      </c>
      <c r="N3" s="60" t="s">
        <v>74</v>
      </c>
      <c r="O3" s="63" t="s">
        <v>88</v>
      </c>
      <c r="P3" s="62" t="s">
        <v>194</v>
      </c>
      <c r="Q3" s="62" t="s">
        <v>76</v>
      </c>
      <c r="R3" s="63" t="s">
        <v>90</v>
      </c>
      <c r="S3" s="66" t="s">
        <v>91</v>
      </c>
      <c r="T3" s="65"/>
      <c r="U3" s="67" t="s">
        <v>183</v>
      </c>
      <c r="V3" s="67" t="s">
        <v>1010</v>
      </c>
      <c r="W3" s="67" t="s">
        <v>89</v>
      </c>
      <c r="AA3" s="67" t="s">
        <v>189</v>
      </c>
      <c r="AB3" s="67" t="s">
        <v>190</v>
      </c>
      <c r="AC3" s="67" t="s">
        <v>191</v>
      </c>
    </row>
    <row r="4" spans="2:29" x14ac:dyDescent="0.2">
      <c r="B4" s="124" t="s">
        <v>196</v>
      </c>
      <c r="C4" s="367">
        <v>1</v>
      </c>
      <c r="D4" s="370">
        <v>43726</v>
      </c>
      <c r="E4" s="25" t="s">
        <v>184</v>
      </c>
      <c r="F4" s="25">
        <v>6472</v>
      </c>
      <c r="G4" s="53" t="s">
        <v>185</v>
      </c>
      <c r="H4" s="43">
        <v>320</v>
      </c>
      <c r="I4" s="26">
        <v>1200</v>
      </c>
      <c r="J4" s="44">
        <v>384000</v>
      </c>
      <c r="K4" s="37" t="s">
        <v>83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51">
        <f>P4+P5</f>
        <v>159</v>
      </c>
      <c r="S4" s="363">
        <f>R4/(J4+J5)</f>
        <v>2.1406645484409498E-4</v>
      </c>
      <c r="U4" s="372">
        <v>43742</v>
      </c>
      <c r="V4" s="365">
        <f>DATEDIF(D4,U4,"d")</f>
        <v>16</v>
      </c>
      <c r="W4" s="359" t="s">
        <v>532</v>
      </c>
      <c r="X4" s="166"/>
      <c r="AA4" s="351">
        <f>YEAR(U4)</f>
        <v>2019</v>
      </c>
      <c r="AB4" s="351">
        <f>MONTH(U4)</f>
        <v>10</v>
      </c>
      <c r="AC4" s="351" t="str">
        <f>IF(R4&gt;0,"○","☓")</f>
        <v>○</v>
      </c>
    </row>
    <row r="5" spans="2:29" x14ac:dyDescent="0.2">
      <c r="B5" s="106"/>
      <c r="C5" s="341"/>
      <c r="D5" s="342"/>
      <c r="E5" s="29" t="s">
        <v>186</v>
      </c>
      <c r="F5" s="29">
        <v>6752</v>
      </c>
      <c r="G5" s="54" t="s">
        <v>54</v>
      </c>
      <c r="H5" s="46">
        <v>896.9</v>
      </c>
      <c r="I5" s="30">
        <v>400</v>
      </c>
      <c r="J5" s="47">
        <v>358760</v>
      </c>
      <c r="K5" s="38" t="s">
        <v>84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46"/>
      <c r="S5" s="371"/>
      <c r="T5" s="294"/>
      <c r="U5" s="373"/>
      <c r="V5" s="366"/>
      <c r="W5" s="360"/>
      <c r="X5" s="166"/>
      <c r="AA5" s="346"/>
      <c r="AB5" s="346"/>
      <c r="AC5" s="346"/>
    </row>
    <row r="6" spans="2:29" x14ac:dyDescent="0.2">
      <c r="B6" s="124" t="s">
        <v>196</v>
      </c>
      <c r="C6" s="367">
        <v>2</v>
      </c>
      <c r="D6" s="362">
        <v>43732</v>
      </c>
      <c r="E6" s="313" t="s">
        <v>2148</v>
      </c>
      <c r="F6" s="313">
        <v>6305</v>
      </c>
      <c r="G6" s="329" t="s">
        <v>31</v>
      </c>
      <c r="H6" s="325">
        <v>2638</v>
      </c>
      <c r="I6" s="314">
        <v>300</v>
      </c>
      <c r="J6" s="326">
        <v>791400</v>
      </c>
      <c r="K6" s="321" t="s">
        <v>82</v>
      </c>
      <c r="L6" s="323">
        <v>2464</v>
      </c>
      <c r="M6" s="315">
        <v>763</v>
      </c>
      <c r="N6" s="316">
        <v>477</v>
      </c>
      <c r="O6" s="316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51">
        <f>P6+P7</f>
        <v>37649</v>
      </c>
      <c r="S6" s="345">
        <f>R6/(J6+J7)</f>
        <v>2.3845082019127242E-2</v>
      </c>
      <c r="T6" s="294"/>
      <c r="U6" s="368">
        <v>43748</v>
      </c>
      <c r="V6" s="369">
        <f>DATEDIF(D6,U6,"d")</f>
        <v>16</v>
      </c>
      <c r="W6" s="361" t="s">
        <v>532</v>
      </c>
      <c r="X6" s="166"/>
      <c r="AA6" s="351">
        <f>YEAR(U6)</f>
        <v>2019</v>
      </c>
      <c r="AB6" s="351">
        <f>MONTH(U6)</f>
        <v>10</v>
      </c>
      <c r="AC6" s="351" t="str">
        <f>IF(R6&gt;0,"○","☓")</f>
        <v>○</v>
      </c>
    </row>
    <row r="7" spans="2:29" x14ac:dyDescent="0.2">
      <c r="B7" s="106"/>
      <c r="C7" s="341"/>
      <c r="D7" s="343"/>
      <c r="E7" s="317" t="s">
        <v>2149</v>
      </c>
      <c r="F7" s="317">
        <v>3861</v>
      </c>
      <c r="G7" s="330" t="s">
        <v>37</v>
      </c>
      <c r="H7" s="327">
        <v>525</v>
      </c>
      <c r="I7" s="318">
        <v>1500</v>
      </c>
      <c r="J7" s="328">
        <v>787500</v>
      </c>
      <c r="K7" s="322" t="s">
        <v>82</v>
      </c>
      <c r="L7" s="324">
        <v>518</v>
      </c>
      <c r="M7" s="319">
        <v>823</v>
      </c>
      <c r="N7" s="320">
        <v>1208</v>
      </c>
      <c r="O7" s="320">
        <v>750</v>
      </c>
      <c r="P7" s="29">
        <f>IF(L7 &gt;0,(L7-H7)*I7-M7-N7-O7,0)</f>
        <v>-13281</v>
      </c>
      <c r="Q7" s="48">
        <v>3</v>
      </c>
      <c r="R7" s="346"/>
      <c r="S7" s="346"/>
      <c r="T7" s="294">
        <v>0</v>
      </c>
      <c r="U7" s="368"/>
      <c r="V7" s="369"/>
      <c r="W7" s="361"/>
      <c r="X7" s="166"/>
      <c r="AA7" s="346"/>
      <c r="AB7" s="346"/>
      <c r="AC7" s="346"/>
    </row>
    <row r="8" spans="2:29" x14ac:dyDescent="0.2">
      <c r="B8" s="124" t="s">
        <v>196</v>
      </c>
      <c r="C8" s="340">
        <f>ROW()/2-1</f>
        <v>3</v>
      </c>
      <c r="D8" s="362">
        <v>43747</v>
      </c>
      <c r="E8" s="33" t="s">
        <v>85</v>
      </c>
      <c r="F8" s="33">
        <v>3099</v>
      </c>
      <c r="G8" s="55" t="s">
        <v>36</v>
      </c>
      <c r="H8" s="49">
        <v>872</v>
      </c>
      <c r="I8" s="33">
        <v>1200</v>
      </c>
      <c r="J8" s="33">
        <f t="shared" ref="J8:J13" si="1">H8*I8</f>
        <v>1046400</v>
      </c>
      <c r="K8" s="52" t="s">
        <v>82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44">
        <f>P8+P9</f>
        <v>63304</v>
      </c>
      <c r="S8" s="363">
        <f>R8/(J8+J9)</f>
        <v>3.0952474085663994E-2</v>
      </c>
      <c r="T8" s="294"/>
      <c r="U8" s="364">
        <v>43753</v>
      </c>
      <c r="V8" s="341">
        <f>DATEDIF(D8,U8,"d")</f>
        <v>6</v>
      </c>
      <c r="W8" s="353" t="s">
        <v>534</v>
      </c>
      <c r="X8" s="166"/>
      <c r="AA8" s="351">
        <f>YEAR(U8)</f>
        <v>2019</v>
      </c>
      <c r="AB8" s="351">
        <f>MONTH(U8)</f>
        <v>10</v>
      </c>
      <c r="AC8" s="351" t="str">
        <f>IF(R8&gt;0,"○","☓")</f>
        <v>○</v>
      </c>
    </row>
    <row r="9" spans="2:29" x14ac:dyDescent="0.2">
      <c r="B9" s="106"/>
      <c r="C9" s="341"/>
      <c r="D9" s="343">
        <v>43747</v>
      </c>
      <c r="E9" s="29" t="s">
        <v>78</v>
      </c>
      <c r="F9" s="29">
        <v>7211</v>
      </c>
      <c r="G9" s="54" t="s">
        <v>28</v>
      </c>
      <c r="H9" s="46">
        <v>454</v>
      </c>
      <c r="I9" s="46">
        <v>2200</v>
      </c>
      <c r="J9" s="47">
        <f t="shared" si="1"/>
        <v>998800</v>
      </c>
      <c r="K9" s="38" t="s">
        <v>82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44"/>
      <c r="S9" s="346"/>
      <c r="U9" s="347"/>
      <c r="V9" s="338"/>
      <c r="W9" s="338"/>
      <c r="X9" s="166"/>
      <c r="AA9" s="346"/>
      <c r="AB9" s="346"/>
      <c r="AC9" s="346"/>
    </row>
    <row r="10" spans="2:29" x14ac:dyDescent="0.2">
      <c r="B10" s="124" t="s">
        <v>196</v>
      </c>
      <c r="C10" s="340">
        <f>ROW()/2-1</f>
        <v>4</v>
      </c>
      <c r="D10" s="362">
        <v>43753</v>
      </c>
      <c r="E10" s="128" t="s">
        <v>77</v>
      </c>
      <c r="F10" s="33">
        <v>7453</v>
      </c>
      <c r="G10" s="55" t="s">
        <v>53</v>
      </c>
      <c r="H10" s="49">
        <v>2127</v>
      </c>
      <c r="I10" s="33">
        <v>500</v>
      </c>
      <c r="J10" s="33">
        <f t="shared" si="1"/>
        <v>1063500</v>
      </c>
      <c r="K10" s="52" t="s">
        <v>82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44">
        <f>P10+P11</f>
        <v>-93238.000000000029</v>
      </c>
      <c r="S10" s="345">
        <f>R10/(J10+J11)</f>
        <v>-4.3839777316989466E-2</v>
      </c>
      <c r="U10" s="375">
        <v>43759</v>
      </c>
      <c r="V10" s="338">
        <f>DATEDIF(D10,U10,"d")</f>
        <v>6</v>
      </c>
      <c r="W10" s="376" t="s">
        <v>201</v>
      </c>
      <c r="X10" s="166" t="s">
        <v>216</v>
      </c>
      <c r="AA10" s="351">
        <f>YEAR(U10)</f>
        <v>2019</v>
      </c>
      <c r="AB10" s="351">
        <f>MONTH(U10)</f>
        <v>10</v>
      </c>
      <c r="AC10" s="354" t="str">
        <f>IF(R10&gt;0,"○","☓")</f>
        <v>☓</v>
      </c>
    </row>
    <row r="11" spans="2:29" x14ac:dyDescent="0.2">
      <c r="B11" s="106"/>
      <c r="C11" s="341"/>
      <c r="D11" s="343">
        <v>43748</v>
      </c>
      <c r="E11" s="129" t="s">
        <v>78</v>
      </c>
      <c r="F11" s="29">
        <v>8308</v>
      </c>
      <c r="G11" s="54" t="s">
        <v>51</v>
      </c>
      <c r="H11" s="46">
        <v>462.3</v>
      </c>
      <c r="I11" s="46">
        <v>2300</v>
      </c>
      <c r="J11" s="47">
        <f t="shared" si="1"/>
        <v>1063290</v>
      </c>
      <c r="K11" s="38" t="s">
        <v>82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44"/>
      <c r="S11" s="346"/>
      <c r="U11" s="364"/>
      <c r="V11" s="338"/>
      <c r="W11" s="376"/>
      <c r="X11" s="166" t="s">
        <v>217</v>
      </c>
      <c r="AA11" s="346"/>
      <c r="AB11" s="346"/>
      <c r="AC11" s="355"/>
    </row>
    <row r="12" spans="2:29" x14ac:dyDescent="0.2">
      <c r="B12" s="124" t="s">
        <v>196</v>
      </c>
      <c r="C12" s="367">
        <f>ROW()/2-1</f>
        <v>5</v>
      </c>
      <c r="D12" s="342">
        <v>43742</v>
      </c>
      <c r="E12" s="25" t="s">
        <v>77</v>
      </c>
      <c r="F12" s="25">
        <v>8750</v>
      </c>
      <c r="G12" s="53" t="s">
        <v>30</v>
      </c>
      <c r="H12" s="43">
        <v>1635</v>
      </c>
      <c r="I12" s="26">
        <v>600</v>
      </c>
      <c r="J12" s="44">
        <f t="shared" si="1"/>
        <v>981000</v>
      </c>
      <c r="K12" s="37" t="s">
        <v>83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74">
        <f>P12+P13</f>
        <v>-11052.999999999898</v>
      </c>
      <c r="S12" s="363">
        <f>R12/(J12+J13)</f>
        <v>-5.6554672757562954E-3</v>
      </c>
      <c r="U12" s="375">
        <v>43759</v>
      </c>
      <c r="V12" s="338">
        <f>DATEDIF(D12,U12,"d")</f>
        <v>17</v>
      </c>
      <c r="W12" s="358" t="s">
        <v>532</v>
      </c>
      <c r="X12" s="166"/>
      <c r="AA12" s="351">
        <f>YEAR(U12)</f>
        <v>2019</v>
      </c>
      <c r="AB12" s="351">
        <f>MONTH(U12)</f>
        <v>10</v>
      </c>
      <c r="AC12" s="354" t="str">
        <f>IF(R12&gt;0,"○","☓")</f>
        <v>☓</v>
      </c>
    </row>
    <row r="13" spans="2:29" x14ac:dyDescent="0.2">
      <c r="B13" s="106"/>
      <c r="C13" s="341"/>
      <c r="D13" s="343"/>
      <c r="E13" s="29" t="s">
        <v>78</v>
      </c>
      <c r="F13" s="29">
        <v>8002</v>
      </c>
      <c r="G13" s="54" t="s">
        <v>29</v>
      </c>
      <c r="H13" s="46">
        <v>695.28</v>
      </c>
      <c r="I13" s="30">
        <v>1400</v>
      </c>
      <c r="J13" s="47">
        <f t="shared" si="1"/>
        <v>973392</v>
      </c>
      <c r="K13" s="168" t="s">
        <v>537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44"/>
      <c r="S13" s="346"/>
      <c r="U13" s="364"/>
      <c r="V13" s="338"/>
      <c r="W13" s="358"/>
      <c r="AA13" s="346"/>
      <c r="AB13" s="346"/>
      <c r="AC13" s="355"/>
    </row>
    <row r="14" spans="2:29" s="106" customFormat="1" x14ac:dyDescent="0.2">
      <c r="B14" s="124" t="s">
        <v>196</v>
      </c>
      <c r="C14" s="340">
        <f>ROW()/2-1</f>
        <v>6</v>
      </c>
      <c r="D14" s="342">
        <v>43745</v>
      </c>
      <c r="E14" s="33" t="s">
        <v>77</v>
      </c>
      <c r="F14" s="33">
        <v>6770</v>
      </c>
      <c r="G14" s="55" t="s">
        <v>24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83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44">
        <f>P14+P15</f>
        <v>-1197.0000000000437</v>
      </c>
      <c r="S14" s="345">
        <f>R14/(J14+J15)</f>
        <v>-7.1541831052504275E-4</v>
      </c>
      <c r="U14" s="347">
        <v>43761</v>
      </c>
      <c r="V14" s="338">
        <f>DATEDIF(D14,U14,"d")</f>
        <v>16</v>
      </c>
      <c r="W14" s="358" t="s">
        <v>532</v>
      </c>
      <c r="X14" s="166"/>
      <c r="AA14" s="351">
        <f>YEAR(U14)</f>
        <v>2019</v>
      </c>
      <c r="AB14" s="351">
        <f>MONTH(U14)</f>
        <v>10</v>
      </c>
      <c r="AC14" s="354" t="str">
        <f>IF(R14&gt;0,"○","☓")</f>
        <v>☓</v>
      </c>
    </row>
    <row r="15" spans="2:29" s="106" customFormat="1" x14ac:dyDescent="0.2">
      <c r="C15" s="341"/>
      <c r="D15" s="343">
        <v>43745</v>
      </c>
      <c r="E15" s="29" t="s">
        <v>78</v>
      </c>
      <c r="F15" s="29">
        <v>8601</v>
      </c>
      <c r="G15" s="54" t="s">
        <v>25</v>
      </c>
      <c r="H15" s="46">
        <v>488.91</v>
      </c>
      <c r="I15" s="30">
        <v>1700</v>
      </c>
      <c r="J15" s="47">
        <f t="shared" si="2"/>
        <v>831147</v>
      </c>
      <c r="K15" s="168" t="s">
        <v>68</v>
      </c>
      <c r="L15" s="41">
        <v>499</v>
      </c>
      <c r="M15" s="31">
        <f>487+582</f>
        <v>1069</v>
      </c>
      <c r="N15" s="165">
        <v>0</v>
      </c>
      <c r="O15" s="165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44"/>
      <c r="S15" s="346"/>
      <c r="U15" s="338"/>
      <c r="V15" s="338"/>
      <c r="W15" s="358"/>
      <c r="AA15" s="346"/>
      <c r="AB15" s="346"/>
      <c r="AC15" s="355"/>
    </row>
    <row r="16" spans="2:29" s="106" customFormat="1" x14ac:dyDescent="0.2">
      <c r="B16" s="124" t="s">
        <v>196</v>
      </c>
      <c r="C16" s="340">
        <f>ROW()/2-1</f>
        <v>7</v>
      </c>
      <c r="D16" s="342">
        <v>43745</v>
      </c>
      <c r="E16" s="33" t="s">
        <v>77</v>
      </c>
      <c r="F16" s="33">
        <v>5803</v>
      </c>
      <c r="G16" s="55" t="s">
        <v>26</v>
      </c>
      <c r="H16" s="49">
        <v>413</v>
      </c>
      <c r="I16" s="34">
        <v>1700</v>
      </c>
      <c r="J16" s="50">
        <f t="shared" si="2"/>
        <v>702100</v>
      </c>
      <c r="K16" s="39" t="s">
        <v>83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44">
        <f>P16+P17</f>
        <v>-16483</v>
      </c>
      <c r="S16" s="345">
        <f>R16/(J16+J17)</f>
        <v>-1.1926054554663194E-2</v>
      </c>
      <c r="U16" s="347">
        <v>43761</v>
      </c>
      <c r="V16" s="338">
        <f>DATEDIF(D16,U16,"d")</f>
        <v>16</v>
      </c>
      <c r="W16" s="358" t="s">
        <v>532</v>
      </c>
      <c r="X16" s="166"/>
      <c r="AA16" s="351">
        <f>YEAR(U16)</f>
        <v>2019</v>
      </c>
      <c r="AB16" s="351">
        <f>MONTH(U16)</f>
        <v>10</v>
      </c>
      <c r="AC16" s="354" t="str">
        <f>IF(R16&gt;0,"○","☓")</f>
        <v>☓</v>
      </c>
    </row>
    <row r="17" spans="2:29" s="106" customFormat="1" x14ac:dyDescent="0.2">
      <c r="C17" s="341"/>
      <c r="D17" s="343">
        <v>43745</v>
      </c>
      <c r="E17" s="29" t="s">
        <v>78</v>
      </c>
      <c r="F17" s="29">
        <v>7259</v>
      </c>
      <c r="G17" s="54" t="s">
        <v>27</v>
      </c>
      <c r="H17" s="46">
        <v>3400</v>
      </c>
      <c r="I17" s="46">
        <v>200</v>
      </c>
      <c r="J17" s="47">
        <f t="shared" si="2"/>
        <v>680000</v>
      </c>
      <c r="K17" s="168" t="s">
        <v>68</v>
      </c>
      <c r="L17" s="41">
        <v>3720</v>
      </c>
      <c r="M17" s="31">
        <f>487+582</f>
        <v>1069</v>
      </c>
      <c r="N17" s="165">
        <v>0</v>
      </c>
      <c r="O17" s="165">
        <v>0</v>
      </c>
      <c r="P17" s="29">
        <f>IF(L17 &gt;0,(L17-H17)*I17-M17-N17-O17,0)</f>
        <v>62931</v>
      </c>
      <c r="Q17" s="48">
        <f t="shared" si="0"/>
        <v>9.2545588235294116E-2</v>
      </c>
      <c r="R17" s="344"/>
      <c r="S17" s="346"/>
      <c r="U17" s="338"/>
      <c r="V17" s="338"/>
      <c r="W17" s="358"/>
      <c r="AA17" s="346"/>
      <c r="AB17" s="346"/>
      <c r="AC17" s="355"/>
    </row>
    <row r="18" spans="2:29" s="106" customFormat="1" x14ac:dyDescent="0.2">
      <c r="B18" s="124" t="s">
        <v>196</v>
      </c>
      <c r="C18" s="340">
        <f>ROW()/2-1</f>
        <v>8</v>
      </c>
      <c r="D18" s="342">
        <v>43748</v>
      </c>
      <c r="E18" s="33" t="s">
        <v>77</v>
      </c>
      <c r="F18" s="33">
        <v>7186</v>
      </c>
      <c r="G18" s="55" t="s">
        <v>79</v>
      </c>
      <c r="H18" s="49">
        <v>410</v>
      </c>
      <c r="I18" s="33">
        <v>1800</v>
      </c>
      <c r="J18" s="33">
        <f t="shared" si="2"/>
        <v>738000</v>
      </c>
      <c r="K18" s="52" t="s">
        <v>82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44">
        <f>P18+P19</f>
        <v>-4757</v>
      </c>
      <c r="S18" s="345">
        <f>R18/(J18+J19)</f>
        <v>-3.2102847887704143E-3</v>
      </c>
      <c r="U18" s="347">
        <v>43767</v>
      </c>
      <c r="V18" s="338">
        <f>DATEDIF(D18,U18,"d")</f>
        <v>19</v>
      </c>
      <c r="W18" s="358" t="s">
        <v>532</v>
      </c>
      <c r="X18" s="216"/>
      <c r="AA18" s="351">
        <f>YEAR(U18)</f>
        <v>2019</v>
      </c>
      <c r="AB18" s="351">
        <f>MONTH(U18)</f>
        <v>10</v>
      </c>
      <c r="AC18" s="354" t="str">
        <f>IF(R18&gt;0,"○","☓")</f>
        <v>☓</v>
      </c>
    </row>
    <row r="19" spans="2:29" s="106" customFormat="1" x14ac:dyDescent="0.2">
      <c r="C19" s="341"/>
      <c r="D19" s="343">
        <v>43748</v>
      </c>
      <c r="E19" s="29" t="s">
        <v>78</v>
      </c>
      <c r="F19" s="29">
        <v>8309</v>
      </c>
      <c r="G19" s="54" t="s">
        <v>80</v>
      </c>
      <c r="H19" s="46">
        <v>3719</v>
      </c>
      <c r="I19" s="46">
        <v>200</v>
      </c>
      <c r="J19" s="47">
        <f t="shared" si="2"/>
        <v>743800</v>
      </c>
      <c r="K19" s="38" t="s">
        <v>82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44"/>
      <c r="S19" s="346"/>
      <c r="U19" s="338"/>
      <c r="V19" s="338"/>
      <c r="W19" s="358"/>
      <c r="X19" s="216"/>
      <c r="AA19" s="346"/>
      <c r="AB19" s="346"/>
      <c r="AC19" s="355"/>
    </row>
    <row r="20" spans="2:29" x14ac:dyDescent="0.2">
      <c r="B20" s="124" t="s">
        <v>196</v>
      </c>
      <c r="C20" s="340">
        <f>ROW()/2-1</f>
        <v>9</v>
      </c>
      <c r="D20" s="342">
        <v>43782</v>
      </c>
      <c r="E20" s="33" t="s">
        <v>77</v>
      </c>
      <c r="F20" s="33">
        <v>1820</v>
      </c>
      <c r="G20" s="55" t="s">
        <v>61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82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44">
        <f>P20+P21</f>
        <v>485995</v>
      </c>
      <c r="S20" s="345">
        <f>R20/(J20+J21)</f>
        <v>0.25451000559299347</v>
      </c>
      <c r="U20" s="347">
        <v>43789</v>
      </c>
      <c r="V20" s="338">
        <f>DATEDIF(D20,U20,"d")</f>
        <v>7</v>
      </c>
      <c r="W20" s="353" t="s">
        <v>218</v>
      </c>
      <c r="X20" s="216" t="s">
        <v>1069</v>
      </c>
      <c r="AA20" s="351">
        <f>YEAR(U20)</f>
        <v>2019</v>
      </c>
      <c r="AB20" s="351">
        <f>MONTH(U20)</f>
        <v>11</v>
      </c>
      <c r="AC20" s="351" t="str">
        <f>IF(R20&gt;0,"○","☓")</f>
        <v>○</v>
      </c>
    </row>
    <row r="21" spans="2:29" x14ac:dyDescent="0.2">
      <c r="B21" s="106"/>
      <c r="C21" s="341"/>
      <c r="D21" s="343">
        <v>43748</v>
      </c>
      <c r="E21" s="29" t="s">
        <v>78</v>
      </c>
      <c r="F21" s="29">
        <v>4508</v>
      </c>
      <c r="G21" s="54" t="s">
        <v>222</v>
      </c>
      <c r="H21" s="46">
        <v>1338.76</v>
      </c>
      <c r="I21" s="46">
        <v>700</v>
      </c>
      <c r="J21" s="47">
        <f t="shared" si="3"/>
        <v>937132</v>
      </c>
      <c r="K21" s="168" t="s">
        <v>68</v>
      </c>
      <c r="L21" s="41">
        <v>2004</v>
      </c>
      <c r="M21" s="31">
        <f>487+582</f>
        <v>1069</v>
      </c>
      <c r="N21" s="165">
        <v>0</v>
      </c>
      <c r="O21" s="165">
        <v>0</v>
      </c>
      <c r="P21" s="29">
        <f>IF(L21 &gt;0,(L21-H21)*I21-M21-N21-O21,0)</f>
        <v>464599</v>
      </c>
      <c r="Q21" s="48">
        <f t="shared" si="0"/>
        <v>0.49576687168936712</v>
      </c>
      <c r="R21" s="344"/>
      <c r="S21" s="346"/>
      <c r="U21" s="338"/>
      <c r="V21" s="338"/>
      <c r="W21" s="338"/>
      <c r="X21" s="106" t="s">
        <v>462</v>
      </c>
      <c r="AA21" s="346"/>
      <c r="AB21" s="346"/>
      <c r="AC21" s="346"/>
    </row>
    <row r="22" spans="2:29" s="106" customFormat="1" x14ac:dyDescent="0.2">
      <c r="B22" s="124" t="s">
        <v>196</v>
      </c>
      <c r="C22" s="340">
        <f>ROW()/2-1</f>
        <v>10</v>
      </c>
      <c r="D22" s="342">
        <v>43782</v>
      </c>
      <c r="E22" s="33" t="s">
        <v>77</v>
      </c>
      <c r="F22" s="33">
        <v>8002</v>
      </c>
      <c r="G22" s="55" t="s">
        <v>29</v>
      </c>
      <c r="H22" s="49">
        <v>814</v>
      </c>
      <c r="I22" s="33">
        <v>1300</v>
      </c>
      <c r="J22" s="50">
        <f t="shared" si="3"/>
        <v>1058200</v>
      </c>
      <c r="K22" s="52" t="s">
        <v>82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44">
        <f>P22+P23</f>
        <v>60240.999999999913</v>
      </c>
      <c r="S22" s="345">
        <f>R22/(J22+J23)</f>
        <v>2.8847737807914758E-2</v>
      </c>
      <c r="U22" s="347">
        <v>43790</v>
      </c>
      <c r="V22" s="338">
        <f>DATEDIF(D22,U22,"d")</f>
        <v>8</v>
      </c>
      <c r="W22" s="353" t="s">
        <v>218</v>
      </c>
      <c r="X22" s="166"/>
      <c r="AA22" s="351">
        <f>YEAR(U22)</f>
        <v>2019</v>
      </c>
      <c r="AB22" s="351">
        <f>MONTH(U22)</f>
        <v>11</v>
      </c>
      <c r="AC22" s="351" t="str">
        <f>IF(R22&gt;0,"○","☓")</f>
        <v>○</v>
      </c>
    </row>
    <row r="23" spans="2:29" s="106" customFormat="1" x14ac:dyDescent="0.2">
      <c r="C23" s="341"/>
      <c r="D23" s="343">
        <v>43748</v>
      </c>
      <c r="E23" s="29" t="s">
        <v>78</v>
      </c>
      <c r="F23" s="29">
        <v>8601</v>
      </c>
      <c r="G23" s="54" t="s">
        <v>25</v>
      </c>
      <c r="H23" s="46">
        <v>515.02</v>
      </c>
      <c r="I23" s="46">
        <v>2000</v>
      </c>
      <c r="J23" s="47">
        <f t="shared" si="3"/>
        <v>1030040</v>
      </c>
      <c r="K23" s="168" t="s">
        <v>68</v>
      </c>
      <c r="L23" s="41">
        <v>533.29999999999995</v>
      </c>
      <c r="M23" s="31">
        <f>487+582</f>
        <v>1069</v>
      </c>
      <c r="N23" s="130">
        <v>0</v>
      </c>
      <c r="O23" s="165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44"/>
      <c r="S23" s="346"/>
      <c r="U23" s="338"/>
      <c r="V23" s="338"/>
      <c r="W23" s="338"/>
      <c r="AA23" s="346"/>
      <c r="AB23" s="346"/>
      <c r="AC23" s="346"/>
    </row>
    <row r="24" spans="2:29" s="106" customFormat="1" x14ac:dyDescent="0.2">
      <c r="B24" s="124" t="s">
        <v>196</v>
      </c>
      <c r="C24" s="340">
        <f>ROW()/2-1</f>
        <v>11</v>
      </c>
      <c r="D24" s="342">
        <v>43783</v>
      </c>
      <c r="E24" s="33" t="s">
        <v>77</v>
      </c>
      <c r="F24" s="33">
        <v>3105</v>
      </c>
      <c r="G24" s="55" t="s">
        <v>49</v>
      </c>
      <c r="H24" s="49">
        <v>970</v>
      </c>
      <c r="I24" s="33">
        <v>1100</v>
      </c>
      <c r="J24" s="50">
        <f t="shared" si="3"/>
        <v>1067000</v>
      </c>
      <c r="K24" s="52" t="s">
        <v>82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44">
        <f>P24+P25</f>
        <v>-59214</v>
      </c>
      <c r="S24" s="345">
        <f>R24/(J24+J25)</f>
        <v>-2.7894290559638213E-2</v>
      </c>
      <c r="U24" s="347">
        <v>43798</v>
      </c>
      <c r="V24" s="338">
        <f>DATEDIF(D24,U24,"d")</f>
        <v>15</v>
      </c>
      <c r="W24" s="356" t="s">
        <v>201</v>
      </c>
      <c r="X24" s="166"/>
      <c r="AA24" s="351">
        <f>YEAR(U24)</f>
        <v>2019</v>
      </c>
      <c r="AB24" s="351">
        <f>MONTH(U24)</f>
        <v>11</v>
      </c>
      <c r="AC24" s="351" t="str">
        <f>IF(R24&gt;0,"○","☓")</f>
        <v>☓</v>
      </c>
    </row>
    <row r="25" spans="2:29" s="106" customFormat="1" x14ac:dyDescent="0.2">
      <c r="C25" s="341"/>
      <c r="D25" s="343">
        <v>43748</v>
      </c>
      <c r="E25" s="29" t="s">
        <v>78</v>
      </c>
      <c r="F25" s="29">
        <v>6301</v>
      </c>
      <c r="G25" s="54" t="s">
        <v>55</v>
      </c>
      <c r="H25" s="46">
        <v>2639.5</v>
      </c>
      <c r="I25" s="46">
        <v>400</v>
      </c>
      <c r="J25" s="47">
        <f t="shared" si="3"/>
        <v>1055800</v>
      </c>
      <c r="K25" s="38" t="s">
        <v>68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44"/>
      <c r="S25" s="346"/>
      <c r="U25" s="338"/>
      <c r="V25" s="338"/>
      <c r="W25" s="357"/>
      <c r="X25" s="166"/>
      <c r="AA25" s="346"/>
      <c r="AB25" s="346"/>
      <c r="AC25" s="346"/>
    </row>
    <row r="26" spans="2:29" s="106" customFormat="1" x14ac:dyDescent="0.2">
      <c r="B26" s="124" t="s">
        <v>196</v>
      </c>
      <c r="C26" s="340">
        <f>ROW()/2-1</f>
        <v>12</v>
      </c>
      <c r="D26" s="342">
        <v>43784</v>
      </c>
      <c r="E26" s="33" t="s">
        <v>77</v>
      </c>
      <c r="F26" s="33">
        <v>6770</v>
      </c>
      <c r="G26" s="55" t="s">
        <v>24</v>
      </c>
      <c r="H26" s="49">
        <v>2386</v>
      </c>
      <c r="I26" s="33">
        <v>400</v>
      </c>
      <c r="J26" s="50">
        <f t="shared" si="3"/>
        <v>954400</v>
      </c>
      <c r="K26" s="52" t="s">
        <v>538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44">
        <f>P26+P27</f>
        <v>-23558</v>
      </c>
      <c r="S26" s="345">
        <f>R26/(J26+J27)</f>
        <v>-1.2410704878305763E-2</v>
      </c>
      <c r="U26" s="347">
        <v>43802</v>
      </c>
      <c r="V26" s="338">
        <f>DATEDIF(D26,U26,"d")</f>
        <v>18</v>
      </c>
      <c r="W26" s="377" t="s">
        <v>532</v>
      </c>
      <c r="X26" s="166"/>
      <c r="AA26" s="351">
        <f>YEAR(U26)</f>
        <v>2019</v>
      </c>
      <c r="AB26" s="351">
        <f>MONTH(U26)</f>
        <v>12</v>
      </c>
      <c r="AC26" s="351" t="str">
        <f>IF(R26&gt;0,"○","☓")</f>
        <v>☓</v>
      </c>
    </row>
    <row r="27" spans="2:29" s="106" customFormat="1" x14ac:dyDescent="0.2">
      <c r="C27" s="341"/>
      <c r="D27" s="343">
        <v>43748</v>
      </c>
      <c r="E27" s="29" t="s">
        <v>78</v>
      </c>
      <c r="F27" s="29">
        <v>1911</v>
      </c>
      <c r="G27" s="54" t="s">
        <v>52</v>
      </c>
      <c r="H27" s="46">
        <v>1573</v>
      </c>
      <c r="I27" s="46">
        <v>600</v>
      </c>
      <c r="J27" s="47">
        <f t="shared" si="3"/>
        <v>943800</v>
      </c>
      <c r="K27" s="167" t="s">
        <v>83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44"/>
      <c r="S27" s="346"/>
      <c r="U27" s="338"/>
      <c r="V27" s="338"/>
      <c r="W27" s="360"/>
      <c r="X27" s="166"/>
      <c r="AA27" s="346"/>
      <c r="AB27" s="346"/>
      <c r="AC27" s="346"/>
    </row>
    <row r="28" spans="2:29" s="106" customFormat="1" x14ac:dyDescent="0.2">
      <c r="B28" s="124" t="s">
        <v>196</v>
      </c>
      <c r="C28" s="340">
        <v>13</v>
      </c>
      <c r="D28" s="342">
        <v>43789</v>
      </c>
      <c r="E28" s="33" t="s">
        <v>77</v>
      </c>
      <c r="F28" s="33">
        <v>4182</v>
      </c>
      <c r="G28" s="55" t="s">
        <v>47</v>
      </c>
      <c r="H28" s="49">
        <v>1627</v>
      </c>
      <c r="I28" s="33">
        <v>600</v>
      </c>
      <c r="J28" s="50">
        <v>976200</v>
      </c>
      <c r="K28" s="52" t="s">
        <v>82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44">
        <v>54150</v>
      </c>
      <c r="S28" s="345">
        <v>2.7799999999999998E-2</v>
      </c>
      <c r="U28" s="347">
        <v>43805</v>
      </c>
      <c r="V28" s="338">
        <v>15</v>
      </c>
      <c r="W28" s="353" t="s">
        <v>509</v>
      </c>
      <c r="X28" s="166"/>
      <c r="AA28" s="351">
        <f>YEAR(U28)</f>
        <v>2019</v>
      </c>
      <c r="AB28" s="351">
        <f>MONTH(U28)</f>
        <v>12</v>
      </c>
      <c r="AC28" s="351" t="str">
        <f>IF(R28&gt;0,"○","☓")</f>
        <v>○</v>
      </c>
    </row>
    <row r="29" spans="2:29" s="106" customFormat="1" x14ac:dyDescent="0.2">
      <c r="C29" s="341"/>
      <c r="D29" s="343">
        <v>43748</v>
      </c>
      <c r="E29" s="29" t="s">
        <v>78</v>
      </c>
      <c r="F29" s="29">
        <v>1824</v>
      </c>
      <c r="G29" s="54" t="s">
        <v>224</v>
      </c>
      <c r="H29" s="46">
        <v>973</v>
      </c>
      <c r="I29" s="46">
        <v>1000</v>
      </c>
      <c r="J29" s="47">
        <v>973000</v>
      </c>
      <c r="K29" s="145" t="s">
        <v>82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44"/>
      <c r="S29" s="346"/>
      <c r="U29" s="338"/>
      <c r="V29" s="338"/>
      <c r="W29" s="338"/>
      <c r="X29" s="166"/>
      <c r="AA29" s="346"/>
      <c r="AB29" s="346"/>
      <c r="AC29" s="346"/>
    </row>
    <row r="30" spans="2:29" s="106" customFormat="1" x14ac:dyDescent="0.2">
      <c r="B30" s="124" t="s">
        <v>196</v>
      </c>
      <c r="C30" s="340">
        <v>14</v>
      </c>
      <c r="D30" s="342">
        <v>43790</v>
      </c>
      <c r="E30" s="33" t="s">
        <v>77</v>
      </c>
      <c r="F30" s="33">
        <v>6995</v>
      </c>
      <c r="G30" s="55" t="s">
        <v>50</v>
      </c>
      <c r="H30" s="49">
        <v>2050</v>
      </c>
      <c r="I30" s="33">
        <v>500</v>
      </c>
      <c r="J30" s="50">
        <f t="shared" ref="J30:J47" si="5">H30*I30</f>
        <v>1025000</v>
      </c>
      <c r="K30" s="52" t="s">
        <v>82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44">
        <f>P30+P31</f>
        <v>33712.972602739726</v>
      </c>
      <c r="S30" s="345">
        <f>R30/(J30+J31)</f>
        <v>1.6402146834066229E-2</v>
      </c>
      <c r="U30" s="347">
        <v>43808</v>
      </c>
      <c r="V30" s="338">
        <f>IF(U30&gt;D30,DATEDIF(D30,U30,"d"),0)</f>
        <v>18</v>
      </c>
      <c r="W30" s="352" t="s">
        <v>533</v>
      </c>
      <c r="AA30" s="351">
        <f>YEAR(U30)</f>
        <v>2019</v>
      </c>
      <c r="AB30" s="351">
        <f>MONTH(U30)</f>
        <v>12</v>
      </c>
      <c r="AC30" s="351" t="str">
        <f>IF(R30&gt;0,"○","☓")</f>
        <v>○</v>
      </c>
    </row>
    <row r="31" spans="2:29" s="106" customFormat="1" x14ac:dyDescent="0.2">
      <c r="C31" s="341"/>
      <c r="D31" s="343">
        <v>43748</v>
      </c>
      <c r="E31" s="29" t="s">
        <v>78</v>
      </c>
      <c r="F31" s="29">
        <v>6472</v>
      </c>
      <c r="G31" s="54" t="s">
        <v>62</v>
      </c>
      <c r="H31" s="46">
        <v>322</v>
      </c>
      <c r="I31" s="46">
        <v>3200</v>
      </c>
      <c r="J31" s="47">
        <f t="shared" si="5"/>
        <v>1030400</v>
      </c>
      <c r="K31" s="168" t="s">
        <v>68</v>
      </c>
      <c r="L31" s="41">
        <v>353</v>
      </c>
      <c r="M31" s="31">
        <f>487+582</f>
        <v>1069</v>
      </c>
      <c r="N31" s="165">
        <v>0</v>
      </c>
      <c r="O31" s="165">
        <v>0</v>
      </c>
      <c r="P31" s="29">
        <f>IF(L31 &gt;0,(L31-H31)*I31-M31-N31-O31,0)</f>
        <v>98131</v>
      </c>
      <c r="Q31" s="48">
        <f t="shared" si="0"/>
        <v>9.5235830745341615E-2</v>
      </c>
      <c r="R31" s="344"/>
      <c r="S31" s="346"/>
      <c r="U31" s="338"/>
      <c r="V31" s="338"/>
      <c r="W31" s="338"/>
      <c r="AA31" s="346"/>
      <c r="AB31" s="346"/>
      <c r="AC31" s="346"/>
    </row>
    <row r="32" spans="2:29" s="106" customFormat="1" x14ac:dyDescent="0.2">
      <c r="B32" s="124" t="s">
        <v>196</v>
      </c>
      <c r="C32" s="340">
        <v>15</v>
      </c>
      <c r="D32" s="342">
        <v>43791</v>
      </c>
      <c r="E32" s="33" t="s">
        <v>77</v>
      </c>
      <c r="F32" s="33">
        <v>8601</v>
      </c>
      <c r="G32" s="55" t="s">
        <v>25</v>
      </c>
      <c r="H32" s="49">
        <v>533.79999999999995</v>
      </c>
      <c r="I32" s="33">
        <v>2000</v>
      </c>
      <c r="J32" s="50">
        <f t="shared" si="5"/>
        <v>1067600</v>
      </c>
      <c r="K32" s="52" t="s">
        <v>82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44">
        <f>P32+P33</f>
        <v>-7387.9621917808836</v>
      </c>
      <c r="S32" s="345">
        <f>R32/(J32+J33)</f>
        <v>-3.4469872261972761E-3</v>
      </c>
      <c r="U32" s="347">
        <v>43808</v>
      </c>
      <c r="V32" s="338">
        <f>IF(U32&gt;D32,DATEDIF(D32,U32,"d"),0)</f>
        <v>17</v>
      </c>
      <c r="W32" s="352" t="s">
        <v>533</v>
      </c>
      <c r="AA32" s="351">
        <f>YEAR(U32)</f>
        <v>2019</v>
      </c>
      <c r="AB32" s="351">
        <f>MONTH(U32)</f>
        <v>12</v>
      </c>
      <c r="AC32" s="351" t="str">
        <f>IF(R32&gt;0,"○","☓")</f>
        <v>☓</v>
      </c>
    </row>
    <row r="33" spans="2:29" s="106" customFormat="1" x14ac:dyDescent="0.2">
      <c r="C33" s="341"/>
      <c r="D33" s="343">
        <v>43748</v>
      </c>
      <c r="E33" s="29" t="s">
        <v>78</v>
      </c>
      <c r="F33" s="29">
        <v>8308</v>
      </c>
      <c r="G33" s="54" t="s">
        <v>51</v>
      </c>
      <c r="H33" s="46">
        <v>467.7</v>
      </c>
      <c r="I33" s="46">
        <v>2300</v>
      </c>
      <c r="J33" s="47">
        <f t="shared" si="5"/>
        <v>1075710</v>
      </c>
      <c r="K33" s="168" t="s">
        <v>68</v>
      </c>
      <c r="L33" s="41">
        <v>484</v>
      </c>
      <c r="M33" s="31">
        <f>487+582</f>
        <v>1069</v>
      </c>
      <c r="N33" s="165">
        <v>0</v>
      </c>
      <c r="O33" s="165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44"/>
      <c r="S33" s="346"/>
      <c r="U33" s="338"/>
      <c r="V33" s="338"/>
      <c r="W33" s="338"/>
      <c r="AA33" s="346"/>
      <c r="AB33" s="346"/>
      <c r="AC33" s="346"/>
    </row>
    <row r="34" spans="2:29" s="106" customFormat="1" x14ac:dyDescent="0.2">
      <c r="B34" s="124" t="s">
        <v>196</v>
      </c>
      <c r="C34" s="340">
        <v>16</v>
      </c>
      <c r="D34" s="342">
        <v>43802</v>
      </c>
      <c r="E34" s="33" t="s">
        <v>184</v>
      </c>
      <c r="F34" s="33">
        <v>3861</v>
      </c>
      <c r="G34" s="55" t="s">
        <v>37</v>
      </c>
      <c r="H34" s="49">
        <v>616</v>
      </c>
      <c r="I34" s="49">
        <v>1700</v>
      </c>
      <c r="J34" s="50">
        <f t="shared" si="5"/>
        <v>1047200</v>
      </c>
      <c r="K34" s="52" t="s">
        <v>82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44">
        <f>P34+P35</f>
        <v>29274.382465753424</v>
      </c>
      <c r="S34" s="345">
        <f>R34/(J34+J35)</f>
        <v>1.4002861602292846E-2</v>
      </c>
      <c r="U34" s="347">
        <v>43818</v>
      </c>
      <c r="V34" s="338">
        <f>IF(U34&gt;D34,DATEDIF(D34,U34,"d"),0)</f>
        <v>16</v>
      </c>
      <c r="W34" s="339" t="s">
        <v>533</v>
      </c>
      <c r="AA34" s="351">
        <f>YEAR(U34)</f>
        <v>2019</v>
      </c>
      <c r="AB34" s="351">
        <f>MONTH(U34)</f>
        <v>12</v>
      </c>
      <c r="AC34" s="351" t="str">
        <f>IF(R34&gt;0,"○","☓")</f>
        <v>○</v>
      </c>
    </row>
    <row r="35" spans="2:29" s="106" customFormat="1" x14ac:dyDescent="0.2">
      <c r="C35" s="341"/>
      <c r="D35" s="343">
        <v>43748</v>
      </c>
      <c r="E35" s="29" t="s">
        <v>186</v>
      </c>
      <c r="F35" s="29">
        <v>5703</v>
      </c>
      <c r="G35" s="54" t="s">
        <v>221</v>
      </c>
      <c r="H35" s="46">
        <v>222</v>
      </c>
      <c r="I35" s="46">
        <v>4700</v>
      </c>
      <c r="J35" s="47">
        <f t="shared" si="5"/>
        <v>1043400</v>
      </c>
      <c r="K35" s="145" t="s">
        <v>82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0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44"/>
      <c r="S35" s="346"/>
      <c r="U35" s="338"/>
      <c r="V35" s="338"/>
      <c r="W35" s="338"/>
      <c r="AA35" s="346"/>
      <c r="AB35" s="346"/>
      <c r="AC35" s="346"/>
    </row>
    <row r="36" spans="2:29" s="106" customFormat="1" x14ac:dyDescent="0.2">
      <c r="B36" s="124" t="s">
        <v>196</v>
      </c>
      <c r="C36" s="340">
        <v>17</v>
      </c>
      <c r="D36" s="342">
        <v>43808</v>
      </c>
      <c r="E36" s="33" t="s">
        <v>184</v>
      </c>
      <c r="F36" s="33">
        <v>5991</v>
      </c>
      <c r="G36" s="55" t="s">
        <v>1117</v>
      </c>
      <c r="H36" s="49">
        <v>1013</v>
      </c>
      <c r="I36" s="49">
        <v>900</v>
      </c>
      <c r="J36" s="50">
        <f t="shared" si="5"/>
        <v>911700</v>
      </c>
      <c r="K36" s="52" t="s">
        <v>82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44">
        <f>P36+P37</f>
        <v>-25646.869041095888</v>
      </c>
      <c r="S36" s="345">
        <f>R36/(J36+J37)</f>
        <v>-1.376865251575449E-2</v>
      </c>
      <c r="U36" s="347">
        <v>43824</v>
      </c>
      <c r="V36" s="338">
        <f>IF(U36&gt;D36,DATEDIF(D36,U36,"d"),0)</f>
        <v>16</v>
      </c>
      <c r="W36" s="339" t="s">
        <v>533</v>
      </c>
      <c r="AA36" s="351">
        <f>YEAR(U36)</f>
        <v>2019</v>
      </c>
      <c r="AB36" s="351">
        <f>MONTH(U36)</f>
        <v>12</v>
      </c>
      <c r="AC36" s="351" t="str">
        <f>IF(R36&gt;0,"○","☓")</f>
        <v>☓</v>
      </c>
    </row>
    <row r="37" spans="2:29" s="106" customFormat="1" x14ac:dyDescent="0.2">
      <c r="B37" s="124"/>
      <c r="C37" s="341"/>
      <c r="D37" s="343">
        <v>43748</v>
      </c>
      <c r="E37" s="29" t="s">
        <v>186</v>
      </c>
      <c r="F37" s="29">
        <v>7267</v>
      </c>
      <c r="G37" s="54" t="s">
        <v>60</v>
      </c>
      <c r="H37" s="46">
        <v>3170</v>
      </c>
      <c r="I37" s="46">
        <v>300</v>
      </c>
      <c r="J37" s="47">
        <f t="shared" si="5"/>
        <v>951000</v>
      </c>
      <c r="K37" s="145" t="s">
        <v>82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71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44"/>
      <c r="S37" s="346"/>
      <c r="U37" s="338"/>
      <c r="V37" s="338"/>
      <c r="W37" s="338"/>
      <c r="AA37" s="346"/>
      <c r="AB37" s="346"/>
      <c r="AC37" s="346"/>
    </row>
    <row r="38" spans="2:29" s="106" customFormat="1" x14ac:dyDescent="0.2">
      <c r="B38" s="124" t="s">
        <v>196</v>
      </c>
      <c r="C38" s="340">
        <v>18</v>
      </c>
      <c r="D38" s="342">
        <v>43809</v>
      </c>
      <c r="E38" s="33" t="s">
        <v>184</v>
      </c>
      <c r="F38" s="33">
        <v>6471</v>
      </c>
      <c r="G38" s="55" t="s">
        <v>1141</v>
      </c>
      <c r="H38" s="49">
        <v>1067</v>
      </c>
      <c r="I38" s="49">
        <v>1000</v>
      </c>
      <c r="J38" s="50">
        <f t="shared" si="5"/>
        <v>1067000</v>
      </c>
      <c r="K38" s="52" t="s">
        <v>82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44">
        <f>P38+P39</f>
        <v>-12105.526027397262</v>
      </c>
      <c r="S38" s="345">
        <f>R38/(J38+J39)</f>
        <v>-5.6174134697899126E-3</v>
      </c>
      <c r="U38" s="347">
        <v>43826</v>
      </c>
      <c r="V38" s="338">
        <f>IF(U38&gt;D38,DATEDIF(D38,U38,"d"),0)</f>
        <v>17</v>
      </c>
      <c r="W38" s="339" t="s">
        <v>533</v>
      </c>
      <c r="X38" s="269" t="s">
        <v>1143</v>
      </c>
      <c r="AA38" s="351">
        <f>YEAR(U38)</f>
        <v>2019</v>
      </c>
      <c r="AB38" s="351">
        <f>MONTH(U38)</f>
        <v>12</v>
      </c>
      <c r="AC38" s="351" t="str">
        <f>IF(R38&gt;0,"○","☓")</f>
        <v>☓</v>
      </c>
    </row>
    <row r="39" spans="2:29" s="106" customFormat="1" x14ac:dyDescent="0.2">
      <c r="B39" s="124"/>
      <c r="C39" s="341"/>
      <c r="D39" s="343">
        <v>43748</v>
      </c>
      <c r="E39" s="29" t="s">
        <v>186</v>
      </c>
      <c r="F39" s="29">
        <v>6473</v>
      </c>
      <c r="G39" s="54" t="s">
        <v>1142</v>
      </c>
      <c r="H39" s="46">
        <v>1360</v>
      </c>
      <c r="I39" s="46">
        <v>800</v>
      </c>
      <c r="J39" s="47">
        <f t="shared" si="5"/>
        <v>1088000</v>
      </c>
      <c r="K39" s="145" t="s">
        <v>82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72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44"/>
      <c r="S39" s="346"/>
      <c r="U39" s="338"/>
      <c r="V39" s="338"/>
      <c r="W39" s="338"/>
      <c r="AA39" s="346"/>
      <c r="AB39" s="346"/>
      <c r="AC39" s="346"/>
    </row>
    <row r="40" spans="2:29" s="106" customFormat="1" x14ac:dyDescent="0.2">
      <c r="B40" s="124" t="s">
        <v>196</v>
      </c>
      <c r="C40" s="340">
        <v>19</v>
      </c>
      <c r="D40" s="342">
        <v>43811</v>
      </c>
      <c r="E40" s="33" t="s">
        <v>184</v>
      </c>
      <c r="F40" s="33">
        <v>1860</v>
      </c>
      <c r="G40" s="55" t="s">
        <v>56</v>
      </c>
      <c r="H40" s="49">
        <v>730</v>
      </c>
      <c r="I40" s="49">
        <v>1400</v>
      </c>
      <c r="J40" s="50">
        <f t="shared" si="5"/>
        <v>1022000</v>
      </c>
      <c r="K40" s="52" t="s">
        <v>82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44">
        <f>P40+P41</f>
        <v>-63666.936986301371</v>
      </c>
      <c r="S40" s="345">
        <f>R40/(J40+J41)</f>
        <v>-3.158082191780822E-2</v>
      </c>
      <c r="U40" s="347">
        <v>43829</v>
      </c>
      <c r="V40" s="338">
        <f>IF(U40&gt;D40,DATEDIF(D40,U40,"d"),0)</f>
        <v>18</v>
      </c>
      <c r="W40" s="339" t="s">
        <v>533</v>
      </c>
      <c r="AA40" s="351">
        <f>YEAR(U40)</f>
        <v>2019</v>
      </c>
      <c r="AB40" s="351">
        <f>MONTH(U40)</f>
        <v>12</v>
      </c>
      <c r="AC40" s="351" t="str">
        <f>IF(R40&gt;0,"○","☓")</f>
        <v>☓</v>
      </c>
    </row>
    <row r="41" spans="2:29" s="106" customFormat="1" x14ac:dyDescent="0.2">
      <c r="B41" s="124"/>
      <c r="C41" s="341"/>
      <c r="D41" s="343">
        <v>43748</v>
      </c>
      <c r="E41" s="29" t="s">
        <v>186</v>
      </c>
      <c r="F41" s="29">
        <v>5110</v>
      </c>
      <c r="G41" s="54" t="s">
        <v>1144</v>
      </c>
      <c r="H41" s="46">
        <v>1420</v>
      </c>
      <c r="I41" s="46">
        <v>700</v>
      </c>
      <c r="J41" s="47">
        <f t="shared" si="5"/>
        <v>994000</v>
      </c>
      <c r="K41" s="145" t="s">
        <v>82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73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44"/>
      <c r="S41" s="346"/>
      <c r="U41" s="338"/>
      <c r="V41" s="338"/>
      <c r="W41" s="338"/>
      <c r="AA41" s="346"/>
      <c r="AB41" s="346"/>
      <c r="AC41" s="346"/>
    </row>
    <row r="42" spans="2:29" s="106" customFormat="1" x14ac:dyDescent="0.2">
      <c r="B42" s="124" t="s">
        <v>196</v>
      </c>
      <c r="C42" s="340">
        <v>20</v>
      </c>
      <c r="D42" s="342">
        <v>43847</v>
      </c>
      <c r="E42" s="33" t="s">
        <v>184</v>
      </c>
      <c r="F42" s="33">
        <v>8572</v>
      </c>
      <c r="G42" s="55" t="s">
        <v>1279</v>
      </c>
      <c r="H42" s="49">
        <v>513</v>
      </c>
      <c r="I42" s="49">
        <v>2000</v>
      </c>
      <c r="J42" s="50">
        <f t="shared" si="5"/>
        <v>1026000</v>
      </c>
      <c r="K42" s="52" t="s">
        <v>82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44">
        <f>P42+P43</f>
        <v>46995.551780821916</v>
      </c>
      <c r="S42" s="345">
        <f>R42/(J42+J43)</f>
        <v>2.2895621056621806E-2</v>
      </c>
      <c r="U42" s="347">
        <v>43864</v>
      </c>
      <c r="V42" s="338">
        <f>IF(U42&gt;D42,DATEDIF(D42,U42,"d"),0)</f>
        <v>17</v>
      </c>
      <c r="W42" s="339" t="s">
        <v>533</v>
      </c>
      <c r="AA42" s="351">
        <f>YEAR(U42)</f>
        <v>2020</v>
      </c>
      <c r="AB42" s="351">
        <f>MONTH(U42)</f>
        <v>2</v>
      </c>
      <c r="AC42" s="351" t="str">
        <f>IF(R42&gt;0,"○","☓")</f>
        <v>○</v>
      </c>
    </row>
    <row r="43" spans="2:29" s="106" customFormat="1" x14ac:dyDescent="0.2">
      <c r="B43" s="124"/>
      <c r="C43" s="341"/>
      <c r="D43" s="343"/>
      <c r="E43" s="29" t="s">
        <v>186</v>
      </c>
      <c r="F43" s="29">
        <v>8804</v>
      </c>
      <c r="G43" s="54" t="s">
        <v>934</v>
      </c>
      <c r="H43" s="46">
        <v>1711</v>
      </c>
      <c r="I43" s="46">
        <v>600</v>
      </c>
      <c r="J43" s="47">
        <f t="shared" si="5"/>
        <v>1026600</v>
      </c>
      <c r="K43" s="145" t="s">
        <v>82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75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44"/>
      <c r="S43" s="346"/>
      <c r="U43" s="338"/>
      <c r="V43" s="338"/>
      <c r="W43" s="338"/>
      <c r="X43" s="106" t="s">
        <v>1503</v>
      </c>
      <c r="AA43" s="346"/>
      <c r="AB43" s="346"/>
      <c r="AC43" s="346"/>
    </row>
    <row r="44" spans="2:29" s="106" customFormat="1" x14ac:dyDescent="0.2">
      <c r="B44" s="124" t="s">
        <v>196</v>
      </c>
      <c r="C44" s="340">
        <v>21</v>
      </c>
      <c r="D44" s="342">
        <v>43846</v>
      </c>
      <c r="E44" s="33" t="s">
        <v>184</v>
      </c>
      <c r="F44" s="33">
        <v>5333</v>
      </c>
      <c r="G44" s="55" t="s">
        <v>237</v>
      </c>
      <c r="H44" s="49">
        <v>1958</v>
      </c>
      <c r="I44" s="49">
        <v>500</v>
      </c>
      <c r="J44" s="50">
        <f t="shared" si="5"/>
        <v>979000</v>
      </c>
      <c r="K44" s="52" t="s">
        <v>82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44">
        <f>P44+P45</f>
        <v>18014.964383561644</v>
      </c>
      <c r="S44" s="345">
        <f>R44/(J44+J45)</f>
        <v>8.9939912049733627E-3</v>
      </c>
      <c r="U44" s="347">
        <v>43864</v>
      </c>
      <c r="V44" s="338">
        <f>IF(U44&gt;D44,DATEDIF(D44,U44,"d"),0)</f>
        <v>18</v>
      </c>
      <c r="W44" s="339" t="s">
        <v>533</v>
      </c>
      <c r="AA44" s="351">
        <f>YEAR(U44)</f>
        <v>2020</v>
      </c>
      <c r="AB44" s="351">
        <f>MONTH(U44)</f>
        <v>2</v>
      </c>
      <c r="AC44" s="351" t="str">
        <f>IF(R44&gt;0,"○","☓")</f>
        <v>○</v>
      </c>
    </row>
    <row r="45" spans="2:29" s="106" customFormat="1" x14ac:dyDescent="0.2">
      <c r="B45" s="124"/>
      <c r="C45" s="341"/>
      <c r="D45" s="343"/>
      <c r="E45" s="29" t="s">
        <v>186</v>
      </c>
      <c r="F45" s="29">
        <v>9810</v>
      </c>
      <c r="G45" s="54" t="s">
        <v>1278</v>
      </c>
      <c r="H45" s="46">
        <v>5120</v>
      </c>
      <c r="I45" s="46">
        <v>200</v>
      </c>
      <c r="J45" s="47">
        <f t="shared" si="5"/>
        <v>1024000</v>
      </c>
      <c r="K45" s="145" t="s">
        <v>82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75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44"/>
      <c r="S45" s="346"/>
      <c r="U45" s="338"/>
      <c r="V45" s="338"/>
      <c r="W45" s="338"/>
      <c r="AA45" s="346"/>
      <c r="AB45" s="346"/>
      <c r="AC45" s="346"/>
    </row>
    <row r="46" spans="2:29" s="106" customFormat="1" x14ac:dyDescent="0.2">
      <c r="B46" s="124" t="s">
        <v>196</v>
      </c>
      <c r="C46" s="340">
        <v>22</v>
      </c>
      <c r="D46" s="342">
        <v>43845</v>
      </c>
      <c r="E46" s="33" t="s">
        <v>184</v>
      </c>
      <c r="F46" s="33">
        <v>3105</v>
      </c>
      <c r="G46" s="55" t="s">
        <v>49</v>
      </c>
      <c r="H46" s="49">
        <v>1037</v>
      </c>
      <c r="I46" s="49">
        <v>1000</v>
      </c>
      <c r="J46" s="50">
        <f t="shared" si="5"/>
        <v>1037000</v>
      </c>
      <c r="K46" s="52" t="s">
        <v>82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44">
        <f>P46+P47</f>
        <v>26169.906301369861</v>
      </c>
      <c r="S46" s="345">
        <f>R46/(J46+J47)</f>
        <v>1.2681675858388187E-2</v>
      </c>
      <c r="U46" s="347">
        <v>43864</v>
      </c>
      <c r="V46" s="338">
        <f>IF(U46&gt;D46,DATEDIF(D46,U46,"d"),0)</f>
        <v>19</v>
      </c>
      <c r="W46" s="339" t="s">
        <v>533</v>
      </c>
      <c r="AA46" s="351">
        <f>YEAR(U46)</f>
        <v>2020</v>
      </c>
      <c r="AB46" s="351">
        <f>MONTH(U46)</f>
        <v>2</v>
      </c>
      <c r="AC46" s="351" t="str">
        <f>IF(R46&gt;0,"○","☓")</f>
        <v>○</v>
      </c>
    </row>
    <row r="47" spans="2:29" s="106" customFormat="1" x14ac:dyDescent="0.2">
      <c r="B47" s="124"/>
      <c r="C47" s="341"/>
      <c r="D47" s="343"/>
      <c r="E47" s="29" t="s">
        <v>186</v>
      </c>
      <c r="F47" s="29">
        <v>3116</v>
      </c>
      <c r="G47" s="54" t="s">
        <v>1515</v>
      </c>
      <c r="H47" s="46">
        <v>1711</v>
      </c>
      <c r="I47" s="46">
        <v>600</v>
      </c>
      <c r="J47" s="47">
        <f t="shared" si="5"/>
        <v>1026600</v>
      </c>
      <c r="K47" s="145" t="s">
        <v>82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81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44"/>
      <c r="S47" s="346"/>
      <c r="U47" s="338"/>
      <c r="V47" s="338"/>
      <c r="W47" s="338"/>
      <c r="AA47" s="346"/>
      <c r="AB47" s="346"/>
      <c r="AC47" s="346"/>
    </row>
  </sheetData>
  <autoFilter ref="B3:AC23"/>
  <mergeCells count="220"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R26:R27"/>
    <mergeCell ref="S26:S27"/>
    <mergeCell ref="U26:U27"/>
    <mergeCell ref="V30:V31"/>
    <mergeCell ref="W30:W31"/>
    <mergeCell ref="C32:C33"/>
    <mergeCell ref="D32:D33"/>
    <mergeCell ref="R32:R33"/>
    <mergeCell ref="U30:U31"/>
    <mergeCell ref="C26:C27"/>
    <mergeCell ref="D26:D27"/>
    <mergeCell ref="D44:D45"/>
    <mergeCell ref="R44:R45"/>
    <mergeCell ref="S44:S45"/>
    <mergeCell ref="U44:U45"/>
    <mergeCell ref="V44:V45"/>
    <mergeCell ref="W44:W45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A28:AA2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1"/>
  <sheetViews>
    <sheetView showGridLines="0" workbookViewId="0">
      <selection activeCell="P30" sqref="P30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2136</v>
      </c>
      <c r="C4" s="306">
        <f>SUM(W6:W30)</f>
        <v>5000000</v>
      </c>
      <c r="V4" s="301" t="s">
        <v>2137</v>
      </c>
      <c r="W4" s="106"/>
    </row>
    <row r="5" spans="2:23" x14ac:dyDescent="0.2">
      <c r="B5" s="4" t="s">
        <v>2143</v>
      </c>
      <c r="C5" s="307">
        <v>5537358.4699999997</v>
      </c>
      <c r="V5" s="153" t="s">
        <v>2139</v>
      </c>
      <c r="W5" s="153" t="s">
        <v>2138</v>
      </c>
    </row>
    <row r="6" spans="2:23" x14ac:dyDescent="0.2">
      <c r="B6" s="4" t="s">
        <v>2144</v>
      </c>
      <c r="C6" s="307">
        <f>C5-C4</f>
        <v>537358.46999999974</v>
      </c>
      <c r="V6" s="302">
        <v>43720</v>
      </c>
      <c r="W6" s="300">
        <v>3000000</v>
      </c>
    </row>
    <row r="7" spans="2:23" x14ac:dyDescent="0.2">
      <c r="B7" s="4" t="s">
        <v>2145</v>
      </c>
      <c r="C7" s="308">
        <f>C6/C5</f>
        <v>9.7042384543328974E-2</v>
      </c>
      <c r="V7" s="302">
        <v>43732</v>
      </c>
      <c r="W7" s="300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305" t="s">
        <v>2142</v>
      </c>
      <c r="C99" s="305" t="s">
        <v>2140</v>
      </c>
      <c r="D99" s="305" t="s">
        <v>2141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12">
        <v>43742</v>
      </c>
      <c r="C100">
        <v>159</v>
      </c>
      <c r="D100" s="304">
        <v>5000159</v>
      </c>
    </row>
    <row r="101" spans="1:12" x14ac:dyDescent="0.2">
      <c r="B101" s="312">
        <v>43748</v>
      </c>
      <c r="C101">
        <v>37649</v>
      </c>
      <c r="D101" s="304">
        <v>5037808</v>
      </c>
    </row>
    <row r="102" spans="1:12" x14ac:dyDescent="0.2">
      <c r="B102" s="312">
        <v>43753</v>
      </c>
      <c r="C102">
        <v>63304</v>
      </c>
      <c r="D102" s="304">
        <v>5101112</v>
      </c>
    </row>
    <row r="103" spans="1:12" x14ac:dyDescent="0.2">
      <c r="B103" s="312">
        <v>43759</v>
      </c>
      <c r="C103">
        <v>-93238.000000000029</v>
      </c>
      <c r="D103" s="304">
        <v>5007874</v>
      </c>
    </row>
    <row r="104" spans="1:12" x14ac:dyDescent="0.2">
      <c r="B104" s="312">
        <v>43759</v>
      </c>
      <c r="C104">
        <v>-11052.999999999898</v>
      </c>
      <c r="D104" s="304">
        <v>4996821</v>
      </c>
    </row>
    <row r="105" spans="1:12" x14ac:dyDescent="0.2">
      <c r="B105" s="312">
        <v>43761</v>
      </c>
      <c r="C105">
        <v>-1197.0000000000437</v>
      </c>
      <c r="D105" s="304">
        <v>4995624</v>
      </c>
    </row>
    <row r="106" spans="1:12" x14ac:dyDescent="0.2">
      <c r="B106" s="312">
        <v>43761</v>
      </c>
      <c r="C106">
        <v>-16483</v>
      </c>
      <c r="D106" s="304">
        <v>4979141</v>
      </c>
    </row>
    <row r="107" spans="1:12" x14ac:dyDescent="0.2">
      <c r="B107" s="312">
        <v>43767</v>
      </c>
      <c r="C107">
        <v>-4757</v>
      </c>
      <c r="D107" s="304">
        <v>4974384</v>
      </c>
    </row>
    <row r="108" spans="1:12" x14ac:dyDescent="0.2">
      <c r="B108" s="312">
        <v>43789</v>
      </c>
      <c r="C108">
        <v>485995</v>
      </c>
      <c r="D108" s="304">
        <v>5460379</v>
      </c>
    </row>
    <row r="109" spans="1:12" x14ac:dyDescent="0.2">
      <c r="B109" s="312">
        <v>43790</v>
      </c>
      <c r="C109">
        <v>60240.999999999913</v>
      </c>
      <c r="D109" s="304">
        <v>5520620</v>
      </c>
    </row>
    <row r="110" spans="1:12" x14ac:dyDescent="0.2">
      <c r="B110" s="312">
        <v>43798</v>
      </c>
      <c r="C110">
        <v>-59214</v>
      </c>
      <c r="D110" s="304">
        <v>5461406</v>
      </c>
    </row>
    <row r="111" spans="1:12" x14ac:dyDescent="0.2">
      <c r="B111" s="312">
        <v>43802</v>
      </c>
      <c r="C111">
        <v>-23558</v>
      </c>
      <c r="D111" s="304">
        <v>5437848</v>
      </c>
    </row>
    <row r="112" spans="1:12" x14ac:dyDescent="0.2">
      <c r="B112" s="312">
        <v>43805</v>
      </c>
      <c r="C112">
        <v>54150</v>
      </c>
      <c r="D112" s="304">
        <v>5491998</v>
      </c>
    </row>
    <row r="113" spans="2:4" x14ac:dyDescent="0.2">
      <c r="B113" s="312">
        <v>43808</v>
      </c>
      <c r="C113">
        <v>33712.972602739726</v>
      </c>
      <c r="D113" s="304">
        <v>5525710.9699999997</v>
      </c>
    </row>
    <row r="114" spans="2:4" x14ac:dyDescent="0.2">
      <c r="B114" s="312">
        <v>43808</v>
      </c>
      <c r="C114">
        <v>-7387.9621917808836</v>
      </c>
      <c r="D114" s="304">
        <v>5518323.0099999998</v>
      </c>
    </row>
    <row r="115" spans="2:4" x14ac:dyDescent="0.2">
      <c r="B115" s="312">
        <v>43818</v>
      </c>
      <c r="C115">
        <v>29274.382465753424</v>
      </c>
      <c r="D115" s="304">
        <v>5547597.3899999997</v>
      </c>
    </row>
    <row r="116" spans="2:4" x14ac:dyDescent="0.2">
      <c r="B116" s="312">
        <v>43824</v>
      </c>
      <c r="C116">
        <v>-25646.869041095888</v>
      </c>
      <c r="D116" s="304">
        <v>5521950.5199999996</v>
      </c>
    </row>
    <row r="117" spans="2:4" x14ac:dyDescent="0.2">
      <c r="B117" s="312">
        <v>43826</v>
      </c>
      <c r="C117">
        <v>-12105.526027397262</v>
      </c>
      <c r="D117" s="304">
        <v>5509844.9900000002</v>
      </c>
    </row>
    <row r="118" spans="2:4" x14ac:dyDescent="0.2">
      <c r="B118" s="312">
        <v>43829</v>
      </c>
      <c r="C118">
        <v>-63666.936986301371</v>
      </c>
      <c r="D118" s="304">
        <v>5446178.0499999998</v>
      </c>
    </row>
    <row r="119" spans="2:4" x14ac:dyDescent="0.2">
      <c r="B119" s="312">
        <v>43864</v>
      </c>
      <c r="C119">
        <v>46995.551780821916</v>
      </c>
      <c r="D119" s="304">
        <v>5493173.5999999996</v>
      </c>
    </row>
    <row r="120" spans="2:4" x14ac:dyDescent="0.2">
      <c r="B120" s="312">
        <v>43864</v>
      </c>
      <c r="C120">
        <v>18014.964383561644</v>
      </c>
      <c r="D120" s="304">
        <v>5511188.5599999996</v>
      </c>
    </row>
    <row r="121" spans="2:4" x14ac:dyDescent="0.2">
      <c r="B121" s="312">
        <v>43864</v>
      </c>
      <c r="C121">
        <v>26169.906301369861</v>
      </c>
      <c r="D121" s="304">
        <v>5537358.4699999997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3"/>
  <sheetViews>
    <sheetView showGridLines="0" zoomScaleNormal="100" workbookViewId="0">
      <selection activeCell="N35" sqref="N35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4" t="s">
        <v>531</v>
      </c>
      <c r="B1" s="331" t="s">
        <v>2193</v>
      </c>
      <c r="C1" s="331"/>
      <c r="D1" s="332">
        <f>SUM(D3:D100)</f>
        <v>537358.483287671</v>
      </c>
      <c r="E1" s="333">
        <f>SUM(E3:E100)</f>
        <v>0.10673660366498888</v>
      </c>
      <c r="F1" s="331"/>
      <c r="G1" s="331"/>
      <c r="H1" s="334">
        <f>SUM(H3:H100)</f>
        <v>22</v>
      </c>
      <c r="I1" s="334">
        <f>SUM(I3:I100)</f>
        <v>11</v>
      </c>
      <c r="J1" s="334">
        <f>SUM(J3:J100)</f>
        <v>11</v>
      </c>
      <c r="K1" s="333">
        <f>I1/H1</f>
        <v>0.5</v>
      </c>
      <c r="L1" s="331"/>
      <c r="M1" s="331"/>
      <c r="N1" s="331"/>
      <c r="O1" s="335">
        <f>MIN(O3:O100)</f>
        <v>-93238.000000000029</v>
      </c>
      <c r="P1" s="336">
        <f>MIN(P3:P100)</f>
        <v>-1.8647600000000007E-2</v>
      </c>
      <c r="Q1" s="331">
        <f>MAX(Q3:Q100)</f>
        <v>3</v>
      </c>
      <c r="R1" s="331">
        <f>MAX(R3:R100)</f>
        <v>5</v>
      </c>
      <c r="S1" s="334">
        <f>SUM(S3:S100)</f>
        <v>4</v>
      </c>
      <c r="T1" s="334">
        <f>SUM(T3:T100)</f>
        <v>2</v>
      </c>
      <c r="U1" s="334">
        <f>SUM(U3:U100)</f>
        <v>16</v>
      </c>
      <c r="V1" s="334">
        <f>SUM(V3:V100)</f>
        <v>0</v>
      </c>
      <c r="W1" s="337">
        <f>SUM(D3:D100)/SUM(H3:H100)</f>
        <v>24425.385603985047</v>
      </c>
    </row>
    <row r="2" spans="1:23" ht="59.25" customHeight="1" x14ac:dyDescent="0.2">
      <c r="A2" s="151" t="s">
        <v>510</v>
      </c>
      <c r="B2" s="152" t="s">
        <v>511</v>
      </c>
      <c r="C2" s="153" t="s">
        <v>518</v>
      </c>
      <c r="D2" s="152" t="s">
        <v>519</v>
      </c>
      <c r="E2" s="152" t="s">
        <v>520</v>
      </c>
      <c r="F2" s="153" t="s">
        <v>527</v>
      </c>
      <c r="G2" s="153" t="s">
        <v>528</v>
      </c>
      <c r="H2" s="153" t="s">
        <v>521</v>
      </c>
      <c r="I2" s="153" t="s">
        <v>522</v>
      </c>
      <c r="J2" s="153" t="s">
        <v>523</v>
      </c>
      <c r="K2" s="153" t="s">
        <v>529</v>
      </c>
      <c r="L2" s="153" t="s">
        <v>2146</v>
      </c>
      <c r="M2" s="153" t="s">
        <v>512</v>
      </c>
      <c r="N2" s="153" t="s">
        <v>513</v>
      </c>
      <c r="O2" s="153" t="s">
        <v>514</v>
      </c>
      <c r="P2" s="153" t="s">
        <v>524</v>
      </c>
      <c r="Q2" s="154" t="s">
        <v>525</v>
      </c>
      <c r="R2" s="154" t="s">
        <v>515</v>
      </c>
      <c r="S2" s="155" t="s">
        <v>516</v>
      </c>
      <c r="T2" s="155" t="s">
        <v>517</v>
      </c>
      <c r="U2" s="155" t="s">
        <v>530</v>
      </c>
      <c r="V2" s="156" t="s">
        <v>526</v>
      </c>
      <c r="W2" s="156" t="s">
        <v>2147</v>
      </c>
    </row>
    <row r="3" spans="1:23" x14ac:dyDescent="0.2">
      <c r="A3" s="297">
        <v>2019</v>
      </c>
      <c r="B3" s="297">
        <v>10</v>
      </c>
      <c r="C3" s="303">
        <f>Asset!C4</f>
        <v>5000000</v>
      </c>
      <c r="D3" s="298">
        <v>-25615.999999999971</v>
      </c>
      <c r="E3" s="158">
        <f>IF(D3 &lt;&gt; 0,D3/C3, 0)</f>
        <v>-5.1231999999999944E-3</v>
      </c>
      <c r="F3" s="298">
        <v>101112</v>
      </c>
      <c r="G3" s="298">
        <v>-126727.99999999997</v>
      </c>
      <c r="H3" s="297">
        <v>8</v>
      </c>
      <c r="I3" s="297">
        <v>3</v>
      </c>
      <c r="J3" s="297">
        <v>5</v>
      </c>
      <c r="K3" s="159">
        <f>IF(H3&lt;&gt;0,I3/H3,0)</f>
        <v>0.375</v>
      </c>
      <c r="L3" s="160">
        <f t="shared" ref="L3:M6" si="0">IF(I3&lt;&gt;0,F3/I3,0)</f>
        <v>33704</v>
      </c>
      <c r="M3" s="161">
        <f t="shared" si="0"/>
        <v>-25345.599999999995</v>
      </c>
      <c r="N3" s="309">
        <v>14</v>
      </c>
      <c r="O3" s="309">
        <v>-93238.000000000029</v>
      </c>
      <c r="P3" s="162">
        <f>IF(C3&lt;&gt;0,O3/C3,0)</f>
        <v>-1.8647600000000007E-2</v>
      </c>
      <c r="Q3" s="299">
        <v>3</v>
      </c>
      <c r="R3" s="299">
        <v>5</v>
      </c>
      <c r="S3" s="299">
        <v>1</v>
      </c>
      <c r="T3" s="299">
        <v>1</v>
      </c>
      <c r="U3" s="299">
        <v>6</v>
      </c>
      <c r="V3" s="163">
        <f>IF(H3&lt;&gt;0,H3-S3-T3-U3,0)</f>
        <v>0</v>
      </c>
      <c r="W3" s="310">
        <f>IF(H3&lt;&gt;0,D3/H3,0)</f>
        <v>-3201.9999999999964</v>
      </c>
    </row>
    <row r="4" spans="1:23" x14ac:dyDescent="0.2">
      <c r="A4" s="297">
        <v>2019</v>
      </c>
      <c r="B4" s="297">
        <v>11</v>
      </c>
      <c r="C4" s="157">
        <f>C3+D3</f>
        <v>4974384</v>
      </c>
      <c r="D4" s="298">
        <v>487021.99999999988</v>
      </c>
      <c r="E4" s="158">
        <f>IF(D4 &lt;&gt; 0,D4/C4, 0)</f>
        <v>9.7905991978102194E-2</v>
      </c>
      <c r="F4" s="298">
        <v>546235.99999999988</v>
      </c>
      <c r="G4" s="298">
        <v>-59214</v>
      </c>
      <c r="H4" s="297">
        <v>3</v>
      </c>
      <c r="I4" s="297">
        <v>2</v>
      </c>
      <c r="J4" s="297">
        <v>1</v>
      </c>
      <c r="K4" s="159">
        <f>IF(H4&lt;&gt;0,I4/H4,0)</f>
        <v>0.66666666666666663</v>
      </c>
      <c r="L4" s="160">
        <f t="shared" si="0"/>
        <v>273117.99999999994</v>
      </c>
      <c r="M4" s="161">
        <f t="shared" si="0"/>
        <v>-59214</v>
      </c>
      <c r="N4" s="309">
        <v>10</v>
      </c>
      <c r="O4" s="309">
        <v>-59214</v>
      </c>
      <c r="P4" s="162">
        <f>IF(C4&lt;&gt;0,O4/C4,0)</f>
        <v>-1.190378547373906E-2</v>
      </c>
      <c r="Q4" s="299">
        <v>2</v>
      </c>
      <c r="R4" s="299">
        <v>1</v>
      </c>
      <c r="S4" s="299">
        <v>2</v>
      </c>
      <c r="T4" s="299">
        <v>1</v>
      </c>
      <c r="U4" s="299">
        <v>0</v>
      </c>
      <c r="V4" s="163">
        <f>IF(H4&lt;&gt;0,H4-S4-T4-U4,0)</f>
        <v>0</v>
      </c>
      <c r="W4" s="310">
        <f t="shared" ref="W4:W7" si="1">IF(H4&lt;&gt;0,D4/H4,0)</f>
        <v>162340.66666666663</v>
      </c>
    </row>
    <row r="5" spans="1:23" x14ac:dyDescent="0.2">
      <c r="A5" s="297">
        <v>2019</v>
      </c>
      <c r="B5" s="297">
        <v>12</v>
      </c>
      <c r="C5" s="157">
        <f t="shared" ref="C5:C7" si="2">C4+D4</f>
        <v>5461406</v>
      </c>
      <c r="D5" s="298">
        <v>-15227.939178082248</v>
      </c>
      <c r="E5" s="158">
        <f>IF(D5 &lt;&gt; 0,D5/C5, 0)</f>
        <v>-2.788281841357747E-3</v>
      </c>
      <c r="F5" s="298">
        <v>117137.35506849315</v>
      </c>
      <c r="G5" s="298">
        <v>-132365.29424657539</v>
      </c>
      <c r="H5" s="297">
        <v>8</v>
      </c>
      <c r="I5" s="297">
        <v>3</v>
      </c>
      <c r="J5" s="297">
        <v>5</v>
      </c>
      <c r="K5" s="159">
        <f>IF(H5&lt;&gt;0,I5/H5,0)</f>
        <v>0.375</v>
      </c>
      <c r="L5" s="160">
        <f t="shared" si="0"/>
        <v>39045.785022831049</v>
      </c>
      <c r="M5" s="161">
        <f t="shared" si="0"/>
        <v>-26473.058849315079</v>
      </c>
      <c r="N5" s="309">
        <v>16.875</v>
      </c>
      <c r="O5" s="309">
        <v>-63666.936986301371</v>
      </c>
      <c r="P5" s="162">
        <f>IF(C5&lt;&gt;0,O5/C5,0)</f>
        <v>-1.1657609228521259E-2</v>
      </c>
      <c r="Q5" s="299">
        <v>2</v>
      </c>
      <c r="R5" s="299">
        <v>3</v>
      </c>
      <c r="S5" s="299">
        <v>1</v>
      </c>
      <c r="T5" s="299">
        <v>0</v>
      </c>
      <c r="U5" s="299">
        <v>7</v>
      </c>
      <c r="V5" s="163">
        <f>IF(H5&lt;&gt;0,H5-S5-T5-U5,0)</f>
        <v>0</v>
      </c>
      <c r="W5" s="310">
        <f t="shared" si="1"/>
        <v>-1903.492397260281</v>
      </c>
    </row>
    <row r="6" spans="1:23" x14ac:dyDescent="0.2">
      <c r="A6" s="297">
        <v>2020</v>
      </c>
      <c r="B6" s="297">
        <v>1</v>
      </c>
      <c r="C6" s="157">
        <f t="shared" si="2"/>
        <v>5446178.0608219178</v>
      </c>
      <c r="D6" s="298">
        <v>0</v>
      </c>
      <c r="E6" s="158">
        <f>IF(D6 &lt;&gt; 0,D6/C6, 0)</f>
        <v>0</v>
      </c>
      <c r="F6" s="298">
        <v>0</v>
      </c>
      <c r="G6" s="298">
        <v>0</v>
      </c>
      <c r="H6" s="297">
        <v>0</v>
      </c>
      <c r="I6" s="297">
        <v>0</v>
      </c>
      <c r="J6" s="297">
        <v>0</v>
      </c>
      <c r="K6" s="159">
        <f>IF(H6&lt;&gt;0,I6/H6,0)</f>
        <v>0</v>
      </c>
      <c r="L6" s="160">
        <f t="shared" si="0"/>
        <v>0</v>
      </c>
      <c r="M6" s="161">
        <f t="shared" si="0"/>
        <v>0</v>
      </c>
      <c r="N6" s="309">
        <v>0</v>
      </c>
      <c r="O6" s="309">
        <v>0</v>
      </c>
      <c r="P6" s="162">
        <f>IF(C6&lt;&gt;0,O6/C6,0)</f>
        <v>0</v>
      </c>
      <c r="Q6" s="299">
        <v>0</v>
      </c>
      <c r="R6" s="299">
        <v>0</v>
      </c>
      <c r="S6" s="299">
        <v>0</v>
      </c>
      <c r="T6" s="299">
        <v>0</v>
      </c>
      <c r="U6" s="299">
        <v>0</v>
      </c>
      <c r="V6" s="163">
        <f>IF(H6&lt;&gt;0,H6-S6-T6-U6,0)</f>
        <v>0</v>
      </c>
      <c r="W6" s="310">
        <f t="shared" si="1"/>
        <v>0</v>
      </c>
    </row>
    <row r="7" spans="1:23" x14ac:dyDescent="0.2">
      <c r="A7" s="297">
        <v>2020</v>
      </c>
      <c r="B7" s="297">
        <v>2</v>
      </c>
      <c r="C7" s="157">
        <f t="shared" si="2"/>
        <v>5446178.0608219178</v>
      </c>
      <c r="D7" s="298">
        <v>91180.422465753421</v>
      </c>
      <c r="E7" s="158">
        <f>IF(D7 &lt;&gt; 0,D7/C7, 0)</f>
        <v>1.6742093528244427E-2</v>
      </c>
      <c r="F7" s="298">
        <v>91180.422465753421</v>
      </c>
      <c r="G7" s="298">
        <v>0</v>
      </c>
      <c r="H7" s="297">
        <v>3</v>
      </c>
      <c r="I7" s="297">
        <v>3</v>
      </c>
      <c r="J7" s="297">
        <v>0</v>
      </c>
      <c r="K7" s="159">
        <f>IF(H7&lt;&gt;0,I7/H7,0)</f>
        <v>1</v>
      </c>
      <c r="L7" s="160">
        <f t="shared" ref="L7" si="3">IF(I7&lt;&gt;0,F7/I7,0)</f>
        <v>30393.47415525114</v>
      </c>
      <c r="M7" s="161">
        <f t="shared" ref="M7" si="4">IF(J7&lt;&gt;0,G7/J7,0)</f>
        <v>0</v>
      </c>
      <c r="N7" s="309">
        <v>18</v>
      </c>
      <c r="O7" s="309">
        <v>0</v>
      </c>
      <c r="P7" s="162">
        <f>IF(C7&lt;&gt;0,O7/C7,0)</f>
        <v>0</v>
      </c>
      <c r="Q7" s="299">
        <v>3</v>
      </c>
      <c r="R7" s="299">
        <v>0</v>
      </c>
      <c r="S7" s="299">
        <v>0</v>
      </c>
      <c r="T7" s="299">
        <v>0</v>
      </c>
      <c r="U7" s="299">
        <v>3</v>
      </c>
      <c r="V7" s="163">
        <f>IF(H7&lt;&gt;0,H7-S7-T7-U7,0)</f>
        <v>0</v>
      </c>
      <c r="W7" s="310">
        <f t="shared" si="1"/>
        <v>30393.47415525114</v>
      </c>
    </row>
    <row r="10" spans="1:23" x14ac:dyDescent="0.2">
      <c r="W10" s="311"/>
    </row>
    <row r="13" spans="1:23" x14ac:dyDescent="0.2">
      <c r="A13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38"/>
  <sheetViews>
    <sheetView showGridLines="0" topLeftCell="A4" zoomScale="70" zoomScaleNormal="70" workbookViewId="0">
      <selection activeCell="W82" sqref="W82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87"/>
      <c r="C1" s="185"/>
      <c r="D1" s="232">
        <v>5</v>
      </c>
      <c r="E1" s="233" t="s">
        <v>1072</v>
      </c>
      <c r="F1" s="234">
        <v>7</v>
      </c>
      <c r="G1" s="184"/>
      <c r="H1" s="188"/>
      <c r="I1" s="136"/>
      <c r="J1" s="137"/>
      <c r="N1" s="169"/>
      <c r="O1" s="189"/>
      <c r="P1" s="135"/>
      <c r="Q1" s="205"/>
      <c r="R1" s="206"/>
      <c r="S1" s="10"/>
      <c r="T1" s="207"/>
      <c r="U1" s="135"/>
    </row>
    <row r="2" spans="1:31" ht="33" customHeight="1" thickBot="1" x14ac:dyDescent="0.25">
      <c r="A2" s="134"/>
      <c r="B2" s="68" t="s">
        <v>1009</v>
      </c>
      <c r="C2" s="60"/>
      <c r="D2" s="59" t="s">
        <v>40</v>
      </c>
      <c r="E2" s="61" t="s">
        <v>41</v>
      </c>
      <c r="F2" s="62" t="s">
        <v>70</v>
      </c>
      <c r="G2" s="62" t="s">
        <v>71</v>
      </c>
      <c r="H2" s="60" t="s">
        <v>21</v>
      </c>
      <c r="I2" s="60" t="s">
        <v>72</v>
      </c>
      <c r="J2" s="62" t="s">
        <v>73</v>
      </c>
      <c r="K2" s="63" t="s">
        <v>94</v>
      </c>
      <c r="L2" s="60" t="s">
        <v>74</v>
      </c>
      <c r="M2" s="63" t="s">
        <v>88</v>
      </c>
      <c r="N2" s="60" t="s">
        <v>181</v>
      </c>
      <c r="O2" s="60" t="s">
        <v>75</v>
      </c>
      <c r="P2" s="63" t="s">
        <v>90</v>
      </c>
      <c r="Q2" s="66" t="s">
        <v>91</v>
      </c>
      <c r="R2" s="66" t="s">
        <v>1010</v>
      </c>
      <c r="S2" s="10"/>
      <c r="T2" s="10"/>
      <c r="U2" s="378" t="s">
        <v>1105</v>
      </c>
      <c r="V2" s="379"/>
      <c r="W2" s="380"/>
      <c r="X2" s="270" t="s">
        <v>1106</v>
      </c>
      <c r="Y2" s="270" t="s">
        <v>1107</v>
      </c>
      <c r="Z2" s="270" t="s">
        <v>1108</v>
      </c>
    </row>
    <row r="3" spans="1:31" ht="22.5" customHeight="1" x14ac:dyDescent="0.2">
      <c r="A3" s="134"/>
      <c r="B3" s="223">
        <v>43869</v>
      </c>
      <c r="C3" s="36" t="s">
        <v>77</v>
      </c>
      <c r="D3" s="36">
        <v>4183</v>
      </c>
      <c r="E3" s="221" t="s">
        <v>2200</v>
      </c>
      <c r="F3" s="224">
        <v>2580</v>
      </c>
      <c r="G3" s="224">
        <v>400</v>
      </c>
      <c r="H3" s="225">
        <f>F3*G3</f>
        <v>1032000</v>
      </c>
      <c r="I3" s="221" t="s">
        <v>2202</v>
      </c>
      <c r="J3" s="224">
        <v>2586</v>
      </c>
      <c r="K3" s="36">
        <v>770</v>
      </c>
      <c r="L3" s="226">
        <f>IF(OR(I3="現物",H3=0),0,IF(C3="売",H3*Fee_Refer!$B$12/365*T3, H3*Fee_Refer!$B$11/365*#REF!))</f>
        <v>0</v>
      </c>
      <c r="M3" s="221">
        <v>92</v>
      </c>
      <c r="N3" s="227">
        <v>-3449.9123287671232</v>
      </c>
      <c r="O3" s="228">
        <v>-3.3429383030689178E-3</v>
      </c>
      <c r="P3" s="388">
        <v>-6580.0547945205471</v>
      </c>
      <c r="Q3" s="345">
        <v>-3.0848826978530459E-3</v>
      </c>
      <c r="R3" s="344">
        <v>9</v>
      </c>
      <c r="S3" s="10"/>
      <c r="T3" s="10"/>
      <c r="U3" s="381"/>
      <c r="V3" s="382"/>
      <c r="W3" s="383"/>
      <c r="X3" s="387">
        <v>2.59025957987622</v>
      </c>
      <c r="Y3" s="387"/>
      <c r="Z3" s="387">
        <v>2.0665070759014599</v>
      </c>
    </row>
    <row r="4" spans="1:31" ht="22.5" customHeight="1" x14ac:dyDescent="0.2">
      <c r="A4" s="134"/>
      <c r="B4" s="214"/>
      <c r="C4" s="213" t="s">
        <v>78</v>
      </c>
      <c r="D4" s="213">
        <v>4208</v>
      </c>
      <c r="E4" s="222" t="s">
        <v>2201</v>
      </c>
      <c r="F4" s="229">
        <v>2202</v>
      </c>
      <c r="G4" s="229">
        <v>500</v>
      </c>
      <c r="H4" s="230">
        <f>F4*G4</f>
        <v>1101000</v>
      </c>
      <c r="I4" s="222" t="s">
        <v>2202</v>
      </c>
      <c r="J4" s="231">
        <v>2199</v>
      </c>
      <c r="K4" s="31">
        <v>770</v>
      </c>
      <c r="L4" s="146">
        <f>IF(OR(I4="現物",H4=0),0,IF(C4="売",H4*Fee_Refer!$B$12/365*T4, H4*Fee_Refer!$B$11/365*T3))</f>
        <v>0</v>
      </c>
      <c r="M4" s="213">
        <v>408</v>
      </c>
      <c r="N4" s="211">
        <v>-3130.1424657534244</v>
      </c>
      <c r="O4" s="212">
        <v>-2.8429995147624199E-3</v>
      </c>
      <c r="P4" s="388"/>
      <c r="Q4" s="345"/>
      <c r="R4" s="344"/>
      <c r="S4" s="10"/>
      <c r="T4" s="10"/>
      <c r="U4" s="384"/>
      <c r="V4" s="385"/>
      <c r="W4" s="386"/>
      <c r="X4" s="387"/>
      <c r="Y4" s="387"/>
      <c r="Z4" s="387"/>
    </row>
    <row r="5" spans="1:31" ht="22.5" customHeight="1" thickBot="1" x14ac:dyDescent="0.25">
      <c r="A5" s="134"/>
      <c r="B5" s="187"/>
      <c r="C5" s="185"/>
      <c r="D5" s="186"/>
      <c r="E5" s="184"/>
      <c r="F5" s="184"/>
      <c r="G5" s="184"/>
      <c r="H5" s="188"/>
      <c r="I5" s="136"/>
      <c r="J5" s="137"/>
      <c r="N5" s="169"/>
      <c r="O5" s="189"/>
      <c r="P5" s="135"/>
      <c r="Q5" s="205"/>
    </row>
    <row r="6" spans="1:31" x14ac:dyDescent="0.2">
      <c r="A6" s="196" t="s">
        <v>1071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2203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35" t="s">
        <v>1073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196" t="s">
        <v>1002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09" t="s">
        <v>2132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196" t="s">
        <v>990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197">
        <v>1.2218125075421484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196" t="s">
        <v>991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197">
        <v>1.074493406672123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35" t="s">
        <v>1074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17">
        <f>B3</f>
        <v>43869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17">
        <f>B3</f>
        <v>43869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18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19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0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0">
        <f>B4</f>
        <v>0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36" t="s">
        <v>1075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196" t="s">
        <v>1070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1.1364776718514802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196" t="s">
        <v>990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2817.3281485198195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196" t="s">
        <v>991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2209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08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503</v>
      </c>
      <c r="B81" s="106" t="s">
        <v>2194</v>
      </c>
      <c r="C81" s="106" t="s">
        <v>2195</v>
      </c>
      <c r="D81" s="106" t="s">
        <v>2196</v>
      </c>
      <c r="E81" s="106" t="s">
        <v>2197</v>
      </c>
      <c r="F81" s="106" t="s">
        <v>504</v>
      </c>
      <c r="G81" s="106" t="s">
        <v>505</v>
      </c>
      <c r="H81" s="106" t="s">
        <v>506</v>
      </c>
      <c r="I81" s="106" t="s">
        <v>507</v>
      </c>
      <c r="J81" s="106" t="s">
        <v>508</v>
      </c>
      <c r="K81" s="106" t="s">
        <v>32</v>
      </c>
      <c r="L81" s="106" t="s">
        <v>34</v>
      </c>
      <c r="M81" s="106" t="s">
        <v>33</v>
      </c>
      <c r="N81" s="106" t="s">
        <v>35</v>
      </c>
      <c r="P81" s="106" t="s">
        <v>197</v>
      </c>
      <c r="Q81" s="106" t="s">
        <v>198</v>
      </c>
      <c r="R81" s="106" t="s">
        <v>199</v>
      </c>
      <c r="S81" s="106" t="s">
        <v>200</v>
      </c>
      <c r="U81" s="106" t="s">
        <v>1011</v>
      </c>
      <c r="V81" s="106" t="s">
        <v>1012</v>
      </c>
      <c r="W81" s="106" t="s">
        <v>1013</v>
      </c>
      <c r="X81" s="106" t="s">
        <v>1014</v>
      </c>
      <c r="Y81" s="106" t="s">
        <v>503</v>
      </c>
      <c r="AA81" s="106" t="s">
        <v>2198</v>
      </c>
      <c r="AB81" s="106" t="s">
        <v>2199</v>
      </c>
    </row>
    <row r="82" spans="1:28" x14ac:dyDescent="0.2">
      <c r="A82" s="14">
        <v>43878</v>
      </c>
      <c r="B82" s="106">
        <v>2570</v>
      </c>
      <c r="C82" s="106">
        <v>2586</v>
      </c>
      <c r="D82" s="106">
        <v>2190</v>
      </c>
      <c r="E82" s="106">
        <v>2199</v>
      </c>
      <c r="F82" s="106">
        <v>1.1759890859481501</v>
      </c>
      <c r="G82" s="106">
        <v>1.1276573331945701</v>
      </c>
      <c r="H82" s="106">
        <v>2.3388138040853799E-2</v>
      </c>
      <c r="I82" s="106">
        <v>2.0665070759014599</v>
      </c>
      <c r="J82" s="106">
        <v>4.1100000000000003</v>
      </c>
      <c r="K82" s="106">
        <v>0.80087833166340305</v>
      </c>
      <c r="L82" s="106">
        <v>0.34787535817318199</v>
      </c>
      <c r="M82" s="106">
        <v>0.90769009235629505</v>
      </c>
      <c r="N82" s="106">
        <v>0.111061775889553</v>
      </c>
      <c r="P82" s="106">
        <v>1.1510454712354239</v>
      </c>
      <c r="Q82" s="106">
        <v>1.1042691951537162</v>
      </c>
      <c r="R82" s="106">
        <v>1.1744336092762777</v>
      </c>
      <c r="S82" s="106">
        <v>1.0808810571128624</v>
      </c>
      <c r="U82" s="106">
        <v>-3170</v>
      </c>
      <c r="V82" s="106">
        <v>-2270</v>
      </c>
      <c r="W82" s="106">
        <v>-5440</v>
      </c>
      <c r="X82" s="106">
        <v>-0.25503984997655882</v>
      </c>
      <c r="Y82" s="14">
        <v>43878</v>
      </c>
      <c r="AA82" s="106">
        <v>2586</v>
      </c>
      <c r="AB82" s="106">
        <v>2499.114400401405</v>
      </c>
    </row>
    <row r="83" spans="1:28" x14ac:dyDescent="0.2">
      <c r="A83" s="14">
        <v>43875</v>
      </c>
      <c r="B83" s="106">
        <v>2569</v>
      </c>
      <c r="C83" s="106">
        <v>2581</v>
      </c>
      <c r="D83" s="106">
        <v>2206</v>
      </c>
      <c r="E83" s="106">
        <v>2218</v>
      </c>
      <c r="F83" s="106">
        <v>1.16366095581605</v>
      </c>
      <c r="G83" s="106">
        <v>1.1270506989559399</v>
      </c>
      <c r="H83" s="106">
        <v>2.2706782826125101E-2</v>
      </c>
      <c r="I83" s="106">
        <v>1.6123048844233201</v>
      </c>
      <c r="J83" s="106">
        <v>3.15</v>
      </c>
      <c r="K83" s="106">
        <v>0.80556792192928195</v>
      </c>
      <c r="L83" s="106">
        <v>0.28414475092354902</v>
      </c>
      <c r="M83" s="106">
        <v>0.90764493919715195</v>
      </c>
      <c r="N83" s="106">
        <v>7.5851503352928007E-2</v>
      </c>
      <c r="P83" s="106">
        <v>1.149757481782065</v>
      </c>
      <c r="Q83" s="106">
        <v>1.1043439161298148</v>
      </c>
      <c r="R83" s="106">
        <v>1.1724642646081902</v>
      </c>
      <c r="S83" s="106">
        <v>1.0816371333036896</v>
      </c>
      <c r="U83" s="106">
        <v>-1170</v>
      </c>
      <c r="V83" s="106">
        <v>7230</v>
      </c>
      <c r="W83" s="106">
        <v>6060</v>
      </c>
      <c r="X83" s="106">
        <v>0.2841068917018284</v>
      </c>
      <c r="Y83" s="14">
        <v>43875</v>
      </c>
      <c r="AA83" s="106">
        <v>2581</v>
      </c>
      <c r="AB83" s="106">
        <v>2520.7074761665831</v>
      </c>
    </row>
    <row r="84" spans="1:28" x14ac:dyDescent="0.2">
      <c r="A84" s="14">
        <v>43874</v>
      </c>
      <c r="B84" s="106">
        <v>2597</v>
      </c>
      <c r="C84" s="106">
        <v>2601</v>
      </c>
      <c r="D84" s="106">
        <v>2240</v>
      </c>
      <c r="E84" s="106">
        <v>2220</v>
      </c>
      <c r="F84" s="106">
        <v>1.17162162162162</v>
      </c>
      <c r="G84" s="106">
        <v>1.12648206678549</v>
      </c>
      <c r="H84" s="106">
        <v>2.2313444266287501E-2</v>
      </c>
      <c r="I84" s="106">
        <v>2.02297566872396</v>
      </c>
      <c r="J84" s="106">
        <v>3.85</v>
      </c>
      <c r="K84" s="106">
        <v>0.81561091751415504</v>
      </c>
      <c r="L84" s="106">
        <v>0.14081409115047999</v>
      </c>
      <c r="M84" s="106">
        <v>0.90832427232019397</v>
      </c>
      <c r="N84" s="106">
        <v>5.5971418089015297E-2</v>
      </c>
      <c r="P84" s="106">
        <v>1.1487955110517776</v>
      </c>
      <c r="Q84" s="106">
        <v>1.1041686225192024</v>
      </c>
      <c r="R84" s="106">
        <v>1.1711089553180649</v>
      </c>
      <c r="S84" s="106">
        <v>1.0818551782529151</v>
      </c>
      <c r="U84" s="106">
        <v>-9170</v>
      </c>
      <c r="V84" s="106">
        <v>8230</v>
      </c>
      <c r="W84" s="106">
        <v>-940</v>
      </c>
      <c r="X84" s="106">
        <v>-4.4069385841537738E-2</v>
      </c>
      <c r="Y84" s="14">
        <v>43874</v>
      </c>
      <c r="AA84" s="106">
        <v>2601</v>
      </c>
      <c r="AB84" s="106">
        <v>2522.9804315102861</v>
      </c>
    </row>
    <row r="85" spans="1:28" x14ac:dyDescent="0.2">
      <c r="A85" s="14">
        <v>43873</v>
      </c>
      <c r="B85" s="106">
        <v>2623</v>
      </c>
      <c r="C85" s="106">
        <v>2614</v>
      </c>
      <c r="D85" s="106">
        <v>2232</v>
      </c>
      <c r="E85" s="106">
        <v>2215</v>
      </c>
      <c r="F85" s="106">
        <v>1.1801354401805799</v>
      </c>
      <c r="G85" s="106">
        <v>1.1259688224339299</v>
      </c>
      <c r="H85" s="106">
        <v>2.1703631366382401E-2</v>
      </c>
      <c r="I85" s="106">
        <v>2.4957398525737502</v>
      </c>
      <c r="J85" s="106">
        <v>4.59</v>
      </c>
      <c r="K85" s="106">
        <v>0.83208016208519897</v>
      </c>
      <c r="L85" s="106">
        <v>0.27220533257458701</v>
      </c>
      <c r="M85" s="106">
        <v>0.90965469843109803</v>
      </c>
      <c r="N85" s="106">
        <v>5.5502278075984797E-2</v>
      </c>
      <c r="P85" s="106">
        <v>1.1476724538003122</v>
      </c>
      <c r="Q85" s="106">
        <v>1.1042651910675476</v>
      </c>
      <c r="R85" s="106">
        <v>1.1693760851666948</v>
      </c>
      <c r="S85" s="106">
        <v>1.0825615597011651</v>
      </c>
      <c r="U85" s="106">
        <v>-14370</v>
      </c>
      <c r="V85" s="106">
        <v>5730</v>
      </c>
      <c r="W85" s="106">
        <v>-8640</v>
      </c>
      <c r="X85" s="106">
        <v>-0.40506329113924056</v>
      </c>
      <c r="Y85" s="14">
        <v>43873</v>
      </c>
      <c r="AA85" s="106">
        <v>2614</v>
      </c>
      <c r="AB85" s="106">
        <v>2517.2980431510287</v>
      </c>
    </row>
    <row r="86" spans="1:28" x14ac:dyDescent="0.2">
      <c r="A86" s="14">
        <v>43871</v>
      </c>
      <c r="B86" s="106">
        <v>2580</v>
      </c>
      <c r="C86" s="106">
        <v>2590</v>
      </c>
      <c r="D86" s="106">
        <v>2202</v>
      </c>
      <c r="E86" s="106">
        <v>2226</v>
      </c>
      <c r="F86" s="106">
        <v>1.1635220125786101</v>
      </c>
      <c r="G86" s="106">
        <v>1.1254937305128501</v>
      </c>
      <c r="H86" s="106">
        <v>2.0887366569233401E-2</v>
      </c>
      <c r="I86" s="106">
        <v>1.82063554731588</v>
      </c>
      <c r="J86" s="106">
        <v>3.27</v>
      </c>
      <c r="K86" s="106">
        <v>0.84769067493342898</v>
      </c>
      <c r="L86" s="106">
        <v>0.12780418491120901</v>
      </c>
      <c r="M86" s="106">
        <v>0.91029386314227501</v>
      </c>
      <c r="N86" s="106">
        <v>4.4845532794596403E-2</v>
      </c>
      <c r="P86" s="106">
        <v>1.1463810970820836</v>
      </c>
      <c r="Q86" s="106">
        <v>1.1046063639436166</v>
      </c>
      <c r="R86" s="106">
        <v>1.1672684636513169</v>
      </c>
      <c r="S86" s="106">
        <v>1.0837189973743833</v>
      </c>
      <c r="U86" s="106">
        <v>-4770</v>
      </c>
      <c r="V86" s="106">
        <v>11230</v>
      </c>
      <c r="W86" s="106">
        <v>6460</v>
      </c>
      <c r="X86" s="106">
        <v>0.30285982184716359</v>
      </c>
      <c r="Y86" s="14">
        <v>43871</v>
      </c>
      <c r="AA86" s="106">
        <v>2590</v>
      </c>
      <c r="AB86" s="106">
        <v>2529.7992975413949</v>
      </c>
    </row>
    <row r="87" spans="1:28" x14ac:dyDescent="0.2">
      <c r="A87" s="14">
        <v>43868</v>
      </c>
      <c r="B87" s="106">
        <v>2640</v>
      </c>
      <c r="C87" s="106">
        <v>2634</v>
      </c>
      <c r="D87" s="106">
        <v>2253</v>
      </c>
      <c r="E87" s="106">
        <v>2236</v>
      </c>
      <c r="F87" s="106">
        <v>1.1779964221824599</v>
      </c>
      <c r="G87" s="106">
        <v>1.12507544735918</v>
      </c>
      <c r="H87" s="106">
        <v>2.0430761161712201E-2</v>
      </c>
      <c r="I87" s="106">
        <v>2.59025957987622</v>
      </c>
      <c r="J87" s="106">
        <v>4.49</v>
      </c>
      <c r="K87" s="106">
        <v>0.86708121057895704</v>
      </c>
      <c r="L87" s="106">
        <v>1.6004595137054E-2</v>
      </c>
      <c r="M87" s="106">
        <v>0.91069215559473204</v>
      </c>
      <c r="N87" s="106">
        <v>3.8597139572679399E-2</v>
      </c>
      <c r="P87" s="106">
        <v>1.1455062085208922</v>
      </c>
      <c r="Q87" s="106">
        <v>1.1046446861974677</v>
      </c>
      <c r="R87" s="106">
        <v>1.1659369696826043</v>
      </c>
      <c r="S87" s="106">
        <v>1.0842139250357556</v>
      </c>
      <c r="Y87" s="14"/>
      <c r="AA87" s="106">
        <v>2634</v>
      </c>
      <c r="AB87" s="106">
        <v>2541.1640742599097</v>
      </c>
    </row>
    <row r="88" spans="1:28" x14ac:dyDescent="0.2">
      <c r="A88" s="14">
        <v>43867</v>
      </c>
      <c r="B88" s="106">
        <v>2630</v>
      </c>
      <c r="C88" s="106">
        <v>2668</v>
      </c>
      <c r="D88" s="106">
        <v>2221</v>
      </c>
      <c r="E88" s="106">
        <v>2247</v>
      </c>
      <c r="F88" s="106">
        <v>1.1873609256786799</v>
      </c>
      <c r="G88" s="106">
        <v>1.12433133391064</v>
      </c>
      <c r="H88" s="106">
        <v>1.9484140743006001E-2</v>
      </c>
      <c r="I88" s="106">
        <v>3.2349177004721299</v>
      </c>
      <c r="J88" s="106">
        <v>5.31</v>
      </c>
      <c r="K88" s="106">
        <v>0.888791051745769</v>
      </c>
      <c r="L88" s="106">
        <v>3.0119022358892699E-2</v>
      </c>
      <c r="M88" s="106">
        <v>0.91157030493951796</v>
      </c>
      <c r="N88" s="106">
        <v>6.19399267392957E-2</v>
      </c>
      <c r="P88" s="106">
        <v>1.143815474653646</v>
      </c>
      <c r="Q88" s="106">
        <v>1.104847193167634</v>
      </c>
      <c r="R88" s="106">
        <v>1.1632996153966519</v>
      </c>
      <c r="S88" s="106">
        <v>1.085363052424628</v>
      </c>
      <c r="Y88" s="14"/>
      <c r="AA88" s="106">
        <v>2668</v>
      </c>
      <c r="AB88" s="106">
        <v>2553.665328650276</v>
      </c>
    </row>
    <row r="89" spans="1:28" x14ac:dyDescent="0.2">
      <c r="A89" s="14">
        <v>43866</v>
      </c>
      <c r="B89" s="106">
        <v>2493</v>
      </c>
      <c r="C89" s="106">
        <v>2561</v>
      </c>
      <c r="D89" s="106">
        <v>2188</v>
      </c>
      <c r="E89" s="106">
        <v>2190</v>
      </c>
      <c r="F89" s="106">
        <v>1.1694063926940601</v>
      </c>
      <c r="G89" s="106">
        <v>1.1235300508067301</v>
      </c>
      <c r="H89" s="106">
        <v>1.8059199538362401E-2</v>
      </c>
      <c r="I89" s="106">
        <v>2.5403308596195999</v>
      </c>
      <c r="J89" s="106">
        <v>3.92</v>
      </c>
      <c r="K89" s="106">
        <v>0.90500237308588605</v>
      </c>
      <c r="L89" s="106">
        <v>0.37410148001434201</v>
      </c>
      <c r="M89" s="106">
        <v>0.91134217242424698</v>
      </c>
      <c r="N89" s="106">
        <v>0.112192152229215</v>
      </c>
      <c r="P89" s="106">
        <v>1.1415892503450924</v>
      </c>
      <c r="Q89" s="106">
        <v>1.1054708512683677</v>
      </c>
      <c r="R89" s="106">
        <v>1.1596484498834549</v>
      </c>
      <c r="S89" s="106">
        <v>1.0874116517300052</v>
      </c>
      <c r="Y89" s="14"/>
      <c r="AA89" s="106">
        <v>2561</v>
      </c>
      <c r="AB89" s="106">
        <v>2488.8861013547416</v>
      </c>
    </row>
    <row r="90" spans="1:28" ht="15" customHeight="1" x14ac:dyDescent="0.2">
      <c r="A90" s="14">
        <v>43865</v>
      </c>
      <c r="B90" s="106">
        <v>2411</v>
      </c>
      <c r="C90" s="106">
        <v>2450</v>
      </c>
      <c r="D90" s="106">
        <v>2220</v>
      </c>
      <c r="E90" s="106">
        <v>2222</v>
      </c>
      <c r="F90" s="106">
        <v>1.1026102610260999</v>
      </c>
      <c r="G90" s="106">
        <v>1.12257895676352</v>
      </c>
      <c r="H90" s="106">
        <v>1.7487371672945801E-2</v>
      </c>
      <c r="I90" s="106">
        <v>-1.1418923387051101</v>
      </c>
      <c r="J90" s="106">
        <v>-1.81</v>
      </c>
      <c r="K90" s="106">
        <v>0.89171693346533099</v>
      </c>
      <c r="L90" s="106">
        <v>0.49594236830010102</v>
      </c>
      <c r="M90" s="106">
        <v>0.90877737862384</v>
      </c>
      <c r="N90" s="106">
        <v>0.224502607932176</v>
      </c>
      <c r="P90" s="106">
        <v>1.1400663284364658</v>
      </c>
      <c r="Q90" s="106">
        <v>1.1050915850905743</v>
      </c>
      <c r="R90" s="106">
        <v>1.1575537001094116</v>
      </c>
      <c r="S90" s="106">
        <v>1.0876042134176285</v>
      </c>
      <c r="Y90" s="14"/>
      <c r="AA90" s="106">
        <v>2450</v>
      </c>
      <c r="AB90" s="106">
        <v>2525.253386853989</v>
      </c>
    </row>
    <row r="91" spans="1:28" x14ac:dyDescent="0.2">
      <c r="A91" s="14">
        <v>43864</v>
      </c>
      <c r="B91" s="106">
        <v>2394</v>
      </c>
      <c r="C91" s="106">
        <v>2426</v>
      </c>
      <c r="D91" s="106">
        <v>2185</v>
      </c>
      <c r="E91" s="106">
        <v>2208</v>
      </c>
      <c r="F91" s="106">
        <v>1.0987318840579701</v>
      </c>
      <c r="G91" s="106">
        <v>1.1225270905165701</v>
      </c>
      <c r="H91" s="106">
        <v>1.7552169056759898E-2</v>
      </c>
      <c r="I91" s="106">
        <v>-1.35568466675856</v>
      </c>
      <c r="J91" s="106">
        <v>-2.17</v>
      </c>
      <c r="K91" s="106">
        <v>0.87970204357138904</v>
      </c>
      <c r="L91" s="106">
        <v>0.49072369442237102</v>
      </c>
      <c r="M91" s="106">
        <v>0.90915822058650697</v>
      </c>
      <c r="N91" s="106">
        <v>4.3011695337358199E-2</v>
      </c>
      <c r="P91" s="106">
        <v>1.14007925957333</v>
      </c>
      <c r="Q91" s="106">
        <v>1.1049749214598101</v>
      </c>
      <c r="R91" s="106">
        <v>1.1576314286300899</v>
      </c>
      <c r="S91" s="106">
        <v>1.0874227524030502</v>
      </c>
      <c r="Y91" s="14"/>
      <c r="AA91" s="106">
        <v>2426</v>
      </c>
      <c r="AB91" s="106">
        <v>2509.3426994480683</v>
      </c>
    </row>
    <row r="92" spans="1:28" x14ac:dyDescent="0.2">
      <c r="A92" s="14">
        <v>43861</v>
      </c>
      <c r="B92" s="106">
        <v>2445</v>
      </c>
      <c r="C92" s="106">
        <v>2455</v>
      </c>
      <c r="D92" s="106">
        <v>2240</v>
      </c>
      <c r="E92" s="106">
        <v>2234</v>
      </c>
      <c r="F92" s="106">
        <v>1.0989256938227301</v>
      </c>
      <c r="G92" s="106">
        <v>1.1225891231303</v>
      </c>
      <c r="H92" s="106">
        <v>1.7476018889822802E-2</v>
      </c>
      <c r="I92" s="106">
        <v>-1.3540514837363899</v>
      </c>
      <c r="J92" s="106">
        <v>-2.15</v>
      </c>
      <c r="K92" s="106">
        <v>0.86165377191314996</v>
      </c>
      <c r="L92" s="106">
        <v>0.19951702434004401</v>
      </c>
      <c r="M92" s="106">
        <v>0.90923986886353203</v>
      </c>
      <c r="N92" s="106">
        <v>4.5679860634796697E-2</v>
      </c>
      <c r="P92" s="106">
        <v>1.1400651420201229</v>
      </c>
      <c r="Q92" s="106">
        <v>1.1051131042404772</v>
      </c>
      <c r="R92" s="106">
        <v>1.1575411609099455</v>
      </c>
      <c r="S92" s="106">
        <v>1.0876370853506545</v>
      </c>
      <c r="Y92" s="14"/>
      <c r="AA92" s="106">
        <v>2455</v>
      </c>
      <c r="AB92" s="106">
        <v>2538.8911189162068</v>
      </c>
    </row>
    <row r="93" spans="1:28" x14ac:dyDescent="0.2">
      <c r="A93" s="14">
        <v>43860</v>
      </c>
      <c r="B93" s="106">
        <v>2412</v>
      </c>
      <c r="C93" s="106">
        <v>2427</v>
      </c>
      <c r="D93" s="106">
        <v>2233</v>
      </c>
      <c r="E93" s="106">
        <v>2212</v>
      </c>
      <c r="F93" s="106">
        <v>1.09719710669077</v>
      </c>
      <c r="G93" s="106">
        <v>1.12265196556059</v>
      </c>
      <c r="H93" s="106">
        <v>1.7399118945557401E-2</v>
      </c>
      <c r="I93" s="106">
        <v>-1.46299700286343</v>
      </c>
      <c r="J93" s="106">
        <v>-2.3199999999999998</v>
      </c>
      <c r="K93" s="106">
        <v>0.84235064326616904</v>
      </c>
      <c r="L93" s="106">
        <v>8.7869320341968996E-2</v>
      </c>
      <c r="M93" s="106">
        <v>0.90968652279506501</v>
      </c>
      <c r="N93" s="106">
        <v>4.0544757053724803E-2</v>
      </c>
      <c r="P93" s="106">
        <v>1.1400510845061473</v>
      </c>
      <c r="Q93" s="106">
        <v>1.1052528466150326</v>
      </c>
      <c r="R93" s="106">
        <v>1.1574502034517047</v>
      </c>
      <c r="S93" s="106">
        <v>1.0878537276694753</v>
      </c>
      <c r="Y93" s="14"/>
      <c r="AA93" s="106">
        <v>2427</v>
      </c>
      <c r="AB93" s="106">
        <v>2513.8886101354742</v>
      </c>
    </row>
    <row r="94" spans="1:28" x14ac:dyDescent="0.2">
      <c r="A94" s="14">
        <v>43859</v>
      </c>
      <c r="B94" s="106">
        <v>2453</v>
      </c>
      <c r="C94" s="106">
        <v>2462</v>
      </c>
      <c r="D94" s="106">
        <v>2241</v>
      </c>
      <c r="E94" s="106">
        <v>2240</v>
      </c>
      <c r="F94" s="106">
        <v>1.09910714285714</v>
      </c>
      <c r="G94" s="106">
        <v>1.1229960667358501</v>
      </c>
      <c r="H94" s="106">
        <v>1.71456484907287E-2</v>
      </c>
      <c r="I94" s="106">
        <v>-1.39329369149454</v>
      </c>
      <c r="J94" s="106">
        <v>-2.17</v>
      </c>
      <c r="K94" s="106">
        <v>0.82640951953921404</v>
      </c>
      <c r="L94" s="106">
        <v>5.6952862545559702E-2</v>
      </c>
      <c r="M94" s="106">
        <v>0.91012253993719405</v>
      </c>
      <c r="N94" s="106">
        <v>3.3065729122309401E-2</v>
      </c>
      <c r="P94" s="106">
        <v>1.1401417152265787</v>
      </c>
      <c r="Q94" s="106">
        <v>1.1058504182451214</v>
      </c>
      <c r="R94" s="106">
        <v>1.1572873637173076</v>
      </c>
      <c r="S94" s="106">
        <v>1.0887047697543926</v>
      </c>
      <c r="Y94" s="14"/>
      <c r="AA94" s="106">
        <v>2462</v>
      </c>
      <c r="AB94" s="106">
        <v>2545.7099849473157</v>
      </c>
    </row>
    <row r="95" spans="1:28" x14ac:dyDescent="0.2">
      <c r="A95" s="14">
        <v>43858</v>
      </c>
      <c r="B95" s="106">
        <v>2442</v>
      </c>
      <c r="C95" s="106">
        <v>2429</v>
      </c>
      <c r="D95" s="106">
        <v>2204</v>
      </c>
      <c r="E95" s="106">
        <v>2227</v>
      </c>
      <c r="F95" s="106">
        <v>1.0907049842837899</v>
      </c>
      <c r="G95" s="106">
        <v>1.1232651942377401</v>
      </c>
      <c r="H95" s="106">
        <v>1.6925564116544601E-2</v>
      </c>
      <c r="I95" s="106">
        <v>-1.9237296748134201</v>
      </c>
      <c r="J95" s="106">
        <v>-2.99</v>
      </c>
      <c r="K95" s="106">
        <v>0.79735888072817296</v>
      </c>
      <c r="L95" s="106">
        <v>5.5951300068439E-2</v>
      </c>
      <c r="M95" s="106">
        <v>0.91067076133000202</v>
      </c>
      <c r="N95" s="106">
        <v>3.5786691301917403E-2</v>
      </c>
      <c r="P95" s="106">
        <v>1.1401907583542847</v>
      </c>
      <c r="Q95" s="106">
        <v>1.1063396301211954</v>
      </c>
      <c r="R95" s="106">
        <v>1.1571163224708292</v>
      </c>
      <c r="S95" s="106">
        <v>1.089414066004651</v>
      </c>
      <c r="Y95" s="14"/>
      <c r="AA95" s="106">
        <v>2429</v>
      </c>
      <c r="AB95" s="106">
        <v>2530.9357752132464</v>
      </c>
    </row>
    <row r="96" spans="1:28" x14ac:dyDescent="0.2">
      <c r="A96" s="14">
        <v>43857</v>
      </c>
      <c r="B96" s="106">
        <v>2461</v>
      </c>
      <c r="C96" s="106">
        <v>2454</v>
      </c>
      <c r="D96" s="106">
        <v>2271</v>
      </c>
      <c r="E96" s="106">
        <v>2244</v>
      </c>
      <c r="F96" s="106">
        <v>1.09358288770053</v>
      </c>
      <c r="G96" s="106">
        <v>1.1238651845580401</v>
      </c>
      <c r="H96" s="106">
        <v>1.6554221199263301E-2</v>
      </c>
      <c r="I96" s="106">
        <v>-1.8292794625006901</v>
      </c>
      <c r="J96" s="106">
        <v>-2.77</v>
      </c>
      <c r="K96" s="106">
        <v>0.77430002804950504</v>
      </c>
      <c r="L96" s="106">
        <v>3.6234471946366399E-2</v>
      </c>
      <c r="M96" s="106">
        <v>0.91125198809263597</v>
      </c>
      <c r="N96" s="106">
        <v>3.4636517881847302E-2</v>
      </c>
      <c r="P96" s="106">
        <v>1.1404194057573034</v>
      </c>
      <c r="Q96" s="106">
        <v>1.1073109633587768</v>
      </c>
      <c r="R96" s="106">
        <v>1.1569736269565667</v>
      </c>
      <c r="S96" s="106">
        <v>1.0907567421595135</v>
      </c>
      <c r="Y96" s="14"/>
      <c r="AA96" s="106">
        <v>2454</v>
      </c>
      <c r="AB96" s="106">
        <v>2550.2558956347216</v>
      </c>
    </row>
    <row r="97" spans="1:28" x14ac:dyDescent="0.2">
      <c r="A97" s="14">
        <v>43854</v>
      </c>
      <c r="B97" s="106">
        <v>2534</v>
      </c>
      <c r="C97" s="106">
        <v>2521</v>
      </c>
      <c r="D97" s="106">
        <v>2323</v>
      </c>
      <c r="E97" s="106">
        <v>2308</v>
      </c>
      <c r="F97" s="106">
        <v>1.0922876949739999</v>
      </c>
      <c r="G97" s="106">
        <v>1.12441135211597</v>
      </c>
      <c r="H97" s="106">
        <v>1.62184447271198E-2</v>
      </c>
      <c r="I97" s="106">
        <v>-1.9806866615424401</v>
      </c>
      <c r="J97" s="106">
        <v>-2.94</v>
      </c>
      <c r="K97" s="106">
        <v>0.77786819988435596</v>
      </c>
      <c r="L97" s="106">
        <v>3.0431082485746601E-2</v>
      </c>
      <c r="M97" s="106">
        <v>0.91217315175713598</v>
      </c>
      <c r="N97" s="106">
        <v>3.38383295219798E-2</v>
      </c>
      <c r="P97" s="106">
        <v>1.1406297968430898</v>
      </c>
      <c r="Q97" s="106">
        <v>1.1081929073888501</v>
      </c>
      <c r="R97" s="106">
        <v>1.1568482415702095</v>
      </c>
      <c r="S97" s="106">
        <v>1.0919744626617305</v>
      </c>
      <c r="Y97" s="14"/>
      <c r="AA97" s="106">
        <v>2521</v>
      </c>
      <c r="AB97" s="106">
        <v>2622.9904666332163</v>
      </c>
    </row>
    <row r="98" spans="1:28" x14ac:dyDescent="0.2">
      <c r="A98" s="14">
        <v>43853</v>
      </c>
      <c r="B98" s="106">
        <v>2550</v>
      </c>
      <c r="C98" s="106">
        <v>2533</v>
      </c>
      <c r="D98" s="106">
        <v>2324</v>
      </c>
      <c r="E98" s="106">
        <v>2311</v>
      </c>
      <c r="F98" s="106">
        <v>1.0960623106880101</v>
      </c>
      <c r="G98" s="106">
        <v>1.12479138686102</v>
      </c>
      <c r="H98" s="106">
        <v>1.5789531082761699E-2</v>
      </c>
      <c r="I98" s="106">
        <v>-1.81950154329659</v>
      </c>
      <c r="J98" s="106">
        <v>-2.62</v>
      </c>
      <c r="K98" s="106">
        <v>0.77920314142110403</v>
      </c>
      <c r="L98" s="106">
        <v>3.0536049395375499E-2</v>
      </c>
      <c r="M98" s="106">
        <v>0.91287783491163799</v>
      </c>
      <c r="N98" s="106">
        <v>3.5178685969797903E-2</v>
      </c>
      <c r="P98" s="106">
        <v>1.1405809179437816</v>
      </c>
      <c r="Q98" s="106">
        <v>1.1090018557782584</v>
      </c>
      <c r="R98" s="106">
        <v>1.1563704490265434</v>
      </c>
      <c r="S98" s="106">
        <v>1.0932123246954966</v>
      </c>
      <c r="Y98" s="14"/>
      <c r="AA98" s="106">
        <v>2533</v>
      </c>
      <c r="AB98" s="106">
        <v>2626.3998996487708</v>
      </c>
    </row>
    <row r="99" spans="1:28" x14ac:dyDescent="0.2">
      <c r="A99" s="14">
        <v>43852</v>
      </c>
      <c r="B99" s="106">
        <v>2568</v>
      </c>
      <c r="C99" s="106">
        <v>2590</v>
      </c>
      <c r="D99" s="106">
        <v>2340</v>
      </c>
      <c r="E99" s="106">
        <v>2355</v>
      </c>
      <c r="F99" s="106">
        <v>1.09978768577494</v>
      </c>
      <c r="G99" s="106">
        <v>1.1249607625686</v>
      </c>
      <c r="H99" s="106">
        <v>1.5546710206577E-2</v>
      </c>
      <c r="I99" s="106">
        <v>-1.6191899417414599</v>
      </c>
      <c r="J99" s="106">
        <v>-2.29</v>
      </c>
      <c r="K99" s="106">
        <v>0.79496956204672697</v>
      </c>
      <c r="L99" s="106">
        <v>4.2077538666358903E-2</v>
      </c>
      <c r="M99" s="106">
        <v>0.91319800004288698</v>
      </c>
      <c r="N99" s="106">
        <v>4.1505528160299503E-2</v>
      </c>
      <c r="P99" s="106">
        <v>1.1405074727751769</v>
      </c>
      <c r="Q99" s="106">
        <v>1.1094140523620231</v>
      </c>
      <c r="R99" s="106">
        <v>1.1560541829817541</v>
      </c>
      <c r="S99" s="106">
        <v>1.0938673421554459</v>
      </c>
      <c r="Y99" s="14"/>
      <c r="AA99" s="106">
        <v>2590</v>
      </c>
      <c r="AB99" s="106">
        <v>2676.4049172102359</v>
      </c>
    </row>
    <row r="100" spans="1:28" x14ac:dyDescent="0.2">
      <c r="A100" s="14">
        <v>43851</v>
      </c>
      <c r="B100" s="106">
        <v>2644</v>
      </c>
      <c r="C100" s="106">
        <v>2607</v>
      </c>
      <c r="D100" s="106">
        <v>2378</v>
      </c>
      <c r="E100" s="106">
        <v>2347</v>
      </c>
      <c r="F100" s="106">
        <v>1.11077971878994</v>
      </c>
      <c r="G100" s="106">
        <v>1.1250043290990499</v>
      </c>
      <c r="H100" s="106">
        <v>1.54805441172016E-2</v>
      </c>
      <c r="I100" s="106">
        <v>-0.91887017674679705</v>
      </c>
      <c r="J100" s="106">
        <v>-1.28</v>
      </c>
      <c r="K100" s="106">
        <v>0.79622953921259498</v>
      </c>
      <c r="L100" s="106">
        <v>4.40747965033444E-2</v>
      </c>
      <c r="M100" s="106">
        <v>0.91339258101408505</v>
      </c>
      <c r="N100" s="15">
        <v>0.100032601277809</v>
      </c>
      <c r="P100" s="106">
        <v>1.1404848732162516</v>
      </c>
      <c r="Q100" s="106">
        <v>1.1095237849818482</v>
      </c>
      <c r="R100" s="106">
        <v>1.155965417333453</v>
      </c>
      <c r="S100" s="106">
        <v>1.0940432408646468</v>
      </c>
      <c r="Y100" s="14"/>
      <c r="AA100" s="106">
        <v>2607</v>
      </c>
      <c r="AB100" s="106">
        <v>2667.3130958354241</v>
      </c>
    </row>
    <row r="101" spans="1:28" x14ac:dyDescent="0.2">
      <c r="A101" s="14">
        <v>43850</v>
      </c>
      <c r="B101" s="106">
        <v>2654</v>
      </c>
      <c r="C101" s="106">
        <v>2655</v>
      </c>
      <c r="D101" s="106">
        <v>2377</v>
      </c>
      <c r="E101" s="106">
        <v>2390</v>
      </c>
      <c r="F101" s="106">
        <v>1.11087866108786</v>
      </c>
      <c r="G101" s="106">
        <v>1.1251272661818501</v>
      </c>
      <c r="H101" s="106">
        <v>1.54035120320694E-2</v>
      </c>
      <c r="I101" s="106">
        <v>-0.92502314175651501</v>
      </c>
      <c r="J101" s="106">
        <v>-1.28</v>
      </c>
      <c r="K101" s="106">
        <v>0.80707349266829698</v>
      </c>
      <c r="L101" s="106">
        <v>3.5019936946891303E-2</v>
      </c>
      <c r="M101" s="106">
        <v>0.91354755333224003</v>
      </c>
      <c r="N101" s="15">
        <v>0.102065099034437</v>
      </c>
      <c r="P101" s="106">
        <v>1.1405307782139196</v>
      </c>
      <c r="Q101" s="106">
        <v>1.1097237541497806</v>
      </c>
      <c r="R101" s="106">
        <v>1.1559342902459888</v>
      </c>
      <c r="S101" s="106">
        <v>1.0943202421177114</v>
      </c>
      <c r="Y101" s="14"/>
      <c r="AA101" s="106">
        <v>2655</v>
      </c>
      <c r="AB101" s="106">
        <v>2716.1816357250377</v>
      </c>
    </row>
    <row r="102" spans="1:28" ht="15" customHeight="1" x14ac:dyDescent="0.2">
      <c r="A102" s="14">
        <v>43847</v>
      </c>
      <c r="B102" s="106">
        <v>2632</v>
      </c>
      <c r="C102" s="106">
        <v>2643</v>
      </c>
      <c r="D102" s="106">
        <v>2359</v>
      </c>
      <c r="E102" s="106">
        <v>2377</v>
      </c>
      <c r="F102" s="106">
        <v>1.11190576356752</v>
      </c>
      <c r="G102" s="106">
        <v>1.1254274684260299</v>
      </c>
      <c r="H102" s="106">
        <v>1.53421719172723E-2</v>
      </c>
      <c r="I102" s="106">
        <v>-0.88134228526578795</v>
      </c>
      <c r="J102" s="106">
        <v>-1.22</v>
      </c>
      <c r="K102" s="106">
        <v>0.81412673325831697</v>
      </c>
      <c r="L102" s="106">
        <v>3.9751158233303101E-2</v>
      </c>
      <c r="M102" s="106">
        <v>0.913615806909572</v>
      </c>
      <c r="N102" s="15">
        <v>0.10981901782841801</v>
      </c>
      <c r="P102" s="106">
        <v>1.1407696403433023</v>
      </c>
      <c r="Q102" s="106">
        <v>1.1100852965087575</v>
      </c>
      <c r="R102" s="106">
        <v>1.1561118122605745</v>
      </c>
      <c r="S102" s="106">
        <v>1.0947431245914854</v>
      </c>
      <c r="Y102" s="14"/>
      <c r="AA102" s="106">
        <v>2643</v>
      </c>
      <c r="AB102" s="106">
        <v>2701.4074259909685</v>
      </c>
    </row>
    <row r="103" spans="1:28" x14ac:dyDescent="0.2">
      <c r="A103" s="14">
        <v>43846</v>
      </c>
      <c r="B103" s="106">
        <v>2649</v>
      </c>
      <c r="C103" s="106">
        <v>2617</v>
      </c>
      <c r="D103" s="106">
        <v>2365</v>
      </c>
      <c r="E103" s="106">
        <v>2346</v>
      </c>
      <c r="F103" s="106">
        <v>1.115515771526</v>
      </c>
      <c r="G103" s="106">
        <v>1.12574920539227</v>
      </c>
      <c r="H103" s="106">
        <v>1.53082154584751E-2</v>
      </c>
      <c r="I103" s="106">
        <v>-0.66849293400891197</v>
      </c>
      <c r="J103" s="106">
        <v>-0.92</v>
      </c>
      <c r="K103" s="106">
        <v>0.82510789912230398</v>
      </c>
      <c r="L103" s="15">
        <v>4.0537723730438999E-2</v>
      </c>
      <c r="M103" s="106">
        <v>0.91373794766243099</v>
      </c>
      <c r="N103" s="15">
        <v>0.106555158018812</v>
      </c>
      <c r="P103" s="106">
        <v>1.1410574208507451</v>
      </c>
      <c r="Q103" s="106">
        <v>1.1104409899337948</v>
      </c>
      <c r="R103" s="106">
        <v>1.1563656363092201</v>
      </c>
      <c r="S103" s="106">
        <v>1.0951327744753199</v>
      </c>
      <c r="Y103" s="14"/>
      <c r="AA103" s="106">
        <v>2617</v>
      </c>
      <c r="AB103" s="106">
        <v>2666.1766181635726</v>
      </c>
    </row>
    <row r="104" spans="1:28" x14ac:dyDescent="0.2">
      <c r="A104" s="14">
        <v>43845</v>
      </c>
      <c r="B104" s="106">
        <v>2614</v>
      </c>
      <c r="C104" s="106">
        <v>2636</v>
      </c>
      <c r="D104" s="106">
        <v>2329</v>
      </c>
      <c r="E104" s="106">
        <v>2339</v>
      </c>
      <c r="F104" s="106">
        <v>1.1269773407439001</v>
      </c>
      <c r="G104" s="106">
        <v>1.1261094062518999</v>
      </c>
      <c r="H104" s="106">
        <v>1.53808446438564E-2</v>
      </c>
      <c r="I104" s="106">
        <v>5.6429572763877701E-2</v>
      </c>
      <c r="J104" s="106">
        <v>0.08</v>
      </c>
      <c r="K104" s="106">
        <v>0.83379206885269996</v>
      </c>
      <c r="L104" s="15">
        <v>4.1263569157541903E-2</v>
      </c>
      <c r="M104" s="106">
        <v>0.91373988344614299</v>
      </c>
      <c r="N104" s="106">
        <v>0.102211992756725</v>
      </c>
      <c r="P104" s="106">
        <v>1.1414902508957563</v>
      </c>
      <c r="Q104" s="106">
        <v>1.1107285616080436</v>
      </c>
      <c r="R104" s="106">
        <v>1.1568710955396126</v>
      </c>
      <c r="S104" s="106">
        <v>1.0953477169641872</v>
      </c>
      <c r="Y104" s="14"/>
      <c r="AA104" s="106">
        <v>2636</v>
      </c>
      <c r="AB104" s="106">
        <v>2658.2212744606122</v>
      </c>
    </row>
    <row r="105" spans="1:28" x14ac:dyDescent="0.2">
      <c r="A105" s="14">
        <v>43844</v>
      </c>
      <c r="B105" s="106">
        <v>2606</v>
      </c>
      <c r="C105" s="106">
        <v>2630</v>
      </c>
      <c r="D105" s="106">
        <v>2307</v>
      </c>
      <c r="E105" s="106">
        <v>2329</v>
      </c>
      <c r="F105" s="106">
        <v>1.1292400171747501</v>
      </c>
      <c r="G105" s="106">
        <v>1.1262824397522899</v>
      </c>
      <c r="H105" s="106">
        <v>1.5462417316577499E-2</v>
      </c>
      <c r="I105" s="106">
        <v>0.19127522960367199</v>
      </c>
      <c r="J105" s="106">
        <v>0.26</v>
      </c>
      <c r="K105" s="106">
        <v>0.84104305444109995</v>
      </c>
      <c r="L105" s="106">
        <v>3.7136329936520399E-2</v>
      </c>
      <c r="M105" s="106">
        <v>0.91365946147982102</v>
      </c>
      <c r="N105" s="106">
        <v>0.10162979903597701</v>
      </c>
      <c r="P105" s="106">
        <v>1.1417448570688675</v>
      </c>
      <c r="Q105" s="106">
        <v>1.1108200224357123</v>
      </c>
      <c r="R105" s="106">
        <v>1.1572072743854449</v>
      </c>
      <c r="S105" s="106">
        <v>1.0953576051191349</v>
      </c>
      <c r="Y105" s="14"/>
      <c r="AA105" s="106">
        <v>2630</v>
      </c>
      <c r="AB105" s="106">
        <v>2646.8564977420974</v>
      </c>
    </row>
    <row r="106" spans="1:28" x14ac:dyDescent="0.2">
      <c r="A106" s="14">
        <v>43840</v>
      </c>
      <c r="B106" s="106">
        <v>2606</v>
      </c>
      <c r="C106" s="106">
        <v>2581</v>
      </c>
      <c r="D106" s="106">
        <v>2311</v>
      </c>
      <c r="E106" s="106">
        <v>2297</v>
      </c>
      <c r="F106" s="106">
        <v>1.1236395298215001</v>
      </c>
      <c r="G106" s="106">
        <v>1.12644574492418</v>
      </c>
      <c r="H106" s="106">
        <v>1.55571783916253E-2</v>
      </c>
      <c r="I106" s="106">
        <v>-0.18038072406414199</v>
      </c>
      <c r="J106" s="106">
        <v>-0.25</v>
      </c>
      <c r="K106" s="106">
        <v>0.85130636663406001</v>
      </c>
      <c r="L106" s="106">
        <v>5.3181613410706999E-2</v>
      </c>
      <c r="M106" s="106">
        <v>0.91372138899667799</v>
      </c>
      <c r="N106" s="106">
        <v>9.4226514311523193E-2</v>
      </c>
      <c r="P106" s="106">
        <v>1.1420029233158053</v>
      </c>
      <c r="Q106" s="106">
        <v>1.1108885665325547</v>
      </c>
      <c r="R106" s="106">
        <v>1.1575601017074306</v>
      </c>
      <c r="S106" s="106">
        <v>1.0953313881409295</v>
      </c>
      <c r="Y106" s="14"/>
      <c r="AA106" s="106">
        <v>2581</v>
      </c>
      <c r="AB106" s="106">
        <v>2610.48921224285</v>
      </c>
    </row>
    <row r="107" spans="1:28" x14ac:dyDescent="0.2">
      <c r="A107" s="14">
        <v>43839</v>
      </c>
      <c r="B107" s="106">
        <v>2599</v>
      </c>
      <c r="C107" s="106">
        <v>2588</v>
      </c>
      <c r="D107" s="106">
        <v>2318</v>
      </c>
      <c r="E107" s="106">
        <v>2311</v>
      </c>
      <c r="F107" s="106">
        <v>1.1198615318044101</v>
      </c>
      <c r="G107" s="106">
        <v>1.1263333714752499</v>
      </c>
      <c r="H107" s="106">
        <v>1.5607400304266199E-2</v>
      </c>
      <c r="I107" s="106">
        <v>-0.41466480930043098</v>
      </c>
      <c r="J107" s="106">
        <v>-0.57999999999999996</v>
      </c>
      <c r="K107" s="106">
        <v>0.87111268973877698</v>
      </c>
      <c r="L107" s="106">
        <v>4.4896857965057602E-2</v>
      </c>
      <c r="M107" s="106">
        <v>0.91381167287290399</v>
      </c>
      <c r="N107" s="106">
        <v>0.100409463783522</v>
      </c>
      <c r="P107" s="106">
        <v>1.141940771779516</v>
      </c>
      <c r="Q107" s="106">
        <v>1.1107259711709838</v>
      </c>
      <c r="R107" s="106">
        <v>1.1575481720837824</v>
      </c>
      <c r="S107" s="106">
        <v>1.0951185708667175</v>
      </c>
      <c r="Y107" s="14"/>
      <c r="AA107" s="106">
        <v>2588</v>
      </c>
      <c r="AB107" s="106">
        <v>2626.3998996487708</v>
      </c>
    </row>
    <row r="108" spans="1:28" x14ac:dyDescent="0.2">
      <c r="A108" s="14">
        <v>43838</v>
      </c>
      <c r="B108" s="106">
        <v>2589</v>
      </c>
      <c r="C108" s="106">
        <v>2557</v>
      </c>
      <c r="D108" s="106">
        <v>2301</v>
      </c>
      <c r="E108" s="106">
        <v>2294</v>
      </c>
      <c r="F108" s="106">
        <v>1.11464690496948</v>
      </c>
      <c r="G108" s="106">
        <v>1.1264598683274401</v>
      </c>
      <c r="H108" s="106">
        <v>1.5592873921523301E-2</v>
      </c>
      <c r="I108" s="106">
        <v>-0.75758730670225305</v>
      </c>
      <c r="J108" s="106">
        <v>-1.06</v>
      </c>
      <c r="K108" s="106">
        <v>0.89050297505093201</v>
      </c>
      <c r="L108" s="106">
        <v>4.0106932998864003E-2</v>
      </c>
      <c r="M108" s="106">
        <v>0.91388110949636403</v>
      </c>
      <c r="N108" s="106">
        <v>0.105003145957992</v>
      </c>
      <c r="P108" s="106">
        <v>1.1420527422489632</v>
      </c>
      <c r="Q108" s="106">
        <v>1.1108669944059169</v>
      </c>
      <c r="R108" s="106">
        <v>1.1576456161704867</v>
      </c>
      <c r="S108" s="106">
        <v>1.0952741204843934</v>
      </c>
      <c r="Y108" s="14"/>
      <c r="AA108" s="106">
        <v>2557</v>
      </c>
      <c r="AB108" s="106">
        <v>2607.0797792272956</v>
      </c>
    </row>
    <row r="109" spans="1:28" x14ac:dyDescent="0.2">
      <c r="A109" s="14">
        <v>43837</v>
      </c>
      <c r="B109" s="106">
        <v>2623</v>
      </c>
      <c r="C109" s="106">
        <v>2634</v>
      </c>
      <c r="D109" s="106">
        <v>2342</v>
      </c>
      <c r="E109" s="106">
        <v>2343</v>
      </c>
      <c r="F109" s="106">
        <v>1.12419974391805</v>
      </c>
      <c r="G109" s="106">
        <v>1.1266623001306</v>
      </c>
      <c r="H109" s="106">
        <v>1.55366501270696E-2</v>
      </c>
      <c r="I109" s="106">
        <v>-0.15849981768322799</v>
      </c>
      <c r="J109" s="106">
        <v>-0.22</v>
      </c>
      <c r="K109" s="106">
        <v>0.90376213349176104</v>
      </c>
      <c r="L109" s="15">
        <v>3.71620330885662E-2</v>
      </c>
      <c r="M109" s="106">
        <v>0.91370134614085197</v>
      </c>
      <c r="N109" s="106">
        <v>0.10917361015594799</v>
      </c>
      <c r="P109" s="106">
        <v>1.1421989502576695</v>
      </c>
      <c r="Q109" s="106">
        <v>1.1111256500035305</v>
      </c>
      <c r="R109" s="106">
        <v>1.1577356003847392</v>
      </c>
      <c r="S109" s="106">
        <v>1.0955889998764607</v>
      </c>
      <c r="Y109" s="14"/>
      <c r="AA109" s="106">
        <v>2634</v>
      </c>
      <c r="AB109" s="106">
        <v>2662.7671851480181</v>
      </c>
    </row>
    <row r="110" spans="1:28" x14ac:dyDescent="0.2">
      <c r="A110" s="14">
        <v>43836</v>
      </c>
      <c r="B110" s="106">
        <v>2602</v>
      </c>
      <c r="C110" s="106">
        <v>2623</v>
      </c>
      <c r="D110" s="106">
        <v>2334</v>
      </c>
      <c r="E110" s="106">
        <v>2332</v>
      </c>
      <c r="F110" s="106">
        <v>1.12478559176672</v>
      </c>
      <c r="G110" s="106">
        <v>1.1265890373579699</v>
      </c>
      <c r="H110" s="106">
        <v>1.5561025501804699E-2</v>
      </c>
      <c r="I110" s="106">
        <v>-0.11589503474851</v>
      </c>
      <c r="J110" s="106">
        <v>-0.16</v>
      </c>
      <c r="K110" s="106">
        <v>0.91542591669449702</v>
      </c>
      <c r="L110" s="106">
        <v>2.65382698426921E-2</v>
      </c>
      <c r="M110" s="106">
        <v>0.91360832121783997</v>
      </c>
      <c r="N110" s="106">
        <v>0.111170193840091</v>
      </c>
      <c r="P110" s="106">
        <v>1.1421500628597745</v>
      </c>
      <c r="Q110" s="106">
        <v>1.1110280118561653</v>
      </c>
      <c r="R110" s="106">
        <v>1.1577110883615793</v>
      </c>
      <c r="S110" s="106">
        <v>1.0954669863543605</v>
      </c>
      <c r="Y110" s="14"/>
      <c r="AA110" s="106">
        <v>2623</v>
      </c>
      <c r="AB110" s="106">
        <v>2650.2659307576519</v>
      </c>
    </row>
    <row r="111" spans="1:28" x14ac:dyDescent="0.2">
      <c r="A111" s="14">
        <v>43829</v>
      </c>
      <c r="B111" s="106">
        <v>2691</v>
      </c>
      <c r="C111" s="106">
        <v>2680</v>
      </c>
      <c r="D111" s="106">
        <v>2356</v>
      </c>
      <c r="E111" s="106">
        <v>2379</v>
      </c>
      <c r="F111" s="106">
        <v>1.1265237494745599</v>
      </c>
      <c r="G111" s="106">
        <v>1.1262070448618</v>
      </c>
      <c r="H111" s="106">
        <v>1.5947453458210602E-2</v>
      </c>
      <c r="I111" s="106">
        <v>1.9859259260003901E-2</v>
      </c>
      <c r="J111" s="106">
        <v>0.03</v>
      </c>
      <c r="K111" s="106">
        <v>0.93143604330017105</v>
      </c>
      <c r="L111" s="106">
        <v>1.93421390142746E-2</v>
      </c>
      <c r="M111" s="106">
        <v>0.913730322633026</v>
      </c>
      <c r="N111" s="106">
        <v>0.110355250778654</v>
      </c>
      <c r="P111" s="106">
        <v>1.1421544983200107</v>
      </c>
      <c r="Q111" s="106">
        <v>1.1102595914035893</v>
      </c>
      <c r="R111" s="106">
        <v>1.1581019517782212</v>
      </c>
      <c r="S111" s="106">
        <v>1.0943121379453788</v>
      </c>
      <c r="Y111" s="14"/>
      <c r="AA111" s="106">
        <v>2680</v>
      </c>
      <c r="AB111" s="106">
        <v>2703.6803813346714</v>
      </c>
    </row>
    <row r="112" spans="1:28" x14ac:dyDescent="0.2">
      <c r="A112" s="14">
        <v>43826</v>
      </c>
      <c r="B112" s="106">
        <v>2728</v>
      </c>
      <c r="C112" s="106">
        <v>2716</v>
      </c>
      <c r="D112" s="106">
        <v>2391</v>
      </c>
      <c r="E112" s="106">
        <v>2388</v>
      </c>
      <c r="F112" s="106">
        <v>1.13735343383584</v>
      </c>
      <c r="G112" s="106">
        <v>1.1259559589713699</v>
      </c>
      <c r="H112" s="106">
        <v>1.6088116635765901E-2</v>
      </c>
      <c r="I112" s="106">
        <v>0.70844059143209304</v>
      </c>
      <c r="J112" s="106">
        <v>1</v>
      </c>
      <c r="K112" s="106">
        <v>0.93462129142832495</v>
      </c>
      <c r="L112" s="106">
        <v>1.9749083468677601E-2</v>
      </c>
      <c r="M112" s="106">
        <v>0.91342607071433901</v>
      </c>
      <c r="N112" s="106">
        <v>0.117040790238258</v>
      </c>
      <c r="P112" s="106">
        <v>1.1420440756071357</v>
      </c>
      <c r="Q112" s="106">
        <v>1.1098678423356041</v>
      </c>
      <c r="R112" s="106">
        <v>1.1581321922429018</v>
      </c>
      <c r="S112" s="106">
        <v>1.0937797256998381</v>
      </c>
      <c r="Y112" s="14"/>
      <c r="AA112" s="106">
        <v>2716</v>
      </c>
      <c r="AB112" s="106">
        <v>2713.9086803813348</v>
      </c>
    </row>
    <row r="113" spans="1:28" x14ac:dyDescent="0.2">
      <c r="A113" s="14">
        <v>43825</v>
      </c>
      <c r="B113" s="106">
        <v>2682</v>
      </c>
      <c r="C113" s="106">
        <v>2720</v>
      </c>
      <c r="D113" s="106">
        <v>2373</v>
      </c>
      <c r="E113" s="106">
        <v>2390</v>
      </c>
      <c r="F113" s="106">
        <v>1.1380753138075299</v>
      </c>
      <c r="G113" s="106">
        <v>1.12554834127732</v>
      </c>
      <c r="H113" s="106">
        <v>1.61811969178643E-2</v>
      </c>
      <c r="I113" s="106">
        <v>0.77416847429721003</v>
      </c>
      <c r="J113" s="106">
        <v>1.1000000000000001</v>
      </c>
      <c r="K113" s="106">
        <v>0.93651382070087497</v>
      </c>
      <c r="L113" s="15">
        <v>2.3386454448326901E-2</v>
      </c>
      <c r="M113" s="106">
        <v>0.91328530335049296</v>
      </c>
      <c r="N113" s="106">
        <v>0.111040045090572</v>
      </c>
      <c r="P113" s="106">
        <v>1.1417295381951842</v>
      </c>
      <c r="Q113" s="106">
        <v>1.1093671443594557</v>
      </c>
      <c r="R113" s="106">
        <v>1.1579107351130487</v>
      </c>
      <c r="S113" s="106">
        <v>1.0931859474415913</v>
      </c>
      <c r="Y113" s="14"/>
      <c r="AA113" s="106">
        <v>2720</v>
      </c>
      <c r="AB113" s="106">
        <v>2716.1816357250377</v>
      </c>
    </row>
    <row r="114" spans="1:28" x14ac:dyDescent="0.2">
      <c r="A114" s="14">
        <v>43824</v>
      </c>
      <c r="B114" s="106">
        <v>2730</v>
      </c>
      <c r="C114" s="106">
        <v>2688</v>
      </c>
      <c r="D114" s="106">
        <v>2410</v>
      </c>
      <c r="E114" s="106">
        <v>2368</v>
      </c>
      <c r="F114" s="106">
        <v>1.13513513513513</v>
      </c>
      <c r="G114" s="106">
        <v>1.1251115238887099</v>
      </c>
      <c r="H114" s="106">
        <v>1.6279036603325699E-2</v>
      </c>
      <c r="I114" s="106">
        <v>0.61573737381798999</v>
      </c>
      <c r="J114" s="106">
        <v>0.88</v>
      </c>
      <c r="K114" s="106">
        <v>0.93763933158524304</v>
      </c>
      <c r="L114" s="15">
        <v>1.8236821998875101E-2</v>
      </c>
      <c r="M114" s="106">
        <v>0.91368468684090398</v>
      </c>
      <c r="N114" s="106">
        <v>0.108701327204573</v>
      </c>
      <c r="P114" s="106">
        <v>1.1413905604920356</v>
      </c>
      <c r="Q114" s="106">
        <v>1.1088324872853843</v>
      </c>
      <c r="R114" s="106">
        <v>1.1576695970953614</v>
      </c>
      <c r="S114" s="106">
        <v>1.0925534506820584</v>
      </c>
      <c r="Y114" s="14"/>
      <c r="AA114" s="106">
        <v>2688</v>
      </c>
      <c r="AB114" s="106">
        <v>2691.1791269443052</v>
      </c>
    </row>
    <row r="115" spans="1:28" x14ac:dyDescent="0.2">
      <c r="A115" s="14">
        <v>43823</v>
      </c>
      <c r="B115" s="106">
        <v>2721</v>
      </c>
      <c r="C115" s="106">
        <v>2714</v>
      </c>
      <c r="D115" s="106">
        <v>2412</v>
      </c>
      <c r="E115" s="106">
        <v>2405</v>
      </c>
      <c r="F115" s="106">
        <v>1.12848232848232</v>
      </c>
      <c r="G115" s="106">
        <v>1.1246813013813399</v>
      </c>
      <c r="H115" s="106">
        <v>1.6434081368870101E-2</v>
      </c>
      <c r="I115" s="106">
        <v>0.23128929543853999</v>
      </c>
      <c r="J115" s="106">
        <v>0.34</v>
      </c>
      <c r="K115" s="106">
        <v>0.93742758450460295</v>
      </c>
      <c r="L115" s="15">
        <v>1.90150474125701E-2</v>
      </c>
      <c r="M115" s="106">
        <v>0.91429900120599294</v>
      </c>
      <c r="N115" s="106">
        <v>0.105925713722551</v>
      </c>
      <c r="P115" s="106">
        <v>1.1411153827502101</v>
      </c>
      <c r="Q115" s="106">
        <v>1.1082472200124698</v>
      </c>
      <c r="R115" s="106">
        <v>1.1575494641190802</v>
      </c>
      <c r="S115" s="106">
        <v>1.0918131386435996</v>
      </c>
      <c r="Y115" s="14"/>
      <c r="AA115" s="106">
        <v>2714</v>
      </c>
      <c r="AB115" s="106">
        <v>2733.2288008028099</v>
      </c>
    </row>
    <row r="116" spans="1:28" x14ac:dyDescent="0.2">
      <c r="A116" s="14">
        <v>43822</v>
      </c>
      <c r="B116" s="106">
        <v>2702</v>
      </c>
      <c r="C116" s="106">
        <v>2702</v>
      </c>
      <c r="D116" s="106">
        <v>2422</v>
      </c>
      <c r="E116" s="106">
        <v>2407</v>
      </c>
      <c r="F116" s="106">
        <v>1.1225592023265401</v>
      </c>
      <c r="G116" s="106">
        <v>1.12442215639848</v>
      </c>
      <c r="H116" s="106">
        <v>1.6525088479983598E-2</v>
      </c>
      <c r="I116" s="106">
        <v>-0.11273489241466</v>
      </c>
      <c r="J116" s="106">
        <v>-0.17</v>
      </c>
      <c r="K116" s="106">
        <v>0.93683558219254404</v>
      </c>
      <c r="L116" s="15">
        <v>1.5371971693001699E-2</v>
      </c>
      <c r="M116" s="106">
        <v>0.91416125357353395</v>
      </c>
      <c r="N116" s="106">
        <v>0.104235203122977</v>
      </c>
      <c r="P116" s="106">
        <v>1.1409472448784637</v>
      </c>
      <c r="Q116" s="106">
        <v>1.1078970679184963</v>
      </c>
      <c r="R116" s="106">
        <v>1.1574723333584471</v>
      </c>
      <c r="S116" s="106">
        <v>1.0913719794385128</v>
      </c>
      <c r="Y116" s="14"/>
      <c r="AA116" s="106">
        <v>2702</v>
      </c>
      <c r="AB116" s="106">
        <v>2735.5017561465129</v>
      </c>
    </row>
    <row r="117" spans="1:28" x14ac:dyDescent="0.2">
      <c r="A117" s="14">
        <v>43819</v>
      </c>
      <c r="B117" s="106">
        <v>2713</v>
      </c>
      <c r="C117" s="106">
        <v>2696</v>
      </c>
      <c r="D117" s="106">
        <v>2450</v>
      </c>
      <c r="E117" s="106">
        <v>2432</v>
      </c>
      <c r="F117" s="106">
        <v>1.10855263157894</v>
      </c>
      <c r="G117" s="106">
        <v>1.1243039341786301</v>
      </c>
      <c r="H117" s="106">
        <v>1.6569649812373698E-2</v>
      </c>
      <c r="I117" s="106">
        <v>-0.95061167725598394</v>
      </c>
      <c r="J117" s="106">
        <v>-1.42</v>
      </c>
      <c r="K117" s="106">
        <v>0.93784566288958604</v>
      </c>
      <c r="L117" s="15">
        <v>1.0375459732278901E-2</v>
      </c>
      <c r="M117" s="106">
        <v>0.914395106752525</v>
      </c>
      <c r="N117" s="106">
        <v>0.11267838816438799</v>
      </c>
      <c r="P117" s="106">
        <v>1.1408735839910038</v>
      </c>
      <c r="Q117" s="106">
        <v>1.1077342843662563</v>
      </c>
      <c r="R117" s="106">
        <v>1.1574432338033775</v>
      </c>
      <c r="S117" s="106">
        <v>1.0911646345538826</v>
      </c>
      <c r="Y117" s="14"/>
      <c r="AA117" s="106">
        <v>2696</v>
      </c>
      <c r="AB117" s="106">
        <v>2763.9136979427999</v>
      </c>
    </row>
    <row r="118" spans="1:28" x14ac:dyDescent="0.2">
      <c r="A118" s="14">
        <v>43818</v>
      </c>
      <c r="B118" s="106">
        <v>2709</v>
      </c>
      <c r="C118" s="106">
        <v>2701</v>
      </c>
      <c r="D118" s="106">
        <v>2440</v>
      </c>
      <c r="E118" s="106">
        <v>2443</v>
      </c>
      <c r="F118" s="106">
        <v>1.10560785918952</v>
      </c>
      <c r="G118" s="106">
        <v>1.12441015474479</v>
      </c>
      <c r="H118" s="106">
        <v>1.6493695710385999E-2</v>
      </c>
      <c r="I118" s="106">
        <v>-1.13996862106751</v>
      </c>
      <c r="J118" s="106">
        <v>-1.7</v>
      </c>
      <c r="K118" s="106">
        <v>0.93911327364125796</v>
      </c>
      <c r="L118" s="15">
        <v>2.0854450158813102E-2</v>
      </c>
      <c r="M118" s="106">
        <v>0.91441516462727901</v>
      </c>
      <c r="N118" s="106">
        <v>0.12785045442621801</v>
      </c>
      <c r="P118" s="106">
        <v>1.1409038504551761</v>
      </c>
      <c r="Q118" s="106">
        <v>1.1079164590344039</v>
      </c>
      <c r="R118" s="106">
        <v>1.1573975461655619</v>
      </c>
      <c r="S118" s="106">
        <v>1.0914227633240181</v>
      </c>
      <c r="Y118" s="14"/>
      <c r="AA118" s="106">
        <v>2701</v>
      </c>
      <c r="AB118" s="106">
        <v>2776.4149523331662</v>
      </c>
    </row>
    <row r="119" spans="1:28" x14ac:dyDescent="0.2">
      <c r="A119" s="14">
        <v>43817</v>
      </c>
      <c r="B119" s="106">
        <v>2751</v>
      </c>
      <c r="C119" s="106">
        <v>2729</v>
      </c>
      <c r="D119" s="106">
        <v>2441</v>
      </c>
      <c r="E119" s="106">
        <v>2435</v>
      </c>
      <c r="F119" s="106">
        <v>1.1207392197125201</v>
      </c>
      <c r="G119" s="106">
        <v>1.12464524244386</v>
      </c>
      <c r="H119" s="106">
        <v>1.6349046520545401E-2</v>
      </c>
      <c r="I119" s="106">
        <v>-0.23891440558517801</v>
      </c>
      <c r="J119" s="106">
        <v>-0.35</v>
      </c>
      <c r="K119" s="106">
        <v>0.93763149924656897</v>
      </c>
      <c r="L119" s="15">
        <v>2.5262932564255498E-2</v>
      </c>
      <c r="M119" s="106">
        <v>0.91396967044965705</v>
      </c>
      <c r="N119" s="106">
        <v>0.131780136031556</v>
      </c>
      <c r="P119" s="106">
        <v>1.1409942889644054</v>
      </c>
      <c r="Q119" s="106">
        <v>1.1082961959233146</v>
      </c>
      <c r="R119" s="106">
        <v>1.1573433354849507</v>
      </c>
      <c r="S119" s="106">
        <v>1.0919471494027693</v>
      </c>
      <c r="Y119" s="14"/>
      <c r="AA119" s="106">
        <v>2729</v>
      </c>
      <c r="AB119" s="106">
        <v>2767.3231309583543</v>
      </c>
    </row>
    <row r="120" spans="1:28" x14ac:dyDescent="0.2">
      <c r="A120" s="14">
        <v>43816</v>
      </c>
      <c r="B120" s="106">
        <v>2795</v>
      </c>
      <c r="C120" s="106">
        <v>2785</v>
      </c>
      <c r="D120" s="106">
        <v>2460</v>
      </c>
      <c r="E120" s="106">
        <v>2445</v>
      </c>
      <c r="F120" s="106">
        <v>1.1390593047034701</v>
      </c>
      <c r="G120" s="106">
        <v>1.1245890443092701</v>
      </c>
      <c r="H120" s="106">
        <v>1.63696076177108E-2</v>
      </c>
      <c r="I120" s="106">
        <v>0.88397112088038499</v>
      </c>
      <c r="J120" s="106">
        <v>1.27</v>
      </c>
      <c r="K120" s="106">
        <v>0.93436712640731501</v>
      </c>
      <c r="L120" s="15">
        <v>3.5906201551948E-2</v>
      </c>
      <c r="M120" s="106">
        <v>0.91332854741283598</v>
      </c>
      <c r="N120" s="106">
        <v>0.13320959595023099</v>
      </c>
      <c r="P120" s="106">
        <v>1.140958651926981</v>
      </c>
      <c r="Q120" s="106">
        <v>1.1082194366915592</v>
      </c>
      <c r="R120" s="106">
        <v>1.1573282595446917</v>
      </c>
      <c r="S120" s="106">
        <v>1.0918498290738485</v>
      </c>
      <c r="Y120" s="14"/>
      <c r="AA120" s="106">
        <v>2785</v>
      </c>
      <c r="AB120" s="106">
        <v>2778.6879076768691</v>
      </c>
    </row>
    <row r="121" spans="1:28" x14ac:dyDescent="0.2">
      <c r="A121" s="14">
        <v>43815</v>
      </c>
      <c r="B121" s="106">
        <v>2771</v>
      </c>
      <c r="C121" s="106">
        <v>2754</v>
      </c>
      <c r="D121" s="106">
        <v>2467</v>
      </c>
      <c r="E121" s="106">
        <v>2450</v>
      </c>
      <c r="F121" s="106">
        <v>1.12408163265306</v>
      </c>
      <c r="G121" s="106">
        <v>1.12437884815628</v>
      </c>
      <c r="H121" s="106">
        <v>1.6283438417752202E-2</v>
      </c>
      <c r="I121" s="106">
        <v>-1.825262549567E-2</v>
      </c>
      <c r="J121" s="106">
        <v>-0.03</v>
      </c>
      <c r="K121" s="106">
        <v>0.93281125502254503</v>
      </c>
      <c r="L121" s="15">
        <v>1.9851833213696699E-2</v>
      </c>
      <c r="M121" s="106">
        <v>0.91245578915862802</v>
      </c>
      <c r="N121" s="106">
        <v>0.14823014449226499</v>
      </c>
      <c r="P121" s="106">
        <v>1.1406622865740321</v>
      </c>
      <c r="Q121" s="106">
        <v>1.1080954097385278</v>
      </c>
      <c r="R121" s="106">
        <v>1.1569457249917843</v>
      </c>
      <c r="S121" s="106">
        <v>1.0918119713207757</v>
      </c>
      <c r="Y121" s="14"/>
      <c r="AA121" s="106">
        <v>2754</v>
      </c>
      <c r="AB121" s="106">
        <v>2784.3702960361265</v>
      </c>
    </row>
    <row r="122" spans="1:28" x14ac:dyDescent="0.2">
      <c r="A122" s="14">
        <v>43812</v>
      </c>
      <c r="B122" s="106">
        <v>2790</v>
      </c>
      <c r="C122" s="106">
        <v>2776</v>
      </c>
      <c r="D122" s="106">
        <v>2459</v>
      </c>
      <c r="E122" s="106">
        <v>2479</v>
      </c>
      <c r="F122" s="106">
        <v>1.11980637353771</v>
      </c>
      <c r="G122" s="106">
        <v>1.1243420236802899</v>
      </c>
      <c r="H122" s="106">
        <v>1.6287191391562199E-2</v>
      </c>
      <c r="I122" s="106">
        <v>-0.27847957536323298</v>
      </c>
      <c r="J122" s="106">
        <v>-0.41</v>
      </c>
      <c r="K122" s="106">
        <v>0.92968682766213195</v>
      </c>
      <c r="L122" s="15">
        <v>1.7668769522275599E-2</v>
      </c>
      <c r="M122" s="106">
        <v>0.909991884263044</v>
      </c>
      <c r="N122" s="106">
        <v>0.10929321950195001</v>
      </c>
      <c r="P122" s="106">
        <v>1.140629215071852</v>
      </c>
      <c r="Q122" s="106">
        <v>1.1080548322887278</v>
      </c>
      <c r="R122" s="106">
        <v>1.1569164064634143</v>
      </c>
      <c r="S122" s="106">
        <v>1.0917676408971655</v>
      </c>
      <c r="Y122" s="14"/>
      <c r="AA122" s="106">
        <v>2776</v>
      </c>
      <c r="AB122" s="106">
        <v>2817.3281485198195</v>
      </c>
    </row>
    <row r="123" spans="1:28" x14ac:dyDescent="0.2">
      <c r="A123" s="14">
        <v>43811</v>
      </c>
      <c r="B123" s="106">
        <v>2693</v>
      </c>
      <c r="C123" s="106">
        <v>2690</v>
      </c>
      <c r="D123" s="106">
        <v>2409</v>
      </c>
      <c r="E123" s="106">
        <v>2409</v>
      </c>
      <c r="F123" s="106">
        <v>1.11664591116645</v>
      </c>
      <c r="G123" s="106">
        <v>1.1245099944489201</v>
      </c>
      <c r="H123" s="106">
        <v>1.63045005872118E-2</v>
      </c>
      <c r="I123" s="106">
        <v>-0.48232592224468201</v>
      </c>
      <c r="J123" s="106">
        <v>-0.7</v>
      </c>
      <c r="K123" s="106">
        <v>0.92963771992875899</v>
      </c>
      <c r="L123" s="15">
        <v>1.2923207118228801E-2</v>
      </c>
      <c r="M123" s="106">
        <v>0.90794901807671802</v>
      </c>
      <c r="N123" s="106">
        <v>0.116741242928594</v>
      </c>
      <c r="P123" s="106">
        <v>1.1408144950361319</v>
      </c>
      <c r="Q123" s="106">
        <v>1.1082054938617083</v>
      </c>
      <c r="R123" s="106">
        <v>1.1571189956233436</v>
      </c>
      <c r="S123" s="106">
        <v>1.0919009932744965</v>
      </c>
      <c r="Y123" s="14"/>
      <c r="AA123" s="106">
        <v>2690</v>
      </c>
      <c r="AB123" s="106">
        <v>2737.7747114902159</v>
      </c>
    </row>
    <row r="124" spans="1:28" x14ac:dyDescent="0.2">
      <c r="A124" s="14">
        <v>43810</v>
      </c>
      <c r="B124" s="106">
        <v>2660</v>
      </c>
      <c r="C124" s="106">
        <v>2674</v>
      </c>
      <c r="D124" s="106">
        <v>2372</v>
      </c>
      <c r="E124" s="106">
        <v>2396</v>
      </c>
      <c r="F124" s="106">
        <v>1.1160267111852999</v>
      </c>
      <c r="G124" s="106">
        <v>1.1247007473794</v>
      </c>
      <c r="H124" s="106">
        <v>1.6295065507418299E-2</v>
      </c>
      <c r="I124" s="106">
        <v>-0.53231060594055502</v>
      </c>
      <c r="J124" s="106">
        <v>-0.78</v>
      </c>
      <c r="K124" s="106">
        <v>0.93017569439816306</v>
      </c>
      <c r="L124" s="15">
        <v>1.4456300655738E-2</v>
      </c>
      <c r="M124" s="106">
        <v>0.90699000805591301</v>
      </c>
      <c r="N124" s="106">
        <v>7.8618670708853394E-2</v>
      </c>
      <c r="P124" s="106">
        <v>1.1409958128868183</v>
      </c>
      <c r="Q124" s="106">
        <v>1.1084056818719816</v>
      </c>
      <c r="R124" s="106">
        <v>1.1572908783942366</v>
      </c>
      <c r="S124" s="106">
        <v>1.0921106163645633</v>
      </c>
      <c r="Y124" s="14"/>
      <c r="AA124" s="106">
        <v>2674</v>
      </c>
      <c r="AB124" s="106">
        <v>2723.0005017561466</v>
      </c>
    </row>
    <row r="125" spans="1:28" x14ac:dyDescent="0.2">
      <c r="A125" s="14">
        <v>43809</v>
      </c>
      <c r="B125" s="106">
        <v>2669</v>
      </c>
      <c r="C125" s="106">
        <v>2671</v>
      </c>
      <c r="D125" s="106">
        <v>2386</v>
      </c>
      <c r="E125" s="106">
        <v>2376</v>
      </c>
      <c r="F125" s="106">
        <v>1.12415824915824</v>
      </c>
      <c r="G125" s="106">
        <v>1.1250661017083601</v>
      </c>
      <c r="H125" s="106">
        <v>1.6403315722312E-2</v>
      </c>
      <c r="I125" s="106">
        <v>-5.5345673123666998E-2</v>
      </c>
      <c r="J125" s="106">
        <v>-0.08</v>
      </c>
      <c r="K125" s="106">
        <v>0.930214912272054</v>
      </c>
      <c r="L125" s="15">
        <v>1.2200238915358499E-2</v>
      </c>
      <c r="M125" s="106">
        <v>0.90642748716084798</v>
      </c>
      <c r="N125" s="106">
        <v>6.4076263403501102E-2</v>
      </c>
      <c r="P125" s="106">
        <v>1.1414694174306721</v>
      </c>
      <c r="Q125" s="106">
        <v>1.1086627859860481</v>
      </c>
      <c r="R125" s="106">
        <v>1.1578727331529841</v>
      </c>
      <c r="S125" s="106">
        <v>1.092259470263736</v>
      </c>
      <c r="Y125" s="14"/>
      <c r="AA125" s="106">
        <v>2671</v>
      </c>
      <c r="AB125" s="106">
        <v>2700.270948319117</v>
      </c>
    </row>
    <row r="126" spans="1:28" x14ac:dyDescent="0.2">
      <c r="A126" s="14">
        <v>43808</v>
      </c>
      <c r="B126" s="106">
        <v>2672</v>
      </c>
      <c r="C126" s="106">
        <v>2669</v>
      </c>
      <c r="D126" s="106">
        <v>2377</v>
      </c>
      <c r="E126" s="106">
        <v>2381</v>
      </c>
      <c r="F126" s="106">
        <v>1.12095758084838</v>
      </c>
      <c r="G126" s="106">
        <v>1.1252957158575101</v>
      </c>
      <c r="H126" s="106">
        <v>1.6509189312578099E-2</v>
      </c>
      <c r="I126" s="106">
        <v>-0.26277092878371</v>
      </c>
      <c r="J126" s="106">
        <v>-0.39</v>
      </c>
      <c r="K126" s="106">
        <v>0.93129041031148396</v>
      </c>
      <c r="L126" s="106">
        <v>1.1112578956917699E-2</v>
      </c>
      <c r="M126" s="106">
        <v>0.90607606723862799</v>
      </c>
      <c r="N126" s="106">
        <v>5.7272364145338803E-2</v>
      </c>
      <c r="P126" s="106">
        <v>1.1418049051700883</v>
      </c>
      <c r="Q126" s="106">
        <v>1.1087865265449319</v>
      </c>
      <c r="R126" s="106">
        <v>1.1583140944826662</v>
      </c>
      <c r="S126" s="106">
        <v>1.092277337232354</v>
      </c>
      <c r="Y126" s="14"/>
      <c r="AA126" s="106">
        <v>2669</v>
      </c>
      <c r="AB126" s="106">
        <v>2705.9533366783744</v>
      </c>
    </row>
    <row r="127" spans="1:28" x14ac:dyDescent="0.2">
      <c r="A127" s="14">
        <v>43805</v>
      </c>
      <c r="B127" s="106">
        <v>2625</v>
      </c>
      <c r="C127" s="106">
        <v>2619</v>
      </c>
      <c r="D127" s="106">
        <v>2376</v>
      </c>
      <c r="E127" s="106">
        <v>2358</v>
      </c>
      <c r="F127" s="106">
        <v>1.1106870229007599</v>
      </c>
      <c r="G127" s="106">
        <v>1.1255149586948801</v>
      </c>
      <c r="H127" s="106">
        <v>1.6559230384002099E-2</v>
      </c>
      <c r="I127" s="106">
        <v>-0.89544836627447899</v>
      </c>
      <c r="J127" s="106">
        <v>-1.34</v>
      </c>
      <c r="K127" s="106">
        <v>0.93951742996651799</v>
      </c>
      <c r="L127" s="106">
        <v>5.0464845037029903E-3</v>
      </c>
      <c r="M127" s="106">
        <v>0.90646079066349305</v>
      </c>
      <c r="N127" s="106">
        <v>5.0683799943384303E-2</v>
      </c>
      <c r="P127" s="106">
        <v>1.1420741890788821</v>
      </c>
      <c r="Q127" s="106">
        <v>1.108955728310878</v>
      </c>
      <c r="R127" s="106">
        <v>1.1586334194628842</v>
      </c>
      <c r="S127" s="106">
        <v>1.0923964979268759</v>
      </c>
      <c r="Y127" s="14"/>
      <c r="AA127" s="106">
        <v>2619</v>
      </c>
      <c r="AB127" s="106">
        <v>2679.8143502257903</v>
      </c>
    </row>
    <row r="128" spans="1:28" x14ac:dyDescent="0.2">
      <c r="A128" s="14">
        <v>43804</v>
      </c>
      <c r="B128" s="106">
        <v>2649</v>
      </c>
      <c r="C128" s="106">
        <v>2638</v>
      </c>
      <c r="D128" s="106">
        <v>2369</v>
      </c>
      <c r="E128" s="106">
        <v>2369</v>
      </c>
      <c r="F128" s="106">
        <v>1.1135500211059499</v>
      </c>
      <c r="G128" s="106">
        <v>1.1258588340142199</v>
      </c>
      <c r="H128" s="106">
        <v>1.65154686886687E-2</v>
      </c>
      <c r="I128" s="106">
        <v>-0.74528995454525604</v>
      </c>
      <c r="J128" s="106">
        <v>-1.1100000000000001</v>
      </c>
      <c r="K128" s="106">
        <v>0.945797615162836</v>
      </c>
      <c r="L128" s="106">
        <v>2.9941916369070299E-3</v>
      </c>
      <c r="M128" s="106">
        <v>0.90699182734691697</v>
      </c>
      <c r="N128" s="106">
        <v>4.7744817341070098E-2</v>
      </c>
      <c r="P128" s="106">
        <v>1.1423743027028885</v>
      </c>
      <c r="Q128" s="106">
        <v>1.1093433653255513</v>
      </c>
      <c r="R128" s="106">
        <v>1.1588897713915574</v>
      </c>
      <c r="S128" s="106">
        <v>1.0928278966368825</v>
      </c>
      <c r="Y128" s="14"/>
      <c r="AA128" s="106">
        <v>2638</v>
      </c>
      <c r="AB128" s="106">
        <v>2692.3156046161566</v>
      </c>
    </row>
    <row r="129" spans="1:28" x14ac:dyDescent="0.2">
      <c r="A129" s="14">
        <v>43803</v>
      </c>
      <c r="B129" s="106">
        <v>2609</v>
      </c>
      <c r="C129" s="106">
        <v>2602</v>
      </c>
      <c r="D129" s="106">
        <v>2337</v>
      </c>
      <c r="E129" s="106">
        <v>2345</v>
      </c>
      <c r="F129" s="106">
        <v>1.1095948827292099</v>
      </c>
      <c r="G129" s="106">
        <v>1.12626585113575</v>
      </c>
      <c r="H129" s="106">
        <v>1.65831229918223E-2</v>
      </c>
      <c r="I129" s="106">
        <v>-1.0052972781282401</v>
      </c>
      <c r="J129" s="106">
        <v>-1.5</v>
      </c>
      <c r="K129" s="106">
        <v>0.95198581851502795</v>
      </c>
      <c r="L129" s="106">
        <v>2.4710649657204899E-3</v>
      </c>
      <c r="M129" s="106">
        <v>0.908045988286584</v>
      </c>
      <c r="N129" s="106">
        <v>4.8660305561817302E-2</v>
      </c>
      <c r="P129" s="106">
        <v>1.1428489741275722</v>
      </c>
      <c r="Q129" s="106">
        <v>1.1096827281439277</v>
      </c>
      <c r="R129" s="106">
        <v>1.1594320971193945</v>
      </c>
      <c r="S129" s="106">
        <v>1.0930996051521054</v>
      </c>
      <c r="Y129" s="14"/>
      <c r="AA129" s="106">
        <v>2602</v>
      </c>
      <c r="AB129" s="106">
        <v>2665.0401404917211</v>
      </c>
    </row>
    <row r="130" spans="1:28" x14ac:dyDescent="0.2">
      <c r="A130" s="14">
        <v>43802</v>
      </c>
      <c r="B130" s="106">
        <v>2605</v>
      </c>
      <c r="C130" s="106">
        <v>2628</v>
      </c>
      <c r="D130" s="106">
        <v>2356</v>
      </c>
      <c r="E130" s="106">
        <v>2356</v>
      </c>
      <c r="F130" s="106">
        <v>1.1154499151103501</v>
      </c>
      <c r="G130" s="106">
        <v>1.1265269174013901</v>
      </c>
      <c r="H130" s="106">
        <v>1.6472371634436801E-2</v>
      </c>
      <c r="I130" s="106">
        <v>-0.67245946952062796</v>
      </c>
      <c r="J130" s="106">
        <v>-0.99</v>
      </c>
      <c r="K130" s="106">
        <v>0.95797100223513898</v>
      </c>
      <c r="L130" s="106">
        <v>4.4737571119418603E-4</v>
      </c>
      <c r="M130" s="106">
        <v>0.90936030705391901</v>
      </c>
      <c r="N130" s="106">
        <v>4.4557387282280002E-2</v>
      </c>
      <c r="P130" s="106">
        <v>1.1429992890358269</v>
      </c>
      <c r="Q130" s="106">
        <v>1.1100545457669533</v>
      </c>
      <c r="R130" s="106">
        <v>1.1594716606702637</v>
      </c>
      <c r="S130" s="106">
        <v>1.0935821741325165</v>
      </c>
      <c r="Y130" s="14"/>
      <c r="AA130" s="106">
        <v>2628</v>
      </c>
      <c r="AB130" s="106">
        <v>2677.5413948820874</v>
      </c>
    </row>
    <row r="131" spans="1:28" x14ac:dyDescent="0.2">
      <c r="A131" s="14">
        <v>43801</v>
      </c>
      <c r="B131" s="106">
        <v>2625</v>
      </c>
      <c r="C131" s="106">
        <v>2650</v>
      </c>
      <c r="D131" s="106">
        <v>2386</v>
      </c>
      <c r="E131" s="106">
        <v>2404</v>
      </c>
      <c r="F131" s="106">
        <v>1.10232945091514</v>
      </c>
      <c r="G131" s="106">
        <v>1.12673313739864</v>
      </c>
      <c r="H131" s="106">
        <v>1.6429163197092499E-2</v>
      </c>
      <c r="I131" s="106">
        <v>-1.4853882812380199</v>
      </c>
      <c r="J131" s="106">
        <v>-2.21</v>
      </c>
      <c r="K131" s="106">
        <v>0.96447648420180399</v>
      </c>
      <c r="L131" s="106">
        <v>6.5882347070729097E-4</v>
      </c>
      <c r="M131" s="106">
        <v>0.911199221355808</v>
      </c>
      <c r="N131" s="106">
        <v>4.7175371371896403E-2</v>
      </c>
      <c r="P131" s="106">
        <v>1.1431623005957325</v>
      </c>
      <c r="Q131" s="106">
        <v>1.1103039742015475</v>
      </c>
      <c r="R131" s="106">
        <v>1.1595914637928251</v>
      </c>
      <c r="S131" s="106">
        <v>1.0938748110044549</v>
      </c>
      <c r="Y131" s="14"/>
      <c r="AA131" s="106">
        <v>2650</v>
      </c>
      <c r="AB131" s="106">
        <v>2732.0923231309584</v>
      </c>
    </row>
    <row r="132" spans="1:28" x14ac:dyDescent="0.2">
      <c r="A132" s="14">
        <v>43798</v>
      </c>
      <c r="B132" s="106">
        <v>2645</v>
      </c>
      <c r="C132" s="106">
        <v>2623</v>
      </c>
      <c r="D132" s="106">
        <v>2357</v>
      </c>
      <c r="E132" s="106">
        <v>2351</v>
      </c>
      <c r="F132" s="106">
        <v>1.11569544874521</v>
      </c>
      <c r="G132" s="106">
        <v>1.1270693237106799</v>
      </c>
      <c r="H132" s="106">
        <v>1.61824783062538E-2</v>
      </c>
      <c r="I132" s="106">
        <v>-0.70285124133750199</v>
      </c>
      <c r="J132" s="106">
        <v>-1.02</v>
      </c>
      <c r="K132" s="106">
        <v>0.96948284410889496</v>
      </c>
      <c r="L132" s="106">
        <v>4.23325798244785E-4</v>
      </c>
      <c r="M132" s="106">
        <v>0.91237372941260897</v>
      </c>
      <c r="N132" s="106">
        <v>4.6864440084181898E-2</v>
      </c>
      <c r="P132" s="106">
        <v>1.1432518020169338</v>
      </c>
      <c r="Q132" s="106">
        <v>1.1108868454044261</v>
      </c>
      <c r="R132" s="106">
        <v>1.1594342803231874</v>
      </c>
      <c r="S132" s="106">
        <v>1.0947043670981724</v>
      </c>
      <c r="Y132" s="14"/>
      <c r="AA132" s="106">
        <v>2623</v>
      </c>
      <c r="AB132" s="106">
        <v>2671.85900652283</v>
      </c>
    </row>
    <row r="133" spans="1:28" x14ac:dyDescent="0.2">
      <c r="A133" s="14">
        <v>43797</v>
      </c>
      <c r="B133" s="106">
        <v>2634</v>
      </c>
      <c r="C133" s="106">
        <v>2637</v>
      </c>
      <c r="D133" s="106">
        <v>2395</v>
      </c>
      <c r="E133" s="106">
        <v>2365</v>
      </c>
      <c r="F133" s="106">
        <v>1.1150105708245199</v>
      </c>
      <c r="G133" s="106">
        <v>1.1272274318944899</v>
      </c>
      <c r="H133" s="106">
        <v>1.6128417942914301E-2</v>
      </c>
      <c r="I133" s="106">
        <v>-0.757474236667945</v>
      </c>
      <c r="J133" s="106">
        <v>-1.1000000000000001</v>
      </c>
      <c r="K133" s="106">
        <v>0.97171404637436498</v>
      </c>
      <c r="L133" s="106">
        <v>2.5532133863279003E-4</v>
      </c>
      <c r="M133" s="106">
        <v>0.91326160801536205</v>
      </c>
      <c r="N133" s="106">
        <v>5.02321941734203E-2</v>
      </c>
      <c r="P133" s="106">
        <v>1.1433558498374041</v>
      </c>
      <c r="Q133" s="106">
        <v>1.1110990139515757</v>
      </c>
      <c r="R133" s="106">
        <v>1.1594842677803185</v>
      </c>
      <c r="S133" s="106">
        <v>1.0949705960086613</v>
      </c>
      <c r="Y133" s="14"/>
      <c r="AA133" s="106">
        <v>2637</v>
      </c>
      <c r="AB133" s="106">
        <v>2687.7696939287507</v>
      </c>
    </row>
    <row r="134" spans="1:28" x14ac:dyDescent="0.2">
      <c r="A134" s="14">
        <v>43796</v>
      </c>
      <c r="B134" s="106">
        <v>2667</v>
      </c>
      <c r="C134" s="106">
        <v>2648</v>
      </c>
      <c r="D134" s="106">
        <v>2353</v>
      </c>
      <c r="E134" s="106">
        <v>2383</v>
      </c>
      <c r="F134" s="106">
        <v>1.11120436424674</v>
      </c>
      <c r="G134" s="106">
        <v>1.1276463147715901</v>
      </c>
      <c r="H134" s="106">
        <v>1.6213428061417401E-2</v>
      </c>
      <c r="I134" s="106">
        <v>-1.0140946419572601</v>
      </c>
      <c r="J134" s="106">
        <v>-1.48</v>
      </c>
      <c r="K134" s="106">
        <v>0.97467208335988798</v>
      </c>
      <c r="L134" s="106">
        <v>1.5096364505198499E-3</v>
      </c>
      <c r="M134" s="106">
        <v>0.91403366663914498</v>
      </c>
      <c r="N134" s="106">
        <v>5.6947336382891997E-2</v>
      </c>
      <c r="P134" s="106">
        <v>1.1438597428330075</v>
      </c>
      <c r="Q134" s="106">
        <v>1.1114328867101726</v>
      </c>
      <c r="R134" s="106">
        <v>1.160073170894425</v>
      </c>
      <c r="S134" s="106">
        <v>1.0952194586487551</v>
      </c>
      <c r="Y134" s="14"/>
      <c r="AA134" s="106">
        <v>2648</v>
      </c>
      <c r="AB134" s="106">
        <v>2708.2262920220774</v>
      </c>
    </row>
    <row r="135" spans="1:28" x14ac:dyDescent="0.2">
      <c r="A135" s="14">
        <v>43795</v>
      </c>
      <c r="B135" s="106">
        <v>2714</v>
      </c>
      <c r="C135" s="106">
        <v>2664</v>
      </c>
      <c r="D135" s="106">
        <v>2349</v>
      </c>
      <c r="E135" s="106">
        <v>2323</v>
      </c>
      <c r="F135" s="106">
        <v>1.1467929401635799</v>
      </c>
      <c r="G135" s="106">
        <v>1.1277959764640999</v>
      </c>
      <c r="H135" s="106">
        <v>1.61124575176625E-2</v>
      </c>
      <c r="I135" s="106">
        <v>1.1790233537407</v>
      </c>
      <c r="J135" s="106">
        <v>1.66</v>
      </c>
      <c r="K135" s="106">
        <v>0.97561367783494801</v>
      </c>
      <c r="L135" s="106">
        <v>1.60290738653808E-3</v>
      </c>
      <c r="M135" s="106">
        <v>0.915089513745863</v>
      </c>
      <c r="N135" s="106">
        <v>5.0833579394401501E-2</v>
      </c>
      <c r="P135" s="106">
        <v>1.1439084339817625</v>
      </c>
      <c r="Q135" s="106">
        <v>1.1116835189464374</v>
      </c>
      <c r="R135" s="106">
        <v>1.160020891499425</v>
      </c>
      <c r="S135" s="106">
        <v>1.0955710614287748</v>
      </c>
      <c r="Y135" s="14"/>
      <c r="AA135" s="106">
        <v>2664</v>
      </c>
      <c r="AB135" s="106">
        <v>2640.0376317109885</v>
      </c>
    </row>
    <row r="136" spans="1:28" x14ac:dyDescent="0.2">
      <c r="A136" s="14">
        <v>43794</v>
      </c>
      <c r="B136" s="106">
        <v>2690</v>
      </c>
      <c r="C136" s="106">
        <v>2674</v>
      </c>
      <c r="D136" s="106">
        <v>2344</v>
      </c>
      <c r="E136" s="106">
        <v>2322</v>
      </c>
      <c r="F136" s="106">
        <v>1.15159345391903</v>
      </c>
      <c r="G136" s="106">
        <v>1.1276295869351201</v>
      </c>
      <c r="H136" s="106">
        <v>1.5979306015928799E-2</v>
      </c>
      <c r="I136" s="106">
        <v>1.4996813353485501</v>
      </c>
      <c r="J136" s="106">
        <v>2.08</v>
      </c>
      <c r="K136" s="106">
        <v>0.97693559762535898</v>
      </c>
      <c r="L136" s="106">
        <v>1.78905316815123E-3</v>
      </c>
      <c r="M136" s="106">
        <v>0.91603770943028795</v>
      </c>
      <c r="N136" s="106">
        <v>5.31538968285565E-2</v>
      </c>
      <c r="P136" s="106">
        <v>1.1436088929510488</v>
      </c>
      <c r="Q136" s="106">
        <v>1.1116502809191913</v>
      </c>
      <c r="R136" s="106">
        <v>1.1595881989669776</v>
      </c>
      <c r="S136" s="106">
        <v>1.0956709749032625</v>
      </c>
      <c r="Y136" s="14"/>
      <c r="AA136" s="106">
        <v>2674</v>
      </c>
      <c r="AB136" s="106">
        <v>2638.9011540391371</v>
      </c>
    </row>
    <row r="137" spans="1:28" x14ac:dyDescent="0.2">
      <c r="A137" s="14">
        <v>43791</v>
      </c>
      <c r="B137" s="106">
        <v>2645</v>
      </c>
      <c r="C137" s="106">
        <v>2651</v>
      </c>
      <c r="D137" s="106">
        <v>2298</v>
      </c>
      <c r="E137" s="106">
        <v>2310</v>
      </c>
      <c r="F137" s="106">
        <v>1.14761904761904</v>
      </c>
      <c r="G137" s="106">
        <v>1.1275267602582599</v>
      </c>
      <c r="H137" s="106">
        <v>1.5849050357121901E-2</v>
      </c>
      <c r="I137" s="106">
        <v>1.2677281545610199</v>
      </c>
      <c r="J137" s="106">
        <v>1.75</v>
      </c>
      <c r="K137" s="106">
        <v>0.97714776302785999</v>
      </c>
      <c r="L137" s="106">
        <v>1.77611852789005E-3</v>
      </c>
      <c r="M137" s="106">
        <v>0.91607903255048195</v>
      </c>
      <c r="N137" s="106">
        <v>5.3010353748608803E-2</v>
      </c>
      <c r="P137" s="106">
        <v>1.1433758106153817</v>
      </c>
      <c r="Q137" s="106">
        <v>1.1116777099011381</v>
      </c>
      <c r="R137" s="106">
        <v>1.1592248609725038</v>
      </c>
      <c r="S137" s="106">
        <v>1.0958286595440161</v>
      </c>
      <c r="Y137" s="14"/>
      <c r="AA137" s="106">
        <v>2651</v>
      </c>
      <c r="AB137" s="106">
        <v>2625.2634219769193</v>
      </c>
    </row>
    <row r="138" spans="1:28" x14ac:dyDescent="0.2">
      <c r="A138" s="14">
        <v>43790</v>
      </c>
      <c r="B138" s="106">
        <v>2609</v>
      </c>
      <c r="C138" s="106">
        <v>2633</v>
      </c>
      <c r="D138" s="106">
        <v>2301</v>
      </c>
      <c r="E138" s="106">
        <v>2286</v>
      </c>
      <c r="F138" s="106">
        <v>1.15179352580927</v>
      </c>
      <c r="G138" s="106">
        <v>1.1274256517119099</v>
      </c>
      <c r="H138" s="106">
        <v>1.5744392357582501E-2</v>
      </c>
      <c r="I138" s="106">
        <v>1.5477176599718201</v>
      </c>
      <c r="J138" s="106">
        <v>2.12</v>
      </c>
      <c r="K138" s="106">
        <v>0.97792249675479404</v>
      </c>
      <c r="L138" s="106">
        <v>3.5431145274558802E-3</v>
      </c>
      <c r="M138" s="106">
        <v>0.91706561178908896</v>
      </c>
      <c r="N138" s="106">
        <v>5.6682914332077103E-2</v>
      </c>
      <c r="P138" s="106">
        <v>1.1431700440694923</v>
      </c>
      <c r="Q138" s="106">
        <v>1.1116812593543275</v>
      </c>
      <c r="R138" s="106">
        <v>1.1589144364270749</v>
      </c>
      <c r="S138" s="106">
        <v>1.0959368669967449</v>
      </c>
      <c r="Y138" s="14"/>
      <c r="AA138" s="106">
        <v>2633</v>
      </c>
      <c r="AB138" s="106">
        <v>2597.9879578524838</v>
      </c>
    </row>
    <row r="139" spans="1:28" x14ac:dyDescent="0.2">
      <c r="A139" s="14">
        <v>43789</v>
      </c>
      <c r="B139" s="106">
        <v>2635</v>
      </c>
      <c r="C139" s="106">
        <v>2637</v>
      </c>
      <c r="D139" s="106">
        <v>2336</v>
      </c>
      <c r="E139" s="106">
        <v>2314</v>
      </c>
      <c r="F139" s="106">
        <v>1.1395851339671501</v>
      </c>
      <c r="G139" s="106">
        <v>1.1267415069389499</v>
      </c>
      <c r="H139" s="106">
        <v>1.5785423166118102E-2</v>
      </c>
      <c r="I139" s="106">
        <v>0.81363843674290104</v>
      </c>
      <c r="J139" s="106">
        <v>1.1299999999999999</v>
      </c>
      <c r="K139" s="106">
        <v>0.97703672232458005</v>
      </c>
      <c r="L139" s="15">
        <v>9.7962946480609596E-3</v>
      </c>
      <c r="M139" s="106">
        <v>0.91814929383614596</v>
      </c>
      <c r="N139" s="106">
        <v>5.46031293440448E-2</v>
      </c>
      <c r="P139" s="106">
        <v>1.142526930105068</v>
      </c>
      <c r="Q139" s="106">
        <v>1.1109560837728318</v>
      </c>
      <c r="R139" s="106">
        <v>1.1583123532711861</v>
      </c>
      <c r="S139" s="106">
        <v>1.0951706606067138</v>
      </c>
      <c r="Y139" s="14"/>
      <c r="AA139" s="106">
        <v>2637</v>
      </c>
      <c r="AB139" s="106">
        <v>2629.8093326643252</v>
      </c>
    </row>
    <row r="140" spans="1:28" x14ac:dyDescent="0.2">
      <c r="A140" s="14">
        <v>43788</v>
      </c>
      <c r="B140" s="106">
        <v>2645</v>
      </c>
      <c r="C140" s="106">
        <v>2660</v>
      </c>
      <c r="D140" s="106">
        <v>2339</v>
      </c>
      <c r="E140" s="106">
        <v>2352</v>
      </c>
      <c r="F140" s="106">
        <v>1.13095238095238</v>
      </c>
      <c r="G140" s="106">
        <v>1.1262047964667501</v>
      </c>
      <c r="H140" s="106">
        <v>1.6022149293115E-2</v>
      </c>
      <c r="I140" s="106">
        <v>0.29631383397904099</v>
      </c>
      <c r="J140" s="106">
        <v>0.42</v>
      </c>
      <c r="K140" s="106">
        <v>0.97607868902589201</v>
      </c>
      <c r="L140" s="106">
        <v>1.18034432830055E-2</v>
      </c>
      <c r="M140" s="106">
        <v>0.91914136029357396</v>
      </c>
      <c r="N140" s="106">
        <v>5.6114412283520002E-2</v>
      </c>
      <c r="P140" s="106">
        <v>1.1422269457598651</v>
      </c>
      <c r="Q140" s="106">
        <v>1.1101826471736351</v>
      </c>
      <c r="R140" s="106">
        <v>1.15824909505298</v>
      </c>
      <c r="S140" s="106">
        <v>1.0941604978805202</v>
      </c>
      <c r="Y140" s="14"/>
      <c r="AA140" s="106">
        <v>2660</v>
      </c>
      <c r="AB140" s="106">
        <v>2672.9954841946815</v>
      </c>
    </row>
    <row r="141" spans="1:28" x14ac:dyDescent="0.2">
      <c r="A141" s="14">
        <v>43787</v>
      </c>
      <c r="B141" s="106">
        <v>2687</v>
      </c>
      <c r="C141" s="106">
        <v>2679</v>
      </c>
      <c r="D141" s="106">
        <v>2358</v>
      </c>
      <c r="E141" s="106">
        <v>2353</v>
      </c>
      <c r="F141" s="106">
        <v>1.1385465363365901</v>
      </c>
      <c r="G141" s="106">
        <v>1.1256887990541999</v>
      </c>
      <c r="H141" s="106">
        <v>1.6477637323112498E-2</v>
      </c>
      <c r="I141" s="106">
        <v>0.78031437579659801</v>
      </c>
      <c r="J141" s="106">
        <v>1.1299999999999999</v>
      </c>
      <c r="K141" s="106">
        <v>0.97543043341167102</v>
      </c>
      <c r="L141" s="15">
        <v>1.14299345232656E-2</v>
      </c>
      <c r="M141" s="106">
        <v>0.92022300496083598</v>
      </c>
      <c r="N141" s="106">
        <v>5.79598985858032E-2</v>
      </c>
      <c r="P141" s="106">
        <v>1.1421664363773125</v>
      </c>
      <c r="Q141" s="106">
        <v>1.1092111617310874</v>
      </c>
      <c r="R141" s="106">
        <v>1.1586440737004249</v>
      </c>
      <c r="S141" s="106">
        <v>1.092733524407975</v>
      </c>
      <c r="Y141" s="14"/>
      <c r="AA141" s="106">
        <v>2679</v>
      </c>
      <c r="AB141" s="106">
        <v>2674.1319618665329</v>
      </c>
    </row>
    <row r="142" spans="1:28" x14ac:dyDescent="0.2">
      <c r="A142" s="14">
        <v>43784</v>
      </c>
      <c r="B142" s="106">
        <v>2691</v>
      </c>
      <c r="C142" s="106">
        <v>2700</v>
      </c>
      <c r="D142" s="106">
        <v>2344</v>
      </c>
      <c r="E142" s="106">
        <v>2360</v>
      </c>
      <c r="F142" s="106">
        <v>1.14406779661016</v>
      </c>
      <c r="G142" s="106">
        <v>1.1251695797690699</v>
      </c>
      <c r="H142" s="106">
        <v>1.6676634034467799E-2</v>
      </c>
      <c r="I142" s="106">
        <v>1.13321530004419</v>
      </c>
      <c r="J142" s="106">
        <v>1.65</v>
      </c>
      <c r="K142" s="106">
        <v>0.97499684401254205</v>
      </c>
      <c r="L142" s="15">
        <v>1.48341498035233E-2</v>
      </c>
      <c r="M142" s="106">
        <v>0.92089445080735899</v>
      </c>
      <c r="N142" s="106">
        <v>5.1702867341561203E-2</v>
      </c>
      <c r="P142" s="106">
        <v>1.1418462138035377</v>
      </c>
      <c r="Q142" s="106">
        <v>1.1084929457346022</v>
      </c>
      <c r="R142" s="106">
        <v>1.1585228478380056</v>
      </c>
      <c r="S142" s="106">
        <v>1.0918163117001343</v>
      </c>
      <c r="Y142" s="14"/>
      <c r="AA142" s="106">
        <v>2700</v>
      </c>
      <c r="AB142" s="106">
        <v>2682.0873055694933</v>
      </c>
    </row>
    <row r="143" spans="1:28" x14ac:dyDescent="0.2">
      <c r="A143" s="14">
        <v>43783</v>
      </c>
      <c r="B143" s="106">
        <v>2713</v>
      </c>
      <c r="C143" s="106">
        <v>2652</v>
      </c>
      <c r="D143" s="106">
        <v>2390</v>
      </c>
      <c r="E143" s="106">
        <v>2331</v>
      </c>
      <c r="F143" s="106">
        <v>1.13770913770913</v>
      </c>
      <c r="G143" s="106">
        <v>1.1247565778006401</v>
      </c>
      <c r="H143" s="106">
        <v>1.6586812458330401E-2</v>
      </c>
      <c r="I143" s="106">
        <v>0.78089505991798502</v>
      </c>
      <c r="J143" s="106">
        <v>1.1399999999999999</v>
      </c>
      <c r="K143" s="106">
        <v>0.974146471093147</v>
      </c>
      <c r="L143" s="15">
        <v>1.48912653113867E-2</v>
      </c>
      <c r="M143" s="106">
        <v>0.92152884442933602</v>
      </c>
      <c r="N143" s="106">
        <v>4.7174591339142397E-2</v>
      </c>
      <c r="P143" s="106">
        <v>1.1413433902589705</v>
      </c>
      <c r="Q143" s="106">
        <v>1.1081697653423097</v>
      </c>
      <c r="R143" s="106">
        <v>1.1579302027173008</v>
      </c>
      <c r="S143" s="106">
        <v>1.0915829528839793</v>
      </c>
      <c r="Y143" s="14"/>
      <c r="AA143" s="106">
        <v>2652</v>
      </c>
      <c r="AB143" s="106">
        <v>2649.1294530858004</v>
      </c>
    </row>
    <row r="144" spans="1:28" x14ac:dyDescent="0.2">
      <c r="A144" s="14">
        <v>43782</v>
      </c>
      <c r="B144" s="106">
        <v>2788</v>
      </c>
      <c r="C144" s="106">
        <v>2740</v>
      </c>
      <c r="D144" s="106">
        <v>2410</v>
      </c>
      <c r="E144" s="106">
        <v>2378</v>
      </c>
      <c r="F144" s="106">
        <v>1.1522287636669399</v>
      </c>
      <c r="G144" s="106">
        <v>1.12455346737804</v>
      </c>
      <c r="H144" s="106">
        <v>1.6520094797947801E-2</v>
      </c>
      <c r="I144" s="106">
        <v>1.6752504526998599</v>
      </c>
      <c r="J144" s="106">
        <v>2.4</v>
      </c>
      <c r="K144" s="106">
        <v>0.97398900259777699</v>
      </c>
      <c r="L144" s="15">
        <v>1.12984122006555E-2</v>
      </c>
      <c r="M144" s="106">
        <v>0.92201384250235296</v>
      </c>
      <c r="N144" s="106">
        <v>4.7612069427333203E-2</v>
      </c>
      <c r="P144" s="106">
        <v>1.1410735621759878</v>
      </c>
      <c r="Q144" s="106">
        <v>1.1080333725800922</v>
      </c>
      <c r="R144" s="106">
        <v>1.1575936569739356</v>
      </c>
      <c r="S144" s="106">
        <v>1.0915132777821444</v>
      </c>
      <c r="Y144" s="14"/>
      <c r="AA144" s="106">
        <v>2740</v>
      </c>
      <c r="AB144" s="106">
        <v>2702.54390366282</v>
      </c>
    </row>
    <row r="145" spans="1:28" x14ac:dyDescent="0.2">
      <c r="A145" s="14">
        <v>43781</v>
      </c>
      <c r="B145" s="106">
        <v>2776</v>
      </c>
      <c r="C145" s="106">
        <v>2788</v>
      </c>
      <c r="D145" s="106">
        <v>2418</v>
      </c>
      <c r="E145" s="106">
        <v>2434</v>
      </c>
      <c r="F145" s="106">
        <v>1.14543960558751</v>
      </c>
      <c r="G145" s="106">
        <v>1.12412327834381</v>
      </c>
      <c r="H145" s="106">
        <v>1.6211013137701898E-2</v>
      </c>
      <c r="I145" s="106">
        <v>1.3149287501420801</v>
      </c>
      <c r="J145" s="106">
        <v>1.86</v>
      </c>
      <c r="K145" s="106">
        <v>0.972894905646979</v>
      </c>
      <c r="L145" s="106">
        <v>4.4482070222539496E-3</v>
      </c>
      <c r="M145" s="106">
        <v>0.92193718224949295</v>
      </c>
      <c r="N145" s="106">
        <v>4.3028541170071197E-2</v>
      </c>
      <c r="P145" s="106">
        <v>1.1403342914815118</v>
      </c>
      <c r="Q145" s="106">
        <v>1.1079122652061082</v>
      </c>
      <c r="R145" s="106">
        <v>1.1565453046192138</v>
      </c>
      <c r="S145" s="106">
        <v>1.0917012520684062</v>
      </c>
      <c r="AA145" s="106">
        <v>2788</v>
      </c>
      <c r="AB145" s="106">
        <v>2766.1866532865029</v>
      </c>
    </row>
    <row r="146" spans="1:28" x14ac:dyDescent="0.2">
      <c r="A146" s="14">
        <v>43780</v>
      </c>
      <c r="B146" s="106">
        <v>2800</v>
      </c>
      <c r="C146" s="106">
        <v>2801</v>
      </c>
      <c r="D146" s="106">
        <v>2433</v>
      </c>
      <c r="E146" s="106">
        <v>2418</v>
      </c>
      <c r="F146" s="106">
        <v>1.1583953680727801</v>
      </c>
      <c r="G146" s="106">
        <v>1.12420337233079</v>
      </c>
      <c r="H146" s="106">
        <v>1.63305321310683E-2</v>
      </c>
      <c r="I146" s="106">
        <v>2.09374657650871</v>
      </c>
      <c r="J146" s="106">
        <v>2.95</v>
      </c>
      <c r="K146" s="106">
        <v>0.97228599798667104</v>
      </c>
      <c r="L146" s="106">
        <v>3.5248821407686702E-3</v>
      </c>
      <c r="M146" s="106">
        <v>0.92218256405162202</v>
      </c>
      <c r="N146" s="106">
        <v>4.8920458249755799E-2</v>
      </c>
      <c r="P146" s="106">
        <v>1.1405339044618583</v>
      </c>
      <c r="Q146" s="106">
        <v>1.1078728401997218</v>
      </c>
      <c r="R146" s="106">
        <v>1.1568644365929266</v>
      </c>
      <c r="S146" s="106">
        <v>1.0915423080686535</v>
      </c>
      <c r="AA146" s="106">
        <v>2801</v>
      </c>
      <c r="AB146" s="106">
        <v>2748.0030105368792</v>
      </c>
    </row>
    <row r="147" spans="1:28" x14ac:dyDescent="0.2">
      <c r="A147" s="14">
        <v>43777</v>
      </c>
      <c r="B147" s="106">
        <v>2789</v>
      </c>
      <c r="C147" s="106">
        <v>2776</v>
      </c>
      <c r="D147" s="106">
        <v>2381</v>
      </c>
      <c r="E147" s="106">
        <v>2407</v>
      </c>
      <c r="F147" s="106">
        <v>1.15330286663896</v>
      </c>
      <c r="G147" s="106">
        <v>1.1240030230981899</v>
      </c>
      <c r="H147" s="106">
        <v>1.5998623246326001E-2</v>
      </c>
      <c r="I147" s="106">
        <v>1.8313978077774899</v>
      </c>
      <c r="J147" s="106">
        <v>2.54</v>
      </c>
      <c r="K147" s="106">
        <v>0.97206087180344003</v>
      </c>
      <c r="L147" s="106">
        <v>8.5869440846979002E-4</v>
      </c>
      <c r="M147" s="106">
        <v>0.92214044396181105</v>
      </c>
      <c r="N147" s="106">
        <v>5.5546067884684802E-2</v>
      </c>
      <c r="P147" s="106">
        <v>1.140001646344516</v>
      </c>
      <c r="Q147" s="106">
        <v>1.1080043998518638</v>
      </c>
      <c r="R147" s="106">
        <v>1.1560002695908418</v>
      </c>
      <c r="S147" s="106">
        <v>1.092005776605538</v>
      </c>
      <c r="AA147" s="106">
        <v>2776</v>
      </c>
      <c r="AB147" s="106">
        <v>2735.5017561465129</v>
      </c>
    </row>
    <row r="148" spans="1:28" x14ac:dyDescent="0.2">
      <c r="A148" s="14">
        <v>43776</v>
      </c>
      <c r="B148" s="106">
        <v>2665</v>
      </c>
      <c r="C148" s="106">
        <v>2728</v>
      </c>
      <c r="D148" s="106">
        <v>2325</v>
      </c>
      <c r="E148" s="106">
        <v>2357</v>
      </c>
      <c r="F148" s="106">
        <v>1.15740347899872</v>
      </c>
      <c r="G148" s="106">
        <v>1.1240454046294199</v>
      </c>
      <c r="H148" s="106">
        <v>1.6080186833996701E-2</v>
      </c>
      <c r="I148" s="106">
        <v>2.0744830090392798</v>
      </c>
      <c r="J148" s="106">
        <v>2.88</v>
      </c>
      <c r="K148" s="106">
        <v>0.973501404110519</v>
      </c>
      <c r="L148" s="106">
        <v>1.7088952939591201E-3</v>
      </c>
      <c r="M148" s="106">
        <v>0.92272412957542305</v>
      </c>
      <c r="N148" s="106">
        <v>4.3758915336794602E-2</v>
      </c>
      <c r="P148" s="106">
        <v>1.1401255914634167</v>
      </c>
      <c r="Q148" s="106">
        <v>1.1079652177954231</v>
      </c>
      <c r="R148" s="106">
        <v>1.1562057782974133</v>
      </c>
      <c r="S148" s="106">
        <v>1.0918850309614265</v>
      </c>
      <c r="AA148" s="106">
        <v>2728</v>
      </c>
      <c r="AB148" s="106">
        <v>2678.6778725539389</v>
      </c>
    </row>
    <row r="149" spans="1:28" x14ac:dyDescent="0.2">
      <c r="A149" s="14">
        <v>43775</v>
      </c>
      <c r="B149" s="106">
        <v>2636</v>
      </c>
      <c r="C149" s="106">
        <v>2691</v>
      </c>
      <c r="D149" s="106">
        <v>2280</v>
      </c>
      <c r="E149" s="106">
        <v>2357</v>
      </c>
      <c r="F149" s="106">
        <v>1.1417055579126001</v>
      </c>
      <c r="G149" s="106">
        <v>1.1238990725284801</v>
      </c>
      <c r="H149" s="106">
        <v>1.58238510674093E-2</v>
      </c>
      <c r="I149" s="106">
        <v>1.12529404556812</v>
      </c>
      <c r="J149" s="106">
        <v>1.56</v>
      </c>
      <c r="K149" s="106">
        <v>0.97224925134332996</v>
      </c>
      <c r="L149" s="106">
        <v>9.6925702875606801E-4</v>
      </c>
      <c r="M149" s="106">
        <v>0.922870015181389</v>
      </c>
      <c r="N149" s="106">
        <v>4.3702830927817501E-2</v>
      </c>
      <c r="P149" s="106">
        <v>1.1397229235958894</v>
      </c>
      <c r="Q149" s="106">
        <v>1.1080752214610707</v>
      </c>
      <c r="R149" s="106">
        <v>1.1555467746632986</v>
      </c>
      <c r="S149" s="106">
        <v>1.0922513703936616</v>
      </c>
      <c r="AA149" s="106">
        <v>2691</v>
      </c>
      <c r="AB149" s="106">
        <v>2678.6778725539389</v>
      </c>
    </row>
    <row r="150" spans="1:28" x14ac:dyDescent="0.2">
      <c r="A150" s="14">
        <v>43774</v>
      </c>
      <c r="B150" s="106">
        <v>2574</v>
      </c>
      <c r="C150" s="106">
        <v>2624</v>
      </c>
      <c r="D150" s="106">
        <v>2298</v>
      </c>
      <c r="E150" s="106">
        <v>2286</v>
      </c>
      <c r="F150" s="106">
        <v>1.14785651793525</v>
      </c>
      <c r="G150" s="106">
        <v>1.12425086359152</v>
      </c>
      <c r="H150" s="106">
        <v>1.6494865925448299E-2</v>
      </c>
      <c r="I150" s="106">
        <v>1.4310910104042001</v>
      </c>
      <c r="J150" s="106">
        <v>2.06</v>
      </c>
      <c r="K150" s="106">
        <v>0.97342795858822395</v>
      </c>
      <c r="L150" s="106">
        <v>4.40008362142806E-3</v>
      </c>
      <c r="M150" s="106">
        <v>0.92334883929549305</v>
      </c>
      <c r="N150" s="106">
        <v>3.96119269861539E-2</v>
      </c>
      <c r="P150" s="106">
        <v>1.1407457295169683</v>
      </c>
      <c r="Q150" s="106">
        <v>1.1077559976660718</v>
      </c>
      <c r="R150" s="106">
        <v>1.1572405954424165</v>
      </c>
      <c r="S150" s="106">
        <v>1.0912611317406236</v>
      </c>
      <c r="AA150" s="106">
        <v>2624</v>
      </c>
      <c r="AB150" s="106">
        <v>2597.9879578524838</v>
      </c>
    </row>
    <row r="151" spans="1:28" x14ac:dyDescent="0.2">
      <c r="A151" s="14">
        <v>43770</v>
      </c>
      <c r="B151" s="106">
        <v>2533</v>
      </c>
      <c r="C151" s="106">
        <v>2551</v>
      </c>
      <c r="D151" s="106">
        <v>2331</v>
      </c>
      <c r="E151" s="106">
        <v>2348</v>
      </c>
      <c r="F151" s="106">
        <v>1.0864565587734201</v>
      </c>
      <c r="G151" s="106">
        <v>1.1246093060353499</v>
      </c>
      <c r="H151" s="106">
        <v>1.7277463115006799E-2</v>
      </c>
      <c r="I151" s="106">
        <v>-2.2082378071344402</v>
      </c>
      <c r="J151" s="106">
        <v>-3.51</v>
      </c>
      <c r="K151" s="106">
        <v>0.97521495695985205</v>
      </c>
      <c r="L151" s="106">
        <v>3.7124733313843902E-2</v>
      </c>
      <c r="M151" s="106">
        <v>0.92478539736272702</v>
      </c>
      <c r="N151" s="106">
        <v>5.6908346605805099E-2</v>
      </c>
      <c r="P151" s="106">
        <v>1.1418867691503567</v>
      </c>
      <c r="Q151" s="106">
        <v>1.1073318429203431</v>
      </c>
      <c r="R151" s="106">
        <v>1.1591642322653635</v>
      </c>
      <c r="S151" s="106">
        <v>1.0900543798053364</v>
      </c>
      <c r="AA151" s="106">
        <v>2551</v>
      </c>
      <c r="AB151" s="106">
        <v>2668.4495735072755</v>
      </c>
    </row>
    <row r="152" spans="1:28" x14ac:dyDescent="0.2">
      <c r="A152" s="14">
        <v>43769</v>
      </c>
      <c r="B152" s="106">
        <v>2620</v>
      </c>
      <c r="C152" s="106">
        <v>2603</v>
      </c>
      <c r="D152" s="106">
        <v>2329</v>
      </c>
      <c r="E152" s="106">
        <v>2342</v>
      </c>
      <c r="F152" s="106">
        <v>1.1114432109308201</v>
      </c>
      <c r="G152" s="106">
        <v>1.12559012701659</v>
      </c>
      <c r="H152" s="106">
        <v>1.7171413065708699E-2</v>
      </c>
      <c r="I152" s="106">
        <v>-0.82386440950595696</v>
      </c>
      <c r="J152" s="106">
        <v>-1.27</v>
      </c>
      <c r="K152" s="106">
        <v>0.974179048065272</v>
      </c>
      <c r="L152" s="106">
        <v>5.2854525844408903E-2</v>
      </c>
      <c r="M152" s="106">
        <v>0.92243520457870898</v>
      </c>
      <c r="N152" s="106">
        <v>0.14267826424233301</v>
      </c>
      <c r="P152" s="106">
        <v>1.1427615400822988</v>
      </c>
      <c r="Q152" s="106">
        <v>1.1084187139508812</v>
      </c>
      <c r="R152" s="106">
        <v>1.1599329531480074</v>
      </c>
      <c r="S152" s="106">
        <v>1.0912473008851726</v>
      </c>
      <c r="AA152" s="106">
        <v>2603</v>
      </c>
      <c r="AB152" s="106">
        <v>2661.6307074761667</v>
      </c>
    </row>
    <row r="153" spans="1:28" x14ac:dyDescent="0.2">
      <c r="A153" s="14">
        <v>43768</v>
      </c>
      <c r="B153" s="106">
        <v>2641</v>
      </c>
      <c r="C153" s="106">
        <v>2613</v>
      </c>
      <c r="D153" s="106">
        <v>2350</v>
      </c>
      <c r="E153" s="106">
        <v>2320</v>
      </c>
      <c r="F153" s="106">
        <v>1.1262931034482699</v>
      </c>
      <c r="G153" s="106">
        <v>1.12617286742309</v>
      </c>
      <c r="H153" s="106">
        <v>1.74212186609797E-2</v>
      </c>
      <c r="I153" s="106">
        <v>6.90170001988213E-3</v>
      </c>
      <c r="J153" s="106">
        <v>0.01</v>
      </c>
      <c r="K153" s="106">
        <v>0.97191622148352796</v>
      </c>
      <c r="L153" s="106">
        <v>2.52831603758501E-2</v>
      </c>
      <c r="M153" s="106">
        <v>0.91889481112344296</v>
      </c>
      <c r="N153" s="106">
        <v>0.23788316965658601</v>
      </c>
      <c r="P153" s="106">
        <v>1.1435940860840696</v>
      </c>
      <c r="Q153" s="106">
        <v>1.1087516487621103</v>
      </c>
      <c r="R153" s="106">
        <v>1.1610153047450493</v>
      </c>
      <c r="S153" s="106">
        <v>1.0913304301011306</v>
      </c>
      <c r="AA153" s="106">
        <v>2613</v>
      </c>
      <c r="AB153" s="106">
        <v>2636.6281986954341</v>
      </c>
    </row>
    <row r="154" spans="1:28" x14ac:dyDescent="0.2">
      <c r="A154" s="14">
        <v>43767</v>
      </c>
      <c r="B154" s="106">
        <v>2619</v>
      </c>
      <c r="C154" s="106">
        <v>2628</v>
      </c>
      <c r="D154" s="106">
        <v>2390</v>
      </c>
      <c r="E154" s="106">
        <v>2364</v>
      </c>
      <c r="F154" s="106">
        <v>1.1116751269035501</v>
      </c>
      <c r="G154" s="106">
        <v>1.1265199042471801</v>
      </c>
      <c r="H154" s="106">
        <v>1.76775131036109E-2</v>
      </c>
      <c r="I154" s="106">
        <v>-0.83975484880824702</v>
      </c>
      <c r="J154" s="106">
        <v>-1.34</v>
      </c>
      <c r="K154" s="106">
        <v>0.96908751070926802</v>
      </c>
      <c r="L154" s="106">
        <v>4.0148908589480697E-2</v>
      </c>
      <c r="M154" s="106">
        <v>0.91597631814150504</v>
      </c>
      <c r="N154" s="106">
        <v>0.224899021801585</v>
      </c>
      <c r="P154" s="106">
        <v>1.1441974173507909</v>
      </c>
      <c r="Q154" s="106">
        <v>1.1088423911435692</v>
      </c>
      <c r="R154" s="106">
        <v>1.1618749304544018</v>
      </c>
      <c r="S154" s="106">
        <v>1.0911648780399583</v>
      </c>
      <c r="AA154" s="106">
        <v>2628</v>
      </c>
      <c r="AB154" s="106">
        <v>2686.6332162568992</v>
      </c>
    </row>
    <row r="155" spans="1:28" x14ac:dyDescent="0.2">
      <c r="A155" s="14">
        <v>43766</v>
      </c>
      <c r="B155" s="106">
        <v>2605</v>
      </c>
      <c r="C155" s="106">
        <v>2581</v>
      </c>
      <c r="D155" s="106">
        <v>2313</v>
      </c>
      <c r="E155" s="106">
        <v>2308</v>
      </c>
      <c r="F155" s="106">
        <v>1.1182842287694901</v>
      </c>
      <c r="G155" s="106">
        <v>1.12740418818423</v>
      </c>
      <c r="H155" s="106">
        <v>1.85500773917112E-2</v>
      </c>
      <c r="I155" s="106">
        <v>-0.49163996581554498</v>
      </c>
      <c r="J155" s="106">
        <v>-0.82</v>
      </c>
      <c r="K155" s="106">
        <v>0.96525905702929704</v>
      </c>
      <c r="L155" s="106">
        <v>7.8958670553967394E-2</v>
      </c>
      <c r="M155" s="106">
        <v>0.91309211852246497</v>
      </c>
      <c r="N155" s="106">
        <v>0.25321924996001399</v>
      </c>
      <c r="P155" s="106">
        <v>1.1459542655759412</v>
      </c>
      <c r="Q155" s="106">
        <v>1.1088541107925189</v>
      </c>
      <c r="R155" s="106">
        <v>1.1645043429676525</v>
      </c>
      <c r="S155" s="106">
        <v>1.0903040334008076</v>
      </c>
      <c r="AA155" s="106">
        <v>2581</v>
      </c>
      <c r="AB155" s="106">
        <v>2622.9904666332163</v>
      </c>
    </row>
    <row r="156" spans="1:28" x14ac:dyDescent="0.2">
      <c r="A156" s="14">
        <v>43763</v>
      </c>
      <c r="B156" s="106">
        <v>2602</v>
      </c>
      <c r="C156" s="106">
        <v>2578</v>
      </c>
      <c r="D156" s="106">
        <v>2301</v>
      </c>
      <c r="E156" s="106">
        <v>2288</v>
      </c>
      <c r="F156" s="106">
        <v>1.1267482517482501</v>
      </c>
      <c r="G156" s="106">
        <v>1.1282745863488</v>
      </c>
      <c r="H156" s="106">
        <v>1.9603348152007299E-2</v>
      </c>
      <c r="I156" s="106">
        <v>-7.7860913794678493E-2</v>
      </c>
      <c r="J156" s="106">
        <v>-0.14000000000000001</v>
      </c>
      <c r="K156" s="106">
        <v>0.96318803917369</v>
      </c>
      <c r="L156" s="106">
        <v>5.4537960084494998E-2</v>
      </c>
      <c r="M156" s="106">
        <v>0.91080542256603403</v>
      </c>
      <c r="N156" s="106">
        <v>0.22131941515282999</v>
      </c>
      <c r="P156" s="106">
        <v>1.1478779345008072</v>
      </c>
      <c r="Q156" s="106">
        <v>1.1086712381967927</v>
      </c>
      <c r="R156" s="106">
        <v>1.1674812826528145</v>
      </c>
      <c r="S156" s="106">
        <v>1.0890678900447854</v>
      </c>
      <c r="AA156" s="106">
        <v>2578</v>
      </c>
      <c r="AB156" s="106">
        <v>2600.2609131961867</v>
      </c>
    </row>
    <row r="157" spans="1:28" x14ac:dyDescent="0.2">
      <c r="A157" s="14">
        <v>43762</v>
      </c>
      <c r="B157" s="106">
        <v>2596</v>
      </c>
      <c r="C157" s="106">
        <v>2599</v>
      </c>
      <c r="D157" s="106">
        <v>2299</v>
      </c>
      <c r="E157" s="106">
        <v>2299</v>
      </c>
      <c r="F157" s="106">
        <v>1.13049151805132</v>
      </c>
      <c r="G157" s="106">
        <v>1.12898035056388</v>
      </c>
      <c r="H157" s="106">
        <v>2.04694021775324E-2</v>
      </c>
      <c r="I157" s="106">
        <v>7.3825677679155099E-2</v>
      </c>
      <c r="J157" s="106">
        <v>0.13</v>
      </c>
      <c r="K157" s="106">
        <v>0.96293693853201001</v>
      </c>
      <c r="L157" s="106">
        <v>4.1830862254419503E-2</v>
      </c>
      <c r="M157" s="106">
        <v>0.90910387153639005</v>
      </c>
      <c r="N157" s="106">
        <v>0.17720584934090899</v>
      </c>
      <c r="P157" s="106">
        <v>1.1494497527414125</v>
      </c>
      <c r="Q157" s="106">
        <v>1.1085109483863476</v>
      </c>
      <c r="R157" s="106">
        <v>1.1699191549189447</v>
      </c>
      <c r="S157" s="106">
        <v>1.0880415462088153</v>
      </c>
      <c r="AA157" s="106">
        <v>2599</v>
      </c>
      <c r="AB157" s="106">
        <v>2612.762167586553</v>
      </c>
    </row>
    <row r="158" spans="1:28" x14ac:dyDescent="0.2">
      <c r="A158" s="14">
        <v>43761</v>
      </c>
      <c r="B158" s="106">
        <v>2610</v>
      </c>
      <c r="C158" s="106">
        <v>2566</v>
      </c>
      <c r="D158" s="106">
        <v>2296</v>
      </c>
      <c r="E158" s="106">
        <v>2289</v>
      </c>
      <c r="F158" s="106">
        <v>1.1210135430318899</v>
      </c>
      <c r="G158" s="106">
        <v>1.1296024359033501</v>
      </c>
      <c r="H158" s="106">
        <v>2.1201741634452501E-2</v>
      </c>
      <c r="I158" s="106">
        <v>-0.40510317593483602</v>
      </c>
      <c r="J158" s="106">
        <v>-0.77</v>
      </c>
      <c r="K158" s="106">
        <v>0.96276690285688105</v>
      </c>
      <c r="L158" s="106">
        <v>3.2084418266502497E-2</v>
      </c>
      <c r="M158" s="106">
        <v>0.90696672142278201</v>
      </c>
      <c r="N158" s="106">
        <v>0.21490271861799101</v>
      </c>
      <c r="P158" s="106">
        <v>1.1508041775378026</v>
      </c>
      <c r="Q158" s="106">
        <v>1.1084006942688975</v>
      </c>
      <c r="R158" s="106">
        <v>1.1720059191722552</v>
      </c>
      <c r="S158" s="106">
        <v>1.087198952634445</v>
      </c>
      <c r="AA158" s="106">
        <v>2566</v>
      </c>
      <c r="AB158" s="106">
        <v>2601.3973908680382</v>
      </c>
    </row>
    <row r="159" spans="1:28" x14ac:dyDescent="0.2">
      <c r="A159" s="14">
        <v>43759</v>
      </c>
      <c r="B159" s="106">
        <v>2590</v>
      </c>
      <c r="C159" s="106">
        <v>2579</v>
      </c>
      <c r="D159" s="106">
        <v>2264</v>
      </c>
      <c r="E159" s="106">
        <v>2276</v>
      </c>
      <c r="F159" s="106">
        <v>1.1331282952548301</v>
      </c>
      <c r="G159" s="106">
        <v>1.13028876388213</v>
      </c>
      <c r="H159" s="106">
        <v>2.1738943496749E-2</v>
      </c>
      <c r="I159" s="106">
        <v>0.13061956636121499</v>
      </c>
      <c r="J159" s="106">
        <v>0.25</v>
      </c>
      <c r="K159" s="106">
        <v>0.96076224821903</v>
      </c>
      <c r="L159" s="106">
        <v>3.1231266576362202E-2</v>
      </c>
      <c r="M159" s="106">
        <v>0.89971985353911599</v>
      </c>
      <c r="N159" s="106">
        <v>0.33563044310625101</v>
      </c>
      <c r="P159" s="106">
        <v>1.1520277073788789</v>
      </c>
      <c r="Q159" s="106">
        <v>1.108549820385381</v>
      </c>
      <c r="R159" s="106">
        <v>1.1737666508756279</v>
      </c>
      <c r="S159" s="106">
        <v>1.086810876888632</v>
      </c>
      <c r="AA159" s="106">
        <v>2579</v>
      </c>
      <c r="AB159" s="106">
        <v>2586.623181133969</v>
      </c>
    </row>
    <row r="160" spans="1:28" x14ac:dyDescent="0.2">
      <c r="A160" s="14">
        <v>43756</v>
      </c>
      <c r="B160" s="106">
        <v>2561</v>
      </c>
      <c r="C160" s="106">
        <v>2582</v>
      </c>
      <c r="D160" s="106">
        <v>2246</v>
      </c>
      <c r="E160" s="106">
        <v>2256</v>
      </c>
      <c r="F160" s="106">
        <v>1.1445035460992901</v>
      </c>
      <c r="G160" s="106">
        <v>1.1310086430669599</v>
      </c>
      <c r="H160" s="106">
        <v>2.26940219095144E-2</v>
      </c>
      <c r="I160" s="106">
        <v>0.59464572150925799</v>
      </c>
      <c r="J160" s="106">
        <v>1.18</v>
      </c>
      <c r="K160" s="106">
        <v>0.96057991654569996</v>
      </c>
      <c r="L160" s="106">
        <v>4.3902675448986003E-2</v>
      </c>
      <c r="M160" s="106">
        <v>0.896416633174281</v>
      </c>
      <c r="N160" s="106">
        <v>0.369622563642033</v>
      </c>
      <c r="P160" s="106">
        <v>1.1537026649764743</v>
      </c>
      <c r="Q160" s="106">
        <v>1.1083146211574455</v>
      </c>
      <c r="R160" s="106">
        <v>1.1763966868859888</v>
      </c>
      <c r="S160" s="106">
        <v>1.0856205992479311</v>
      </c>
      <c r="AA160" s="106">
        <v>2582</v>
      </c>
      <c r="AB160" s="106">
        <v>2563.8936276969393</v>
      </c>
    </row>
    <row r="161" spans="1:28" x14ac:dyDescent="0.2">
      <c r="A161" s="14">
        <v>43755</v>
      </c>
      <c r="B161" s="106">
        <v>2569</v>
      </c>
      <c r="C161" s="106">
        <v>2553</v>
      </c>
      <c r="D161" s="106">
        <v>2266</v>
      </c>
      <c r="E161" s="106">
        <v>2255</v>
      </c>
      <c r="F161" s="106">
        <v>1.1321507760532099</v>
      </c>
      <c r="G161" s="106">
        <v>1.1316662323120401</v>
      </c>
      <c r="H161" s="106">
        <v>2.3764809785759299E-2</v>
      </c>
      <c r="I161" s="106">
        <v>2.0389127686542399E-2</v>
      </c>
      <c r="J161" s="106">
        <v>0.04</v>
      </c>
      <c r="K161" s="106">
        <v>0.95672552078900497</v>
      </c>
      <c r="L161" s="106">
        <v>0.11477409909143201</v>
      </c>
      <c r="M161" s="106">
        <v>0.89098057366633499</v>
      </c>
      <c r="N161" s="106">
        <v>0.57194331029148504</v>
      </c>
      <c r="P161" s="106">
        <v>1.1554310420977993</v>
      </c>
      <c r="Q161" s="106">
        <v>1.1079014225262809</v>
      </c>
      <c r="R161" s="106">
        <v>1.1791958518835588</v>
      </c>
      <c r="S161" s="106">
        <v>1.0841366127405214</v>
      </c>
      <c r="AA161" s="106">
        <v>2553</v>
      </c>
      <c r="AB161" s="106">
        <v>2562.7571500250879</v>
      </c>
    </row>
    <row r="162" spans="1:28" x14ac:dyDescent="0.2">
      <c r="A162" s="14">
        <v>43754</v>
      </c>
      <c r="B162" s="106">
        <v>2599</v>
      </c>
      <c r="C162" s="106">
        <v>2544</v>
      </c>
      <c r="D162" s="106">
        <v>2304</v>
      </c>
      <c r="E162" s="106">
        <v>2267</v>
      </c>
      <c r="F162" s="106">
        <v>1.12218791354212</v>
      </c>
      <c r="G162" s="106">
        <v>1.1325205967588601</v>
      </c>
      <c r="H162" s="106">
        <v>2.4891958441128698E-2</v>
      </c>
      <c r="I162" s="106">
        <v>-0.41510125614158799</v>
      </c>
      <c r="J162" s="106">
        <v>-0.92</v>
      </c>
      <c r="K162" s="106">
        <v>0.95488404030609597</v>
      </c>
      <c r="L162" s="106">
        <v>9.7329399514635401E-2</v>
      </c>
      <c r="M162" s="106">
        <v>0.88527805344742505</v>
      </c>
      <c r="N162" s="106">
        <v>0.62866073921543497</v>
      </c>
      <c r="P162" s="106">
        <v>1.1574125551999888</v>
      </c>
      <c r="Q162" s="106">
        <v>1.1076286383177314</v>
      </c>
      <c r="R162" s="106">
        <v>1.1823045136411174</v>
      </c>
      <c r="S162" s="106">
        <v>1.0827366798766027</v>
      </c>
      <c r="AA162" s="106">
        <v>2544</v>
      </c>
      <c r="AB162" s="106">
        <v>2576.3948820873056</v>
      </c>
    </row>
    <row r="163" spans="1:28" x14ac:dyDescent="0.2">
      <c r="A163" s="14">
        <v>43753</v>
      </c>
      <c r="B163" s="106">
        <v>2502</v>
      </c>
      <c r="C163" s="106">
        <v>2551</v>
      </c>
      <c r="D163" s="106">
        <v>2281</v>
      </c>
      <c r="E163" s="106">
        <v>2263</v>
      </c>
      <c r="F163" s="106">
        <v>1.1272646928855501</v>
      </c>
      <c r="G163" s="106">
        <v>1.1334884303833701</v>
      </c>
      <c r="H163" s="106">
        <v>2.5863582523848801E-2</v>
      </c>
      <c r="I163" s="106">
        <v>-0.24063710014203099</v>
      </c>
      <c r="J163" s="106">
        <v>-0.55000000000000004</v>
      </c>
      <c r="K163" s="106">
        <v>0.94903125851029602</v>
      </c>
      <c r="L163" s="106">
        <v>0.16647230046702999</v>
      </c>
      <c r="M163" s="106">
        <v>0.879453768619475</v>
      </c>
      <c r="N163" s="106">
        <v>0.63802271660339505</v>
      </c>
      <c r="P163" s="106">
        <v>1.159352012907219</v>
      </c>
      <c r="Q163" s="106">
        <v>1.1076248478595212</v>
      </c>
      <c r="R163" s="106">
        <v>1.1852155954310677</v>
      </c>
      <c r="S163" s="106">
        <v>1.0817612653356725</v>
      </c>
      <c r="AA163" s="106">
        <v>2551</v>
      </c>
      <c r="AB163" s="106">
        <v>2571.8489713998997</v>
      </c>
    </row>
    <row r="164" spans="1:28" x14ac:dyDescent="0.2">
      <c r="A164" s="14">
        <v>43749</v>
      </c>
      <c r="B164" s="106">
        <v>2442</v>
      </c>
      <c r="C164" s="106">
        <v>2452</v>
      </c>
      <c r="D164" s="106">
        <v>2220</v>
      </c>
      <c r="E164" s="106">
        <v>2233</v>
      </c>
      <c r="F164" s="106">
        <v>1.0980743394536401</v>
      </c>
      <c r="G164" s="106">
        <v>1.13452441094882</v>
      </c>
      <c r="H164" s="106">
        <v>2.7119190307795801E-2</v>
      </c>
      <c r="I164" s="106">
        <v>-1.3440693133338999</v>
      </c>
      <c r="J164" s="106">
        <v>-3.32</v>
      </c>
      <c r="K164" s="106">
        <v>0.94517526530319296</v>
      </c>
      <c r="L164" s="106">
        <v>0.38847257929369999</v>
      </c>
      <c r="M164" s="106">
        <v>0.86628647546139803</v>
      </c>
      <c r="N164" s="106">
        <v>0.71676659011671295</v>
      </c>
      <c r="P164" s="106">
        <v>1.1616436012566158</v>
      </c>
      <c r="Q164" s="106">
        <v>1.1074052206410241</v>
      </c>
      <c r="R164" s="106">
        <v>1.1887627915644114</v>
      </c>
      <c r="S164" s="106">
        <v>1.0802860303332285</v>
      </c>
      <c r="AA164" s="106">
        <v>2452</v>
      </c>
      <c r="AB164" s="106">
        <v>2537.7546412443553</v>
      </c>
    </row>
    <row r="165" spans="1:28" x14ac:dyDescent="0.2">
      <c r="A165" s="14">
        <v>43748</v>
      </c>
      <c r="B165" s="106">
        <v>2390</v>
      </c>
      <c r="C165" s="106">
        <v>2404</v>
      </c>
      <c r="D165" s="106">
        <v>2175</v>
      </c>
      <c r="E165" s="106">
        <v>2188</v>
      </c>
      <c r="F165" s="106">
        <v>1.09872029250457</v>
      </c>
      <c r="G165" s="106">
        <v>1.1360321095793799</v>
      </c>
      <c r="H165" s="106">
        <v>2.81736138803775E-2</v>
      </c>
      <c r="I165" s="106">
        <v>-1.3243532488673899</v>
      </c>
      <c r="J165" s="106">
        <v>-3.4</v>
      </c>
      <c r="K165" s="106">
        <v>0.94530730156130705</v>
      </c>
      <c r="L165" s="106">
        <v>0.22603265988183199</v>
      </c>
      <c r="M165" s="106">
        <v>0.85942349072870305</v>
      </c>
      <c r="N165" s="106">
        <v>0.74436392599155599</v>
      </c>
      <c r="P165" s="106">
        <v>1.1642057234597574</v>
      </c>
      <c r="Q165" s="106">
        <v>1.1078584956990025</v>
      </c>
      <c r="R165" s="106">
        <v>1.192379337340135</v>
      </c>
      <c r="S165" s="106">
        <v>1.0796848818186249</v>
      </c>
      <c r="AA165" s="106">
        <v>2404</v>
      </c>
      <c r="AB165" s="106">
        <v>2486.6131460110387</v>
      </c>
    </row>
    <row r="166" spans="1:28" x14ac:dyDescent="0.2">
      <c r="A166" s="14">
        <v>43747</v>
      </c>
      <c r="B166" s="106">
        <v>2373</v>
      </c>
      <c r="C166" s="106">
        <v>2380</v>
      </c>
      <c r="D166" s="106">
        <v>2130</v>
      </c>
      <c r="E166" s="106">
        <v>2157</v>
      </c>
      <c r="F166" s="106">
        <v>1.1033843300880799</v>
      </c>
      <c r="G166" s="106">
        <v>1.1374839416707601</v>
      </c>
      <c r="H166" s="106">
        <v>2.9006722452611999E-2</v>
      </c>
      <c r="I166" s="106">
        <v>-1.17557616646938</v>
      </c>
      <c r="J166" s="106">
        <v>-3.09</v>
      </c>
      <c r="K166" s="106">
        <v>0.94541880716043603</v>
      </c>
      <c r="L166" s="106">
        <v>0.18475046052341701</v>
      </c>
      <c r="M166" s="106">
        <v>0.85361534058602395</v>
      </c>
      <c r="N166" s="106">
        <v>0.68555720174703305</v>
      </c>
      <c r="P166" s="106">
        <v>1.1664906641233721</v>
      </c>
      <c r="Q166" s="106">
        <v>1.108477219218148</v>
      </c>
      <c r="R166" s="106">
        <v>1.1954973865759841</v>
      </c>
      <c r="S166" s="106">
        <v>1.079470496765536</v>
      </c>
      <c r="AA166" s="106">
        <v>2380</v>
      </c>
      <c r="AB166" s="106">
        <v>2451.3823381836428</v>
      </c>
    </row>
    <row r="167" spans="1:28" x14ac:dyDescent="0.2">
      <c r="A167" s="14">
        <v>43746</v>
      </c>
      <c r="B167" s="106">
        <v>2410</v>
      </c>
      <c r="C167" s="106">
        <v>2396</v>
      </c>
      <c r="D167" s="106">
        <v>2158</v>
      </c>
      <c r="E167" s="106">
        <v>2171</v>
      </c>
      <c r="F167" s="106">
        <v>1.1036388760939599</v>
      </c>
      <c r="G167" s="106">
        <v>1.13899284025809</v>
      </c>
      <c r="H167" s="106">
        <v>3.01158692721708E-2</v>
      </c>
      <c r="I167" s="106">
        <v>-1.17393138629417</v>
      </c>
      <c r="J167" s="106">
        <v>-3.2</v>
      </c>
      <c r="K167" s="106">
        <v>0.94668365918775199</v>
      </c>
      <c r="L167" s="106">
        <v>0.256349593165904</v>
      </c>
      <c r="M167" s="106">
        <v>0.84840376812035601</v>
      </c>
      <c r="N167" s="106">
        <v>0.69072586523059998</v>
      </c>
      <c r="P167" s="106">
        <v>1.1691087095302608</v>
      </c>
      <c r="Q167" s="106">
        <v>1.1088769709859192</v>
      </c>
      <c r="R167" s="106">
        <v>1.1992245788024316</v>
      </c>
      <c r="S167" s="106">
        <v>1.0787611017137484</v>
      </c>
      <c r="AA167" s="106">
        <v>2396</v>
      </c>
      <c r="AB167" s="106">
        <v>2467.2930255895635</v>
      </c>
    </row>
    <row r="168" spans="1:28" x14ac:dyDescent="0.2">
      <c r="A168" s="14">
        <v>43745</v>
      </c>
      <c r="B168" s="106">
        <v>2423</v>
      </c>
      <c r="C168" s="106">
        <v>2392</v>
      </c>
      <c r="D168" s="106">
        <v>2138</v>
      </c>
      <c r="E168" s="106">
        <v>2130</v>
      </c>
      <c r="F168" s="106">
        <v>1.12300469483568</v>
      </c>
      <c r="G168" s="106">
        <v>1.14050285136718</v>
      </c>
      <c r="H168" s="106">
        <v>3.1127571498756099E-2</v>
      </c>
      <c r="I168" s="106">
        <v>-0.562143324679375</v>
      </c>
      <c r="J168" s="106">
        <v>-1.56</v>
      </c>
      <c r="K168" s="106">
        <v>0.94307121566422802</v>
      </c>
      <c r="L168" s="106">
        <v>0.48295631904129499</v>
      </c>
      <c r="M168" s="106">
        <v>0.84772816602739698</v>
      </c>
      <c r="N168" s="106">
        <v>0.68833796409168702</v>
      </c>
      <c r="P168" s="106">
        <v>1.171630422865936</v>
      </c>
      <c r="Q168" s="106">
        <v>1.109375279868424</v>
      </c>
      <c r="R168" s="106">
        <v>1.2027579943646922</v>
      </c>
      <c r="S168" s="106">
        <v>1.0782477083696678</v>
      </c>
      <c r="AA168" s="106">
        <v>2392</v>
      </c>
      <c r="AB168" s="106">
        <v>2420.6974410436528</v>
      </c>
    </row>
    <row r="169" spans="1:28" x14ac:dyDescent="0.2">
      <c r="A169" s="14">
        <v>43742</v>
      </c>
      <c r="B169" s="106">
        <v>2426</v>
      </c>
      <c r="C169" s="106">
        <v>2402</v>
      </c>
      <c r="D169" s="106">
        <v>2120</v>
      </c>
      <c r="E169" s="106">
        <v>2146</v>
      </c>
      <c r="F169" s="106">
        <v>1.1192917054986</v>
      </c>
      <c r="G169" s="106">
        <v>1.1418483374433399</v>
      </c>
      <c r="H169" s="106">
        <v>3.24931266773726E-2</v>
      </c>
      <c r="I169" s="106">
        <v>-0.69419702722714005</v>
      </c>
      <c r="J169" s="106">
        <v>-2.02</v>
      </c>
      <c r="K169" s="106">
        <v>0.93933503276468999</v>
      </c>
      <c r="L169" s="106">
        <v>0.62203265215709003</v>
      </c>
      <c r="M169" s="106">
        <v>0.84149250313163004</v>
      </c>
      <c r="N169" s="106">
        <v>0.771153786599175</v>
      </c>
      <c r="P169" s="106">
        <v>1.1743414641207126</v>
      </c>
      <c r="Q169" s="106">
        <v>1.1093552107659672</v>
      </c>
      <c r="R169" s="106">
        <v>1.2068345907980851</v>
      </c>
      <c r="S169" s="106">
        <v>1.0768620840885947</v>
      </c>
      <c r="AA169" s="106">
        <v>2402</v>
      </c>
      <c r="AB169" s="106">
        <v>2438.8810837932765</v>
      </c>
    </row>
    <row r="170" spans="1:28" x14ac:dyDescent="0.2">
      <c r="A170" s="14">
        <v>43741</v>
      </c>
      <c r="B170" s="106">
        <v>2430</v>
      </c>
      <c r="C170" s="106">
        <v>2427</v>
      </c>
      <c r="D170" s="106">
        <v>2136</v>
      </c>
      <c r="E170" s="106">
        <v>2137</v>
      </c>
      <c r="F170" s="106">
        <v>1.1357042583060299</v>
      </c>
      <c r="G170" s="106">
        <v>1.1432693521419399</v>
      </c>
      <c r="H170" s="106">
        <v>3.3780520946721598E-2</v>
      </c>
      <c r="I170" s="106">
        <v>-0.22394840647491701</v>
      </c>
      <c r="J170" s="106">
        <v>-0.67</v>
      </c>
      <c r="K170" s="106">
        <v>0.93732167937257804</v>
      </c>
      <c r="L170" s="106">
        <v>0.59276498394642896</v>
      </c>
      <c r="M170" s="106">
        <v>0.83722158551819204</v>
      </c>
      <c r="N170" s="106">
        <v>0.71627088909054804</v>
      </c>
      <c r="P170" s="106">
        <v>1.1770498730886616</v>
      </c>
      <c r="Q170" s="106">
        <v>1.1094888311952182</v>
      </c>
      <c r="R170" s="106">
        <v>1.2108303940353831</v>
      </c>
      <c r="S170" s="106">
        <v>1.0757083102484968</v>
      </c>
      <c r="AA170" s="106">
        <v>2427</v>
      </c>
      <c r="AB170" s="106">
        <v>2428.6527847466132</v>
      </c>
    </row>
    <row r="171" spans="1:28" x14ac:dyDescent="0.2">
      <c r="A171" s="14">
        <v>43740</v>
      </c>
      <c r="B171" s="106">
        <v>2458</v>
      </c>
      <c r="C171" s="106">
        <v>2496</v>
      </c>
      <c r="D171" s="106">
        <v>2188</v>
      </c>
      <c r="E171" s="106">
        <v>2200</v>
      </c>
      <c r="F171" s="106">
        <v>1.1345454545454501</v>
      </c>
      <c r="G171" s="106">
        <v>1.1442032428467701</v>
      </c>
      <c r="H171" s="106">
        <v>3.4518587610097601E-2</v>
      </c>
      <c r="I171" s="106">
        <v>-0.27978515257937803</v>
      </c>
      <c r="J171" s="106">
        <v>-0.85</v>
      </c>
      <c r="K171" s="106">
        <v>0.93589294084133601</v>
      </c>
      <c r="L171" s="106">
        <v>0.56661864876229096</v>
      </c>
      <c r="M171" s="106">
        <v>0.83524750094313505</v>
      </c>
      <c r="N171" s="106">
        <v>0.60979235711037705</v>
      </c>
      <c r="P171" s="106">
        <v>1.1787218304568676</v>
      </c>
      <c r="Q171" s="106">
        <v>1.1096846552366726</v>
      </c>
      <c r="R171" s="106">
        <v>1.2132404180669654</v>
      </c>
      <c r="S171" s="106">
        <v>1.0751660676265749</v>
      </c>
      <c r="AA171" s="106">
        <v>2496</v>
      </c>
      <c r="AB171" s="106">
        <v>2500.2508780732564</v>
      </c>
    </row>
    <row r="172" spans="1:28" x14ac:dyDescent="0.2">
      <c r="A172" s="14">
        <v>43739</v>
      </c>
      <c r="B172" s="106">
        <v>2438</v>
      </c>
      <c r="C172" s="106">
        <v>2496</v>
      </c>
      <c r="D172" s="106">
        <v>2182</v>
      </c>
      <c r="E172" s="106">
        <v>2227</v>
      </c>
      <c r="F172" s="106">
        <v>1.1207903008531599</v>
      </c>
      <c r="G172" s="106">
        <v>1.1452422518746901</v>
      </c>
      <c r="H172" s="106">
        <v>3.5374422601283498E-2</v>
      </c>
      <c r="I172" s="15">
        <v>-0.69123251274328101</v>
      </c>
      <c r="J172" s="106">
        <v>-2.1800000000000002</v>
      </c>
      <c r="K172" s="106">
        <v>0.93812933633328899</v>
      </c>
      <c r="L172" s="106">
        <v>0.440386843152275</v>
      </c>
      <c r="M172" s="106">
        <v>0.83255906455602302</v>
      </c>
      <c r="N172" s="106">
        <v>0.64615467071090804</v>
      </c>
      <c r="P172" s="106">
        <v>1.1806166744759736</v>
      </c>
      <c r="Q172" s="106">
        <v>1.1098678292734065</v>
      </c>
      <c r="R172" s="106">
        <v>1.2159910970772572</v>
      </c>
      <c r="S172" s="106">
        <v>1.074493406672123</v>
      </c>
      <c r="AA172" s="106">
        <v>2496</v>
      </c>
      <c r="AB172" s="106">
        <v>2530.9357752132464</v>
      </c>
    </row>
    <row r="173" spans="1:28" x14ac:dyDescent="0.2">
      <c r="A173" s="14">
        <v>43738</v>
      </c>
      <c r="B173" s="106">
        <v>2398</v>
      </c>
      <c r="C173" s="106">
        <v>2416</v>
      </c>
      <c r="D173" s="106">
        <v>2181</v>
      </c>
      <c r="E173" s="106">
        <v>2179</v>
      </c>
      <c r="F173" s="106">
        <v>1.1087654887563101</v>
      </c>
      <c r="G173" s="106">
        <v>1.1462459741277899</v>
      </c>
      <c r="H173" s="106">
        <v>3.5732558799659697E-2</v>
      </c>
      <c r="I173" s="15">
        <v>-1.04891691584756</v>
      </c>
      <c r="J173" s="106">
        <v>-3.38</v>
      </c>
      <c r="K173" s="106">
        <v>0.939230231916381</v>
      </c>
      <c r="L173" s="106">
        <v>0.49151010147717</v>
      </c>
      <c r="M173" s="106">
        <v>0.82690739883251696</v>
      </c>
      <c r="N173" s="106">
        <v>0.75531323162208197</v>
      </c>
      <c r="P173" s="106">
        <v>1.1819785329274497</v>
      </c>
      <c r="Q173" s="106">
        <v>1.1105134153281302</v>
      </c>
      <c r="R173" s="106">
        <v>1.2177110917271095</v>
      </c>
      <c r="S173" s="106">
        <v>1.0747808565284704</v>
      </c>
      <c r="AA173" s="106">
        <v>2416</v>
      </c>
      <c r="AB173" s="106">
        <v>2476.3848469643754</v>
      </c>
    </row>
    <row r="174" spans="1:28" x14ac:dyDescent="0.2">
      <c r="A174" s="14">
        <v>43735</v>
      </c>
      <c r="B174" s="106">
        <v>2440</v>
      </c>
      <c r="C174" s="106">
        <v>2419</v>
      </c>
      <c r="D174" s="106">
        <v>2197</v>
      </c>
      <c r="E174" s="106">
        <v>2193</v>
      </c>
      <c r="F174" s="106">
        <v>1.10305517555859</v>
      </c>
      <c r="G174" s="106">
        <v>1.14729500934595</v>
      </c>
      <c r="H174" s="106">
        <v>3.5771695540690401E-2</v>
      </c>
      <c r="I174" s="106">
        <v>-1.2367273375966299</v>
      </c>
      <c r="J174" s="106">
        <v>-4.01</v>
      </c>
      <c r="K174" s="106">
        <v>0.93836829728481297</v>
      </c>
      <c r="L174" s="106">
        <v>0.66567506424449097</v>
      </c>
      <c r="M174" s="106">
        <v>0.82125810561104595</v>
      </c>
      <c r="N174" s="106">
        <v>0.78727521564341596</v>
      </c>
      <c r="P174" s="106">
        <v>1.1830667048866403</v>
      </c>
      <c r="Q174" s="106">
        <v>1.1115233138052596</v>
      </c>
      <c r="R174" s="106">
        <v>1.2188384004273307</v>
      </c>
      <c r="S174" s="106">
        <v>1.0757516182645692</v>
      </c>
      <c r="AA174" s="106">
        <v>2419</v>
      </c>
      <c r="AB174" s="106">
        <v>2492.2955343702961</v>
      </c>
    </row>
    <row r="175" spans="1:28" x14ac:dyDescent="0.2">
      <c r="A175" s="14">
        <v>43734</v>
      </c>
      <c r="B175" s="106">
        <v>2541</v>
      </c>
      <c r="C175" s="106">
        <v>2492</v>
      </c>
      <c r="D175" s="106">
        <v>2238</v>
      </c>
      <c r="E175" s="106">
        <v>2225</v>
      </c>
      <c r="F175" s="106">
        <v>1.1200000000000001</v>
      </c>
      <c r="G175" s="106">
        <v>1.1483875763256099</v>
      </c>
      <c r="H175" s="106">
        <v>3.5654988872051603E-2</v>
      </c>
      <c r="I175" s="106">
        <v>-0.79617403408780596</v>
      </c>
      <c r="J175" s="106">
        <v>-2.5299999999999998</v>
      </c>
      <c r="K175" s="106">
        <v>0.93586498101577598</v>
      </c>
      <c r="L175" s="106">
        <v>0.73767734695825005</v>
      </c>
      <c r="M175" s="106">
        <v>0.81724221715701795</v>
      </c>
      <c r="N175" s="106">
        <v>0.70187471910202703</v>
      </c>
      <c r="P175" s="106">
        <v>1.1840425651976616</v>
      </c>
      <c r="Q175" s="106">
        <v>1.1127325874535583</v>
      </c>
      <c r="R175" s="106">
        <v>1.2196975540697133</v>
      </c>
      <c r="S175" s="106">
        <v>1.0770775985815066</v>
      </c>
      <c r="AA175" s="106">
        <v>2492</v>
      </c>
      <c r="AB175" s="106">
        <v>2528.6628198695435</v>
      </c>
    </row>
    <row r="176" spans="1:28" x14ac:dyDescent="0.2">
      <c r="A176" s="14">
        <v>43733</v>
      </c>
      <c r="B176" s="106">
        <v>2472</v>
      </c>
      <c r="C176" s="106">
        <v>2498</v>
      </c>
      <c r="D176" s="106">
        <v>2196</v>
      </c>
      <c r="E176" s="106">
        <v>2204</v>
      </c>
      <c r="F176" s="106">
        <v>1.1333938294010799</v>
      </c>
      <c r="G176" s="106">
        <v>1.14893752288234</v>
      </c>
      <c r="H176" s="106">
        <v>3.5530769505976702E-2</v>
      </c>
      <c r="I176" s="106">
        <v>-0.43747134377823899</v>
      </c>
      <c r="J176" s="106">
        <v>-1.37</v>
      </c>
      <c r="K176" s="106">
        <v>0.93184369948685997</v>
      </c>
      <c r="L176" s="106">
        <v>0.75323730458678795</v>
      </c>
      <c r="M176" s="106">
        <v>0.81436153061888805</v>
      </c>
      <c r="N176" s="106">
        <v>0.65833809975628199</v>
      </c>
      <c r="P176" s="106">
        <v>1.1844682923883167</v>
      </c>
      <c r="Q176" s="106">
        <v>1.1134067533763632</v>
      </c>
      <c r="R176" s="106">
        <v>1.2199990618942933</v>
      </c>
      <c r="S176" s="106">
        <v>1.0778759838703866</v>
      </c>
      <c r="AA176" s="106">
        <v>2498</v>
      </c>
      <c r="AB176" s="106">
        <v>2504.7967887606624</v>
      </c>
    </row>
    <row r="177" spans="1:28" x14ac:dyDescent="0.2">
      <c r="A177" s="14">
        <v>43732</v>
      </c>
      <c r="B177" s="106">
        <v>2506</v>
      </c>
      <c r="C177" s="106">
        <v>2522</v>
      </c>
      <c r="D177" s="106">
        <v>2194</v>
      </c>
      <c r="E177" s="106">
        <v>2220</v>
      </c>
      <c r="F177" s="106">
        <v>1.13603603603603</v>
      </c>
      <c r="G177" s="106">
        <v>1.1492962024240001</v>
      </c>
      <c r="H177" s="106">
        <v>3.5507820927035902E-2</v>
      </c>
      <c r="I177" s="106">
        <v>-0.37344354121905399</v>
      </c>
      <c r="J177" s="106">
        <v>-1.17</v>
      </c>
      <c r="K177" s="106">
        <v>0.92609596908684999</v>
      </c>
      <c r="L177" s="106">
        <v>0.84214058276594606</v>
      </c>
      <c r="M177" s="106">
        <v>0.81392703831186297</v>
      </c>
      <c r="N177" s="106">
        <v>0.53312832298280999</v>
      </c>
      <c r="P177" s="106">
        <v>1.184804023351036</v>
      </c>
      <c r="Q177" s="106">
        <v>1.1137883814969642</v>
      </c>
      <c r="R177" s="106">
        <v>1.2203118442780718</v>
      </c>
      <c r="S177" s="106">
        <v>1.0782805605699284</v>
      </c>
      <c r="AA177" s="106">
        <v>2522</v>
      </c>
      <c r="AB177" s="106">
        <v>2522.9804315102861</v>
      </c>
    </row>
    <row r="178" spans="1:28" x14ac:dyDescent="0.2">
      <c r="A178" s="14">
        <v>43728</v>
      </c>
      <c r="B178" s="106">
        <v>2524</v>
      </c>
      <c r="C178" s="106">
        <v>2501</v>
      </c>
      <c r="D178" s="106">
        <v>2199</v>
      </c>
      <c r="E178" s="106">
        <v>2189</v>
      </c>
      <c r="F178" s="106">
        <v>1.1425308359981701</v>
      </c>
      <c r="G178" s="106">
        <v>1.1495256467786099</v>
      </c>
      <c r="H178" s="106">
        <v>3.54769800719636E-2</v>
      </c>
      <c r="I178" s="106">
        <v>-0.197164774630078</v>
      </c>
      <c r="J178" s="106">
        <v>-0.61</v>
      </c>
      <c r="K178" s="106">
        <v>0.91531292778264695</v>
      </c>
      <c r="L178" s="106">
        <v>0.86080588409009795</v>
      </c>
      <c r="M178" s="106">
        <v>0.81388836124463704</v>
      </c>
      <c r="N178" s="106">
        <v>0.368849942467185</v>
      </c>
      <c r="P178" s="106">
        <v>1.1850026268505736</v>
      </c>
      <c r="Q178" s="106">
        <v>1.1140486667066463</v>
      </c>
      <c r="R178" s="106">
        <v>1.2204796069225372</v>
      </c>
      <c r="S178" s="106">
        <v>1.0785716866346826</v>
      </c>
      <c r="AA178" s="106">
        <v>2501</v>
      </c>
      <c r="AB178" s="106">
        <v>2487.7496236828902</v>
      </c>
    </row>
    <row r="179" spans="1:28" x14ac:dyDescent="0.2">
      <c r="A179" s="14">
        <v>43727</v>
      </c>
      <c r="B179" s="106">
        <v>2538</v>
      </c>
      <c r="C179" s="106">
        <v>2525</v>
      </c>
      <c r="D179" s="106">
        <v>2215</v>
      </c>
      <c r="E179" s="106">
        <v>2215</v>
      </c>
      <c r="F179" s="106">
        <v>1.1399548532731301</v>
      </c>
      <c r="G179" s="106">
        <v>1.1497063812167001</v>
      </c>
      <c r="H179" s="106">
        <v>3.54754128091666E-2</v>
      </c>
      <c r="I179" s="106">
        <v>-0.27488130993765802</v>
      </c>
      <c r="J179" s="106">
        <v>-0.86</v>
      </c>
      <c r="K179" s="106">
        <v>0.90879384006249697</v>
      </c>
      <c r="L179" s="106">
        <v>0.90567007857193604</v>
      </c>
      <c r="M179" s="106">
        <v>0.81370494290171402</v>
      </c>
      <c r="N179" s="106">
        <v>0.34955433412558101</v>
      </c>
      <c r="P179" s="106">
        <v>1.1851817940258667</v>
      </c>
      <c r="Q179" s="106">
        <v>1.1142309684075336</v>
      </c>
      <c r="R179" s="106">
        <v>1.2206572068350332</v>
      </c>
      <c r="S179" s="106">
        <v>1.078755555598367</v>
      </c>
      <c r="AA179" s="106">
        <v>2525</v>
      </c>
      <c r="AB179" s="106">
        <v>2517.2980431510287</v>
      </c>
    </row>
    <row r="180" spans="1:28" x14ac:dyDescent="0.2">
      <c r="A180" s="14">
        <v>43726</v>
      </c>
      <c r="B180" s="106">
        <v>2488</v>
      </c>
      <c r="C180" s="106">
        <v>2501</v>
      </c>
      <c r="D180" s="106">
        <v>2210</v>
      </c>
      <c r="E180" s="106">
        <v>2191</v>
      </c>
      <c r="F180" s="106">
        <v>1.1414879050661799</v>
      </c>
      <c r="G180" s="106">
        <v>1.1500548721167001</v>
      </c>
      <c r="H180" s="106">
        <v>3.5506270905693998E-2</v>
      </c>
      <c r="I180" s="106">
        <v>-0.24128039447688601</v>
      </c>
      <c r="J180" s="106">
        <v>-0.75</v>
      </c>
      <c r="K180" s="106">
        <v>0.90254115646436395</v>
      </c>
      <c r="L180" s="106">
        <v>0.88860351655245295</v>
      </c>
      <c r="M180" s="106">
        <v>0.81362063620630998</v>
      </c>
      <c r="N180" s="106">
        <v>0.353162480256419</v>
      </c>
      <c r="P180" s="106">
        <v>1.185561143022394</v>
      </c>
      <c r="Q180" s="106">
        <v>1.1145486012110062</v>
      </c>
      <c r="R180" s="106">
        <v>1.2210674139280882</v>
      </c>
      <c r="S180" s="106">
        <v>1.079042330305312</v>
      </c>
      <c r="AA180" s="106">
        <v>2501</v>
      </c>
      <c r="AB180" s="106">
        <v>2490.0225790265931</v>
      </c>
    </row>
    <row r="181" spans="1:28" x14ac:dyDescent="0.2">
      <c r="A181" s="14">
        <v>43725</v>
      </c>
      <c r="B181" s="106">
        <v>2496</v>
      </c>
      <c r="C181" s="106">
        <v>2478</v>
      </c>
      <c r="D181" s="106">
        <v>2231</v>
      </c>
      <c r="E181" s="106">
        <v>2222</v>
      </c>
      <c r="F181" s="106">
        <v>1.1152115211521101</v>
      </c>
      <c r="G181" s="106">
        <v>1.1501289625831901</v>
      </c>
      <c r="H181" s="106">
        <v>3.5494112580156299E-2</v>
      </c>
      <c r="I181" s="106">
        <v>-0.98375304783938</v>
      </c>
      <c r="J181" s="106">
        <v>-3.13</v>
      </c>
      <c r="K181" s="106">
        <v>0.89516521433113205</v>
      </c>
      <c r="L181" s="106">
        <v>0.94416340691663503</v>
      </c>
      <c r="M181" s="106">
        <v>0.81353809286263401</v>
      </c>
      <c r="N181" s="106">
        <v>0.32352922520724597</v>
      </c>
      <c r="P181" s="106">
        <v>1.1856230751633463</v>
      </c>
      <c r="Q181" s="106">
        <v>1.1146348500030339</v>
      </c>
      <c r="R181" s="106">
        <v>1.2211171877435028</v>
      </c>
      <c r="S181" s="106">
        <v>1.0791407374228774</v>
      </c>
      <c r="AA181" s="106">
        <v>2478</v>
      </c>
      <c r="AB181" s="106">
        <v>2525.253386853989</v>
      </c>
    </row>
    <row r="182" spans="1:28" x14ac:dyDescent="0.2">
      <c r="A182" s="14">
        <v>43721</v>
      </c>
      <c r="B182" s="106">
        <v>2547</v>
      </c>
      <c r="C182" s="106">
        <v>2532</v>
      </c>
      <c r="D182" s="106">
        <v>2225</v>
      </c>
      <c r="E182" s="106">
        <v>2242</v>
      </c>
      <c r="F182" s="106">
        <v>1.1293487957181001</v>
      </c>
      <c r="G182" s="106">
        <v>1.15055919019206</v>
      </c>
      <c r="H182" s="106">
        <v>3.5263071647906999E-2</v>
      </c>
      <c r="I182" s="106">
        <v>-0.60149026964353103</v>
      </c>
      <c r="J182" s="106">
        <v>-1.88</v>
      </c>
      <c r="K182" s="106">
        <v>0.88303200523258196</v>
      </c>
      <c r="L182" s="106">
        <v>0.86149777530209104</v>
      </c>
      <c r="M182" s="106">
        <v>0.81322222767269103</v>
      </c>
      <c r="N182" s="106">
        <v>0.32026373950335402</v>
      </c>
      <c r="P182" s="106">
        <v>1.185822261839967</v>
      </c>
      <c r="Q182" s="106">
        <v>1.115296118544153</v>
      </c>
      <c r="R182" s="106">
        <v>1.221085333487874</v>
      </c>
      <c r="S182" s="106">
        <v>1.080033046896246</v>
      </c>
      <c r="AA182" s="106">
        <v>2532</v>
      </c>
      <c r="AB182" s="106">
        <v>2547.9829402910186</v>
      </c>
    </row>
    <row r="183" spans="1:28" x14ac:dyDescent="0.2">
      <c r="A183" s="14">
        <v>43720</v>
      </c>
      <c r="B183" s="106">
        <v>2533</v>
      </c>
      <c r="C183" s="106">
        <v>2515</v>
      </c>
      <c r="D183" s="106">
        <v>2250</v>
      </c>
      <c r="E183" s="106">
        <v>2226</v>
      </c>
      <c r="F183" s="106">
        <v>1.12982929020664</v>
      </c>
      <c r="G183" s="106">
        <v>1.15064460969084</v>
      </c>
      <c r="H183" s="106">
        <v>3.5219321399381297E-2</v>
      </c>
      <c r="I183" s="106">
        <v>-0.591019890705752</v>
      </c>
      <c r="J183" s="106">
        <v>-1.84</v>
      </c>
      <c r="K183" s="106">
        <v>0.88016406300437899</v>
      </c>
      <c r="L183" s="106">
        <v>0.85204759610956604</v>
      </c>
      <c r="M183" s="106">
        <v>0.81215165114989496</v>
      </c>
      <c r="N183" s="106">
        <v>0.30558366485000399</v>
      </c>
      <c r="P183" s="106">
        <v>1.1858639310902213</v>
      </c>
      <c r="Q183" s="106">
        <v>1.1154252882914588</v>
      </c>
      <c r="R183" s="106">
        <v>1.2210832524896027</v>
      </c>
      <c r="S183" s="106">
        <v>1.0802059668920774</v>
      </c>
      <c r="AA183" s="106">
        <v>2515</v>
      </c>
      <c r="AB183" s="106">
        <v>2529.7992975413949</v>
      </c>
    </row>
    <row r="184" spans="1:28" x14ac:dyDescent="0.2">
      <c r="A184" s="14">
        <v>43719</v>
      </c>
      <c r="B184" s="106">
        <v>2420</v>
      </c>
      <c r="C184" s="106">
        <v>2488</v>
      </c>
      <c r="D184" s="106">
        <v>2197</v>
      </c>
      <c r="E184" s="106">
        <v>2224</v>
      </c>
      <c r="F184" s="106">
        <v>1.1187050359712201</v>
      </c>
      <c r="G184" s="106">
        <v>1.15075637091627</v>
      </c>
      <c r="H184" s="106">
        <v>3.5166350548473398E-2</v>
      </c>
      <c r="I184" s="106">
        <v>-0.91142056099532598</v>
      </c>
      <c r="J184" s="106">
        <v>-2.87</v>
      </c>
      <c r="K184" s="106">
        <v>0.88192906714942099</v>
      </c>
      <c r="L184" s="106">
        <v>0.64728752384129795</v>
      </c>
      <c r="M184" s="106">
        <v>0.81073973492148899</v>
      </c>
      <c r="N184" s="106">
        <v>0.30286996617746398</v>
      </c>
      <c r="P184" s="106">
        <v>1.1859227214647434</v>
      </c>
      <c r="Q184" s="106">
        <v>1.1155900203677966</v>
      </c>
      <c r="R184" s="106">
        <v>1.2210890720132168</v>
      </c>
      <c r="S184" s="106">
        <v>1.0804236698193233</v>
      </c>
      <c r="AA184" s="106">
        <v>2488</v>
      </c>
      <c r="AB184" s="106">
        <v>2527.526342197692</v>
      </c>
    </row>
    <row r="185" spans="1:28" x14ac:dyDescent="0.2">
      <c r="A185" s="14">
        <v>43718</v>
      </c>
      <c r="B185" s="106">
        <v>2335</v>
      </c>
      <c r="C185" s="106">
        <v>2383</v>
      </c>
      <c r="D185" s="106">
        <v>2114</v>
      </c>
      <c r="E185" s="106">
        <v>2174</v>
      </c>
      <c r="F185" s="106">
        <v>1.09613615455381</v>
      </c>
      <c r="G185" s="106">
        <v>1.1508143726054401</v>
      </c>
      <c r="H185" s="106">
        <v>3.5116991589031601E-2</v>
      </c>
      <c r="I185" s="106">
        <v>-1.5570302459708201</v>
      </c>
      <c r="J185" s="106">
        <v>-4.99</v>
      </c>
      <c r="K185" s="106">
        <v>0.887210021978597</v>
      </c>
      <c r="L185" s="106">
        <v>0.72635909097117002</v>
      </c>
      <c r="M185" s="106">
        <v>0.809565352186151</v>
      </c>
      <c r="N185" s="106">
        <v>0.28265671217974703</v>
      </c>
      <c r="P185" s="106">
        <v>1.1859313641944718</v>
      </c>
      <c r="Q185" s="106">
        <v>1.1156973810164084</v>
      </c>
      <c r="R185" s="106">
        <v>1.2210483557835032</v>
      </c>
      <c r="S185" s="106">
        <v>1.0805803894273769</v>
      </c>
      <c r="AA185" s="106">
        <v>2383</v>
      </c>
      <c r="AB185" s="106">
        <v>2470.702458605118</v>
      </c>
    </row>
    <row r="186" spans="1:28" x14ac:dyDescent="0.2">
      <c r="A186" s="14">
        <v>43717</v>
      </c>
      <c r="B186" s="106">
        <v>2290</v>
      </c>
      <c r="C186" s="106">
        <v>2304</v>
      </c>
      <c r="D186" s="106">
        <v>2077</v>
      </c>
      <c r="E186" s="106">
        <v>2080</v>
      </c>
      <c r="F186" s="106">
        <v>1.1076923076923</v>
      </c>
      <c r="G186" s="106">
        <v>1.15119220469228</v>
      </c>
      <c r="H186" s="106">
        <v>3.4676342831307397E-2</v>
      </c>
      <c r="I186" s="106">
        <v>-1.2544545776235301</v>
      </c>
      <c r="J186" s="106">
        <v>-3.93</v>
      </c>
      <c r="K186" s="106">
        <v>0.88716507382255005</v>
      </c>
      <c r="L186" s="106">
        <v>0.71327434397589096</v>
      </c>
      <c r="M186" s="106">
        <v>0.80781716454591701</v>
      </c>
      <c r="N186" s="106">
        <v>0.25836957487777901</v>
      </c>
      <c r="P186" s="106">
        <v>1.1858685475235875</v>
      </c>
      <c r="Q186" s="106">
        <v>1.1165158618609725</v>
      </c>
      <c r="R186" s="106">
        <v>1.2205448903548948</v>
      </c>
      <c r="S186" s="106">
        <v>1.0818395190296652</v>
      </c>
      <c r="AA186" s="106">
        <v>2304</v>
      </c>
      <c r="AB186" s="106">
        <v>2363.8735574510788</v>
      </c>
    </row>
    <row r="187" spans="1:28" x14ac:dyDescent="0.2">
      <c r="A187" s="14">
        <v>43714</v>
      </c>
      <c r="B187" s="106">
        <v>2294</v>
      </c>
      <c r="C187" s="106">
        <v>2301</v>
      </c>
      <c r="D187" s="106">
        <v>2089</v>
      </c>
      <c r="E187" s="106">
        <v>2079</v>
      </c>
      <c r="F187" s="106">
        <v>1.1067821067821</v>
      </c>
      <c r="G187" s="106">
        <v>1.15144803657969</v>
      </c>
      <c r="H187" s="106">
        <v>3.4424333360177098E-2</v>
      </c>
      <c r="I187" s="106">
        <v>-1.29751037820412</v>
      </c>
      <c r="J187" s="106">
        <v>-4.04</v>
      </c>
      <c r="K187" s="106">
        <v>0.88787663456937904</v>
      </c>
      <c r="L187" s="106">
        <v>0.63813576844766595</v>
      </c>
      <c r="M187" s="106">
        <v>0.80551382533913896</v>
      </c>
      <c r="N187" s="106">
        <v>0.23705697569756501</v>
      </c>
      <c r="P187" s="106">
        <v>1.185872369939867</v>
      </c>
      <c r="Q187" s="106">
        <v>1.1170237032195129</v>
      </c>
      <c r="R187" s="106">
        <v>1.2202967033000442</v>
      </c>
      <c r="S187" s="106">
        <v>1.0825993698593357</v>
      </c>
      <c r="AA187" s="106">
        <v>2301</v>
      </c>
      <c r="AB187" s="106">
        <v>2362.7370797792273</v>
      </c>
    </row>
    <row r="188" spans="1:28" x14ac:dyDescent="0.2">
      <c r="A188" s="14">
        <v>43713</v>
      </c>
      <c r="B188" s="106">
        <v>2250</v>
      </c>
      <c r="C188" s="106">
        <v>2288</v>
      </c>
      <c r="D188" s="106">
        <v>2032</v>
      </c>
      <c r="E188" s="106">
        <v>2070</v>
      </c>
      <c r="F188" s="106">
        <v>1.1053140096618299</v>
      </c>
      <c r="G188" s="106">
        <v>1.1517604187937101</v>
      </c>
      <c r="H188" s="106">
        <v>3.4122575505590599E-2</v>
      </c>
      <c r="I188" s="106">
        <v>-1.36116364148044</v>
      </c>
      <c r="J188" s="106">
        <v>-4.2</v>
      </c>
      <c r="K188" s="106">
        <v>0.88817755337276605</v>
      </c>
      <c r="L188" s="106">
        <v>0.64650436595543503</v>
      </c>
      <c r="M188" s="106">
        <v>0.80383852417892199</v>
      </c>
      <c r="N188" s="106">
        <v>0.23648954433748501</v>
      </c>
      <c r="P188" s="106">
        <v>1.1858829942993006</v>
      </c>
      <c r="Q188" s="106">
        <v>1.1176378432881195</v>
      </c>
      <c r="R188" s="106">
        <v>1.2200055698048913</v>
      </c>
      <c r="S188" s="106">
        <v>1.0835152677825288</v>
      </c>
      <c r="AA188" s="106">
        <v>2288</v>
      </c>
      <c r="AB188" s="106">
        <v>2352.508780732564</v>
      </c>
    </row>
    <row r="189" spans="1:28" x14ac:dyDescent="0.2">
      <c r="A189" s="14">
        <v>43712</v>
      </c>
      <c r="B189" s="106">
        <v>2247</v>
      </c>
      <c r="C189" s="106">
        <v>2230</v>
      </c>
      <c r="D189" s="106">
        <v>2038</v>
      </c>
      <c r="E189" s="106">
        <v>2022</v>
      </c>
      <c r="F189" s="106">
        <v>1.10286844708209</v>
      </c>
      <c r="G189" s="106">
        <v>1.15228581164767</v>
      </c>
      <c r="H189" s="106">
        <v>3.3704179598503803E-2</v>
      </c>
      <c r="I189" s="106">
        <v>-1.46620879529646</v>
      </c>
      <c r="J189" s="106">
        <v>-4.4800000000000004</v>
      </c>
      <c r="K189" s="106">
        <v>0.88606720740821598</v>
      </c>
      <c r="L189" s="106">
        <v>0.654756403706511</v>
      </c>
      <c r="M189" s="106">
        <v>0.80206657644447199</v>
      </c>
      <c r="N189" s="106">
        <v>0.205202505239727</v>
      </c>
      <c r="P189" s="106">
        <v>1.1859899912461738</v>
      </c>
      <c r="Q189" s="106">
        <v>1.1185816320491662</v>
      </c>
      <c r="R189" s="106">
        <v>1.2196941708446776</v>
      </c>
      <c r="S189" s="106">
        <v>1.0848774524506624</v>
      </c>
      <c r="AA189" s="106">
        <v>2230</v>
      </c>
      <c r="AB189" s="106">
        <v>2297.9578524836929</v>
      </c>
    </row>
    <row r="190" spans="1:28" x14ac:dyDescent="0.2">
      <c r="A190" s="14">
        <v>43711</v>
      </c>
      <c r="B190" s="106">
        <v>2249</v>
      </c>
      <c r="C190" s="106">
        <v>2268</v>
      </c>
      <c r="D190" s="106">
        <v>2019</v>
      </c>
      <c r="E190" s="106">
        <v>2045</v>
      </c>
      <c r="F190" s="106">
        <v>1.1090464547677199</v>
      </c>
      <c r="G190" s="106">
        <v>1.1532546245101001</v>
      </c>
      <c r="H190" s="106">
        <v>3.3311794373610197E-2</v>
      </c>
      <c r="I190" s="106">
        <v>-1.3271026245708699</v>
      </c>
      <c r="J190" s="106">
        <v>-3.99</v>
      </c>
      <c r="K190" s="106">
        <v>0.88499761211933103</v>
      </c>
      <c r="L190" s="106">
        <v>0.67562807442413797</v>
      </c>
      <c r="M190" s="106">
        <v>0.80060441771328705</v>
      </c>
      <c r="N190" s="106">
        <v>0.20511383224326901</v>
      </c>
      <c r="P190" s="106">
        <v>1.1865664188837102</v>
      </c>
      <c r="Q190" s="106">
        <v>1.11994283013649</v>
      </c>
      <c r="R190" s="106">
        <v>1.2198782132573205</v>
      </c>
      <c r="S190" s="106">
        <v>1.0866310357628797</v>
      </c>
      <c r="AA190" s="106">
        <v>2268</v>
      </c>
      <c r="AB190" s="106">
        <v>2324.096838936277</v>
      </c>
    </row>
    <row r="191" spans="1:28" x14ac:dyDescent="0.2">
      <c r="A191" s="14">
        <v>43710</v>
      </c>
      <c r="B191" s="106">
        <v>2261</v>
      </c>
      <c r="C191" s="106">
        <v>2253</v>
      </c>
      <c r="D191" s="106">
        <v>2019</v>
      </c>
      <c r="E191" s="106">
        <v>2023</v>
      </c>
      <c r="F191" s="106">
        <v>1.11369253583786</v>
      </c>
      <c r="G191" s="106">
        <v>1.15381336724356</v>
      </c>
      <c r="H191" s="106">
        <v>3.2914677150259898E-2</v>
      </c>
      <c r="I191" s="106">
        <v>-1.2189343745510799</v>
      </c>
      <c r="J191" s="106">
        <v>-3.6</v>
      </c>
      <c r="K191" s="106">
        <v>0.88292918157799805</v>
      </c>
      <c r="L191" s="106">
        <v>0.69122002069795696</v>
      </c>
      <c r="M191" s="106">
        <v>0.79912606360532301</v>
      </c>
      <c r="N191" s="106">
        <v>0.183916639494795</v>
      </c>
      <c r="P191" s="106">
        <v>1.18672804439382</v>
      </c>
      <c r="Q191" s="106">
        <v>1.1208986900933</v>
      </c>
      <c r="R191" s="106">
        <v>1.2196427215440797</v>
      </c>
      <c r="S191" s="106">
        <v>1.0879840129430403</v>
      </c>
      <c r="AA191" s="106">
        <v>2253</v>
      </c>
      <c r="AB191" s="106">
        <v>2299.0943301555444</v>
      </c>
    </row>
    <row r="192" spans="1:28" x14ac:dyDescent="0.2">
      <c r="A192" s="14">
        <v>43707</v>
      </c>
      <c r="B192" s="106">
        <v>2273</v>
      </c>
      <c r="C192" s="106">
        <v>2271</v>
      </c>
      <c r="D192" s="106">
        <v>2018</v>
      </c>
      <c r="E192" s="106">
        <v>2034</v>
      </c>
      <c r="F192" s="106">
        <v>1.1165191740412901</v>
      </c>
      <c r="G192" s="106">
        <v>1.15415691950204</v>
      </c>
      <c r="H192" s="106">
        <v>3.2627332879680497E-2</v>
      </c>
      <c r="I192" s="106">
        <v>-1.1535648837600601</v>
      </c>
      <c r="J192" s="106">
        <v>-3.37</v>
      </c>
      <c r="K192" s="106">
        <v>0.88151543827419598</v>
      </c>
      <c r="L192" s="106">
        <v>0.69537801644660802</v>
      </c>
      <c r="M192" s="106">
        <v>0.79869403324856303</v>
      </c>
      <c r="N192" s="106">
        <v>0.15014496422406001</v>
      </c>
      <c r="P192" s="106">
        <v>1.1867842523817205</v>
      </c>
      <c r="Q192" s="106">
        <v>1.1215295866223596</v>
      </c>
      <c r="R192" s="106">
        <v>1.2194115852614009</v>
      </c>
      <c r="S192" s="106">
        <v>1.0889022537426791</v>
      </c>
      <c r="AA192" s="106">
        <v>2271</v>
      </c>
      <c r="AB192" s="106">
        <v>2311.5955845459107</v>
      </c>
    </row>
    <row r="193" spans="1:28" x14ac:dyDescent="0.2">
      <c r="A193" s="14">
        <v>43706</v>
      </c>
      <c r="B193" s="106">
        <v>2234</v>
      </c>
      <c r="C193" s="106">
        <v>2233</v>
      </c>
      <c r="D193" s="106">
        <v>1990</v>
      </c>
      <c r="E193" s="106">
        <v>1988</v>
      </c>
      <c r="F193" s="106">
        <v>1.12323943661971</v>
      </c>
      <c r="G193" s="106">
        <v>1.15454127946791</v>
      </c>
      <c r="H193" s="106">
        <v>3.2350304123595103E-2</v>
      </c>
      <c r="I193" s="106">
        <v>-0.96759037345065502</v>
      </c>
      <c r="J193" s="106">
        <v>-2.79</v>
      </c>
      <c r="K193" s="106">
        <v>0.87703432165403294</v>
      </c>
      <c r="L193" s="106">
        <v>0.677005754805035</v>
      </c>
      <c r="M193" s="106">
        <v>0.79831531409855605</v>
      </c>
      <c r="N193" s="106">
        <v>0.142423459026851</v>
      </c>
      <c r="P193" s="106">
        <v>1.186891583591505</v>
      </c>
      <c r="Q193" s="106">
        <v>1.1221909753443149</v>
      </c>
      <c r="R193" s="106">
        <v>1.2192418877151001</v>
      </c>
      <c r="S193" s="106">
        <v>1.0898406712207198</v>
      </c>
      <c r="AA193" s="106">
        <v>2233</v>
      </c>
      <c r="AB193" s="106">
        <v>2259.3176116407426</v>
      </c>
    </row>
    <row r="194" spans="1:28" x14ac:dyDescent="0.2">
      <c r="A194" s="14">
        <v>43705</v>
      </c>
      <c r="B194" s="106">
        <v>2220</v>
      </c>
      <c r="C194" s="106">
        <v>2223</v>
      </c>
      <c r="D194" s="106">
        <v>1990</v>
      </c>
      <c r="E194" s="106">
        <v>1991</v>
      </c>
      <c r="F194" s="106">
        <v>1.1165243596182799</v>
      </c>
      <c r="G194" s="106">
        <v>1.1552412897813</v>
      </c>
      <c r="H194" s="106">
        <v>3.2233212990959798E-2</v>
      </c>
      <c r="I194" s="106">
        <v>-1.20115019789925</v>
      </c>
      <c r="J194" s="106">
        <v>-3.47</v>
      </c>
      <c r="K194" s="106">
        <v>0.87237457690201603</v>
      </c>
      <c r="L194" s="106">
        <v>0.71614833320612703</v>
      </c>
      <c r="M194" s="106">
        <v>0.79829588721973499</v>
      </c>
      <c r="N194" s="106">
        <v>0.121765625238287</v>
      </c>
      <c r="P194" s="106">
        <v>1.1874745027722597</v>
      </c>
      <c r="Q194" s="106">
        <v>1.1230080767903403</v>
      </c>
      <c r="R194" s="106">
        <v>1.2197077157632197</v>
      </c>
      <c r="S194" s="106">
        <v>1.0907748637993804</v>
      </c>
      <c r="AA194" s="106">
        <v>2223</v>
      </c>
      <c r="AB194" s="106">
        <v>2262.727044656297</v>
      </c>
    </row>
    <row r="195" spans="1:28" x14ac:dyDescent="0.2">
      <c r="A195" s="14">
        <v>43704</v>
      </c>
      <c r="B195" s="106">
        <v>2216</v>
      </c>
      <c r="C195" s="106">
        <v>2223</v>
      </c>
      <c r="D195" s="106">
        <v>1988</v>
      </c>
      <c r="E195" s="106">
        <v>1979</v>
      </c>
      <c r="F195" s="106">
        <v>1.1232945932289</v>
      </c>
      <c r="G195" s="106">
        <v>1.1561752415651201</v>
      </c>
      <c r="H195" s="106">
        <v>3.2112430722298899E-2</v>
      </c>
      <c r="I195" s="106">
        <v>-1.0239227488124301</v>
      </c>
      <c r="J195" s="106">
        <v>-2.93</v>
      </c>
      <c r="K195" s="106">
        <v>0.86658332089926404</v>
      </c>
      <c r="L195" s="106">
        <v>0.70943509567830398</v>
      </c>
      <c r="M195" s="106">
        <v>0.79766277023339305</v>
      </c>
      <c r="N195" s="106">
        <v>0.15684679096256099</v>
      </c>
      <c r="P195" s="106">
        <v>1.1882876722874189</v>
      </c>
      <c r="Q195" s="106">
        <v>1.1240628108428212</v>
      </c>
      <c r="R195" s="106">
        <v>1.2204001030097178</v>
      </c>
      <c r="S195" s="106">
        <v>1.0919503801205224</v>
      </c>
      <c r="AA195" s="106">
        <v>2223</v>
      </c>
      <c r="AB195" s="106">
        <v>2249.0893125940793</v>
      </c>
    </row>
    <row r="196" spans="1:28" x14ac:dyDescent="0.2">
      <c r="A196" s="14">
        <v>43703</v>
      </c>
      <c r="B196" s="106">
        <v>2191</v>
      </c>
      <c r="C196" s="106">
        <v>2209</v>
      </c>
      <c r="D196" s="106">
        <v>1950</v>
      </c>
      <c r="E196" s="106">
        <v>1970</v>
      </c>
      <c r="F196" s="106">
        <v>1.1213197969543101</v>
      </c>
      <c r="G196" s="106">
        <v>1.1568566769934301</v>
      </c>
      <c r="H196" s="106">
        <v>3.1949308967624497E-2</v>
      </c>
      <c r="I196" s="106">
        <v>-1.1122894731503501</v>
      </c>
      <c r="J196" s="106">
        <v>-3.17</v>
      </c>
      <c r="K196" s="106">
        <v>0.85743373191529204</v>
      </c>
      <c r="L196" s="106">
        <v>0.77462522794601696</v>
      </c>
      <c r="M196" s="106">
        <v>0.79623383509871204</v>
      </c>
      <c r="N196" s="106">
        <v>0.14080075508453899</v>
      </c>
      <c r="P196" s="106">
        <v>1.1888059859610547</v>
      </c>
      <c r="Q196" s="106">
        <v>1.1249073680258055</v>
      </c>
      <c r="R196" s="106">
        <v>1.2207552949286791</v>
      </c>
      <c r="S196" s="106">
        <v>1.0929580590581811</v>
      </c>
      <c r="AA196" s="106">
        <v>2209</v>
      </c>
      <c r="AB196" s="106">
        <v>2238.861013547416</v>
      </c>
    </row>
    <row r="197" spans="1:28" x14ac:dyDescent="0.2">
      <c r="A197" s="14">
        <v>43700</v>
      </c>
      <c r="B197" s="106">
        <v>2271</v>
      </c>
      <c r="C197" s="106">
        <v>2275</v>
      </c>
      <c r="D197" s="106">
        <v>2027</v>
      </c>
      <c r="E197" s="106">
        <v>2009</v>
      </c>
      <c r="F197" s="106">
        <v>1.1324041811846599</v>
      </c>
      <c r="G197" s="106">
        <v>1.1575441433850799</v>
      </c>
      <c r="H197" s="106">
        <v>3.1731225394880602E-2</v>
      </c>
      <c r="I197" s="106">
        <v>-0.79227832797370101</v>
      </c>
      <c r="J197" s="106">
        <v>-2.2200000000000002</v>
      </c>
      <c r="K197" s="106">
        <v>0.850433496080923</v>
      </c>
      <c r="L197" s="106">
        <v>0.77550896299245597</v>
      </c>
      <c r="M197" s="106">
        <v>0.79422298723743501</v>
      </c>
      <c r="N197" s="106">
        <v>0.148850567534728</v>
      </c>
      <c r="P197" s="106">
        <v>1.1892753687799607</v>
      </c>
      <c r="Q197" s="106">
        <v>1.1258129179901992</v>
      </c>
      <c r="R197" s="106">
        <v>1.2210065941748411</v>
      </c>
      <c r="S197" s="106">
        <v>1.0940816925953187</v>
      </c>
      <c r="AA197" s="106">
        <v>2275</v>
      </c>
      <c r="AB197" s="106">
        <v>2283.1836427496237</v>
      </c>
    </row>
    <row r="198" spans="1:28" x14ac:dyDescent="0.2">
      <c r="A198" s="14">
        <v>43699</v>
      </c>
      <c r="B198" s="106">
        <v>2303</v>
      </c>
      <c r="C198" s="106">
        <v>2280</v>
      </c>
      <c r="D198" s="106">
        <v>2016</v>
      </c>
      <c r="E198" s="106">
        <v>2016</v>
      </c>
      <c r="F198" s="106">
        <v>1.13095238095238</v>
      </c>
      <c r="G198" s="106">
        <v>1.15806309454908</v>
      </c>
      <c r="H198" s="106">
        <v>3.1633950160435097E-2</v>
      </c>
      <c r="I198" s="106">
        <v>-0.85701322342647002</v>
      </c>
      <c r="J198" s="106">
        <v>-2.4</v>
      </c>
      <c r="K198" s="106">
        <v>0.84391826614843601</v>
      </c>
      <c r="L198" s="106">
        <v>0.79263468518895897</v>
      </c>
      <c r="M198" s="106">
        <v>0.79269573260404103</v>
      </c>
      <c r="N198" s="106">
        <v>0.14620294064251699</v>
      </c>
      <c r="P198" s="106">
        <v>1.189697044709515</v>
      </c>
      <c r="Q198" s="106">
        <v>1.1264291443886449</v>
      </c>
      <c r="R198" s="106">
        <v>1.2213309948699502</v>
      </c>
      <c r="S198" s="106">
        <v>1.0947951942282097</v>
      </c>
      <c r="AA198" s="106">
        <v>2280</v>
      </c>
      <c r="AB198" s="106">
        <v>2291.138986452584</v>
      </c>
    </row>
    <row r="199" spans="1:28" x14ac:dyDescent="0.2">
      <c r="A199" s="14">
        <v>43698</v>
      </c>
      <c r="B199" s="106">
        <v>2279</v>
      </c>
      <c r="C199" s="106">
        <v>2288</v>
      </c>
      <c r="D199" s="106">
        <v>1991</v>
      </c>
      <c r="E199" s="106">
        <v>2001</v>
      </c>
      <c r="F199" s="106">
        <v>1.1434282858570699</v>
      </c>
      <c r="G199" s="106">
        <v>1.15866106397213</v>
      </c>
      <c r="H199" s="106">
        <v>3.1539563045542798E-2</v>
      </c>
      <c r="I199" s="106">
        <v>-0.48297365734161601</v>
      </c>
      <c r="J199" s="106">
        <v>-1.33</v>
      </c>
      <c r="K199" s="106">
        <v>0.83656683200222004</v>
      </c>
      <c r="L199" s="106">
        <v>0.78423710330433805</v>
      </c>
      <c r="M199" s="106">
        <v>0.790840208275159</v>
      </c>
      <c r="N199" s="106">
        <v>0.12352451141894701</v>
      </c>
      <c r="P199" s="106">
        <v>1.1902006270176728</v>
      </c>
      <c r="Q199" s="106">
        <v>1.1271215009265871</v>
      </c>
      <c r="R199" s="106">
        <v>1.2217401900632157</v>
      </c>
      <c r="S199" s="106">
        <v>1.0955819378810443</v>
      </c>
      <c r="AA199" s="106">
        <v>2288</v>
      </c>
      <c r="AB199" s="106">
        <v>2274.0918213748118</v>
      </c>
    </row>
    <row r="200" spans="1:28" x14ac:dyDescent="0.2">
      <c r="A200" s="14">
        <v>43697</v>
      </c>
      <c r="B200" s="106">
        <v>2298</v>
      </c>
      <c r="C200" s="106">
        <v>2317</v>
      </c>
      <c r="D200" s="106">
        <v>2010</v>
      </c>
      <c r="E200" s="106">
        <v>2030</v>
      </c>
      <c r="F200" s="106">
        <v>1.14137931034482</v>
      </c>
      <c r="G200" s="106">
        <v>1.1587064927345401</v>
      </c>
      <c r="H200" s="106">
        <v>3.1520037178748003E-2</v>
      </c>
      <c r="I200" s="106">
        <v>-0.54971960507079998</v>
      </c>
      <c r="J200" s="106">
        <v>-1.52</v>
      </c>
      <c r="K200" s="106">
        <v>0.83106592894295095</v>
      </c>
      <c r="L200" s="106">
        <v>0.74872579838475395</v>
      </c>
      <c r="M200" s="106">
        <v>0.78877162710415205</v>
      </c>
      <c r="N200" s="106">
        <v>0.107558232077508</v>
      </c>
      <c r="P200" s="106">
        <v>1.1902265299132881</v>
      </c>
      <c r="Q200" s="106">
        <v>1.127186455555792</v>
      </c>
      <c r="R200" s="106">
        <v>1.221746567092036</v>
      </c>
      <c r="S200" s="106">
        <v>1.0956664183770441</v>
      </c>
      <c r="AA200" s="106">
        <v>2317</v>
      </c>
      <c r="AB200" s="106">
        <v>2307.0496738585048</v>
      </c>
    </row>
    <row r="201" spans="1:28" x14ac:dyDescent="0.2">
      <c r="A201" s="14">
        <v>43696</v>
      </c>
      <c r="B201" s="106">
        <v>2293</v>
      </c>
      <c r="C201" s="106">
        <v>2293</v>
      </c>
      <c r="D201" s="106">
        <v>2008</v>
      </c>
      <c r="E201" s="106">
        <v>2016</v>
      </c>
      <c r="F201" s="106">
        <v>1.1374007936507899</v>
      </c>
      <c r="G201" s="106">
        <v>1.15872857317041</v>
      </c>
      <c r="H201" s="106">
        <v>3.1508469316175701E-2</v>
      </c>
      <c r="I201" s="106">
        <v>-0.67689037209676195</v>
      </c>
      <c r="J201" s="106">
        <v>-1.88</v>
      </c>
      <c r="K201" s="106">
        <v>0.82270580840041296</v>
      </c>
      <c r="L201" s="106">
        <v>0.67596543904357997</v>
      </c>
      <c r="M201" s="106">
        <v>0.78674110196755698</v>
      </c>
      <c r="N201" s="106">
        <v>0.111193721206314</v>
      </c>
      <c r="P201" s="106">
        <v>1.1902370424865858</v>
      </c>
      <c r="Q201" s="106">
        <v>1.1272201038542342</v>
      </c>
      <c r="R201" s="106">
        <v>1.2217455118027614</v>
      </c>
      <c r="S201" s="106">
        <v>1.0957116345380586</v>
      </c>
      <c r="AA201" s="106">
        <v>2293</v>
      </c>
      <c r="AB201" s="106">
        <v>2291.138986452584</v>
      </c>
    </row>
    <row r="202" spans="1:28" x14ac:dyDescent="0.2">
      <c r="A202" s="14">
        <v>43693</v>
      </c>
      <c r="B202" s="106">
        <v>2259</v>
      </c>
      <c r="C202" s="106">
        <v>2265</v>
      </c>
      <c r="D202" s="106">
        <v>1975</v>
      </c>
      <c r="E202" s="106">
        <v>1993</v>
      </c>
      <c r="F202" s="106">
        <v>1.13647767185148</v>
      </c>
      <c r="G202" s="106">
        <v>1.1589891629520901</v>
      </c>
      <c r="H202" s="106">
        <v>3.1411672295029197E-2</v>
      </c>
      <c r="I202" s="106">
        <v>-0.71666006474217503</v>
      </c>
      <c r="J202" s="106">
        <v>-1.98</v>
      </c>
      <c r="K202" s="106">
        <v>0.81156580317327598</v>
      </c>
      <c r="L202" s="106">
        <v>0.71248101220400595</v>
      </c>
      <c r="M202" s="106">
        <v>0.78437492814269405</v>
      </c>
      <c r="N202" s="106">
        <v>9.8368530855311206E-2</v>
      </c>
      <c r="P202" s="106">
        <v>1.1904008352471194</v>
      </c>
      <c r="Q202" s="106">
        <v>1.1275774906570608</v>
      </c>
      <c r="R202" s="106">
        <v>1.2218125075421484</v>
      </c>
      <c r="S202" s="106">
        <v>1.0961658183620318</v>
      </c>
      <c r="AA202" s="106">
        <v>2265</v>
      </c>
      <c r="AB202" s="106">
        <v>2265</v>
      </c>
    </row>
    <row r="203" spans="1:28" x14ac:dyDescent="0.2">
      <c r="A203" s="14"/>
    </row>
    <row r="204" spans="1:28" x14ac:dyDescent="0.2">
      <c r="A204" s="14"/>
    </row>
    <row r="205" spans="1:28" x14ac:dyDescent="0.2">
      <c r="A205" s="14"/>
    </row>
    <row r="206" spans="1:28" x14ac:dyDescent="0.2">
      <c r="A206" s="14"/>
    </row>
    <row r="207" spans="1:28" x14ac:dyDescent="0.2">
      <c r="A207" s="14"/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  <c r="L303" s="15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</row>
    <row r="386" spans="1:12" x14ac:dyDescent="0.2">
      <c r="A386" s="14"/>
    </row>
    <row r="387" spans="1:12" x14ac:dyDescent="0.2">
      <c r="A387" s="14"/>
      <c r="L387" s="15"/>
    </row>
    <row r="388" spans="1:12" x14ac:dyDescent="0.2">
      <c r="A388" s="14"/>
      <c r="L388" s="15"/>
    </row>
    <row r="389" spans="1:12" x14ac:dyDescent="0.2">
      <c r="A389" s="14"/>
      <c r="L389" s="15"/>
    </row>
    <row r="390" spans="1:12" x14ac:dyDescent="0.2">
      <c r="A390" s="14"/>
      <c r="L390" s="15"/>
    </row>
    <row r="391" spans="1:12" x14ac:dyDescent="0.2">
      <c r="A391" s="14"/>
    </row>
    <row r="392" spans="1:12" x14ac:dyDescent="0.2">
      <c r="A392" s="14"/>
      <c r="L392" s="15"/>
    </row>
    <row r="393" spans="1:12" x14ac:dyDescent="0.2">
      <c r="A393" s="14"/>
    </row>
    <row r="394" spans="1:12" x14ac:dyDescent="0.2">
      <c r="A394" s="14"/>
    </row>
    <row r="395" spans="1:12" x14ac:dyDescent="0.2">
      <c r="A395" s="14"/>
    </row>
    <row r="396" spans="1:12" x14ac:dyDescent="0.2">
      <c r="A396" s="14"/>
    </row>
    <row r="397" spans="1:12" x14ac:dyDescent="0.2">
      <c r="A397" s="14"/>
    </row>
    <row r="398" spans="1:12" x14ac:dyDescent="0.2">
      <c r="A398" s="14"/>
    </row>
    <row r="399" spans="1:12" x14ac:dyDescent="0.2">
      <c r="A399" s="14"/>
    </row>
    <row r="400" spans="1:12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  <c r="L501" s="15"/>
    </row>
    <row r="502" spans="1:12" x14ac:dyDescent="0.2">
      <c r="A502" s="14"/>
    </row>
    <row r="503" spans="1:12" x14ac:dyDescent="0.2">
      <c r="A503" s="14"/>
      <c r="L503" s="15"/>
    </row>
    <row r="504" spans="1:12" x14ac:dyDescent="0.2">
      <c r="A504" s="14"/>
      <c r="L504" s="15"/>
    </row>
    <row r="505" spans="1:12" x14ac:dyDescent="0.2">
      <c r="A505" s="14"/>
      <c r="L505" s="15"/>
    </row>
    <row r="506" spans="1:12" x14ac:dyDescent="0.2">
      <c r="A506" s="14"/>
      <c r="L506" s="15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</row>
    <row r="511" spans="1:12" x14ac:dyDescent="0.2">
      <c r="A511" s="14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  <c r="L514" s="15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2" x14ac:dyDescent="0.2">
      <c r="A545" s="14"/>
    </row>
    <row r="546" spans="1:12" x14ac:dyDescent="0.2">
      <c r="A546" s="14"/>
    </row>
    <row r="547" spans="1:12" x14ac:dyDescent="0.2">
      <c r="A547" s="14"/>
    </row>
    <row r="548" spans="1:12" x14ac:dyDescent="0.2">
      <c r="A548" s="14"/>
    </row>
    <row r="549" spans="1:12" x14ac:dyDescent="0.2">
      <c r="A549" s="14"/>
    </row>
    <row r="550" spans="1:12" x14ac:dyDescent="0.2">
      <c r="A550" s="14"/>
    </row>
    <row r="551" spans="1:12" x14ac:dyDescent="0.2">
      <c r="A551" s="14"/>
    </row>
    <row r="552" spans="1:12" x14ac:dyDescent="0.2">
      <c r="A552" s="14"/>
    </row>
    <row r="553" spans="1:12" x14ac:dyDescent="0.2">
      <c r="A553" s="14"/>
    </row>
    <row r="554" spans="1:12" x14ac:dyDescent="0.2">
      <c r="A554" s="14"/>
    </row>
    <row r="555" spans="1:12" x14ac:dyDescent="0.2">
      <c r="A555" s="14"/>
    </row>
    <row r="556" spans="1:12" x14ac:dyDescent="0.2">
      <c r="A556" s="14"/>
    </row>
    <row r="557" spans="1:12" x14ac:dyDescent="0.2">
      <c r="A557" s="14"/>
    </row>
    <row r="558" spans="1:12" x14ac:dyDescent="0.2">
      <c r="A558" s="14"/>
    </row>
    <row r="559" spans="1:12" x14ac:dyDescent="0.2">
      <c r="A559" s="14"/>
      <c r="L559" s="15"/>
    </row>
    <row r="560" spans="1:12" x14ac:dyDescent="0.2">
      <c r="A560" s="14"/>
      <c r="L560" s="15"/>
    </row>
    <row r="561" spans="1:12" x14ac:dyDescent="0.2">
      <c r="A561" s="14"/>
      <c r="L561" s="15"/>
    </row>
    <row r="562" spans="1:12" x14ac:dyDescent="0.2">
      <c r="A562" s="14"/>
      <c r="L562" s="15"/>
    </row>
    <row r="563" spans="1:12" x14ac:dyDescent="0.2">
      <c r="A563" s="14"/>
    </row>
    <row r="564" spans="1:12" x14ac:dyDescent="0.2">
      <c r="A564" s="14"/>
    </row>
    <row r="565" spans="1:12" x14ac:dyDescent="0.2">
      <c r="A565" s="14"/>
    </row>
    <row r="566" spans="1:12" x14ac:dyDescent="0.2">
      <c r="A566" s="14"/>
    </row>
    <row r="567" spans="1:12" x14ac:dyDescent="0.2">
      <c r="A567" s="14"/>
    </row>
    <row r="568" spans="1:12" x14ac:dyDescent="0.2">
      <c r="A568" s="14"/>
    </row>
    <row r="569" spans="1:12" x14ac:dyDescent="0.2">
      <c r="A569" s="14"/>
      <c r="L569" s="15"/>
    </row>
    <row r="570" spans="1:12" x14ac:dyDescent="0.2">
      <c r="A570" s="14"/>
      <c r="L570" s="15"/>
    </row>
    <row r="571" spans="1:12" x14ac:dyDescent="0.2">
      <c r="A571" s="14"/>
      <c r="L571" s="15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2" x14ac:dyDescent="0.2">
      <c r="A609" s="14"/>
      <c r="L609" s="15"/>
    </row>
    <row r="610" spans="1:12" x14ac:dyDescent="0.2">
      <c r="A610" s="14"/>
    </row>
    <row r="611" spans="1:12" x14ac:dyDescent="0.2">
      <c r="A611" s="14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  <c r="L620" s="15"/>
    </row>
    <row r="621" spans="1:12" x14ac:dyDescent="0.2">
      <c r="A621" s="14"/>
      <c r="L621" s="15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2" x14ac:dyDescent="0.2">
      <c r="A641" s="14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  <c r="L648" s="15"/>
    </row>
    <row r="649" spans="1:12" x14ac:dyDescent="0.2">
      <c r="A649" s="14"/>
    </row>
    <row r="650" spans="1:12" x14ac:dyDescent="0.2">
      <c r="A650" s="14"/>
      <c r="L650" s="15"/>
    </row>
    <row r="651" spans="1:12" x14ac:dyDescent="0.2">
      <c r="A651" s="14"/>
      <c r="L651" s="15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  <c r="L654" s="15"/>
    </row>
    <row r="655" spans="1:12" x14ac:dyDescent="0.2">
      <c r="A655" s="14"/>
    </row>
    <row r="656" spans="1:12" x14ac:dyDescent="0.2">
      <c r="A656" s="14"/>
    </row>
    <row r="657" spans="1:12" x14ac:dyDescent="0.2">
      <c r="A657" s="14"/>
    </row>
    <row r="658" spans="1:12" x14ac:dyDescent="0.2">
      <c r="A658" s="14"/>
    </row>
    <row r="659" spans="1:12" x14ac:dyDescent="0.2">
      <c r="A659" s="14"/>
      <c r="L659" s="15"/>
    </row>
    <row r="660" spans="1:12" x14ac:dyDescent="0.2">
      <c r="A660" s="14"/>
    </row>
    <row r="661" spans="1:12" x14ac:dyDescent="0.2">
      <c r="A661" s="14"/>
      <c r="L661" s="15"/>
    </row>
    <row r="662" spans="1:12" x14ac:dyDescent="0.2">
      <c r="A662" s="14"/>
    </row>
    <row r="663" spans="1:12" x14ac:dyDescent="0.2">
      <c r="A663" s="14"/>
    </row>
    <row r="664" spans="1:12" x14ac:dyDescent="0.2">
      <c r="A664" s="14"/>
    </row>
    <row r="665" spans="1:12" x14ac:dyDescent="0.2">
      <c r="A665" s="14"/>
    </row>
    <row r="666" spans="1:12" x14ac:dyDescent="0.2">
      <c r="A666" s="14"/>
    </row>
    <row r="667" spans="1:12" x14ac:dyDescent="0.2">
      <c r="A667" s="14"/>
    </row>
    <row r="668" spans="1:12" x14ac:dyDescent="0.2">
      <c r="A668" s="14"/>
    </row>
    <row r="669" spans="1:12" x14ac:dyDescent="0.2">
      <c r="A669" s="14"/>
    </row>
    <row r="670" spans="1:12" x14ac:dyDescent="0.2">
      <c r="A670" s="14"/>
    </row>
    <row r="671" spans="1:12" x14ac:dyDescent="0.2">
      <c r="A671" s="14"/>
    </row>
    <row r="672" spans="1:12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2" x14ac:dyDescent="0.2">
      <c r="A737" s="14"/>
    </row>
    <row r="738" spans="1:12" x14ac:dyDescent="0.2">
      <c r="A738" s="14"/>
    </row>
    <row r="739" spans="1:12" x14ac:dyDescent="0.2">
      <c r="A739" s="14"/>
      <c r="L739" s="15"/>
    </row>
    <row r="740" spans="1:12" x14ac:dyDescent="0.2">
      <c r="A740" s="14"/>
      <c r="L740" s="15"/>
    </row>
    <row r="741" spans="1:12" x14ac:dyDescent="0.2">
      <c r="A741" s="14"/>
    </row>
    <row r="742" spans="1:12" x14ac:dyDescent="0.2">
      <c r="A742" s="14"/>
      <c r="L742" s="15"/>
    </row>
    <row r="743" spans="1:12" x14ac:dyDescent="0.2">
      <c r="A743" s="14"/>
    </row>
    <row r="744" spans="1:12" x14ac:dyDescent="0.2">
      <c r="A744" s="14"/>
    </row>
    <row r="745" spans="1:12" x14ac:dyDescent="0.2">
      <c r="A745" s="14"/>
    </row>
    <row r="746" spans="1:12" x14ac:dyDescent="0.2">
      <c r="A746" s="14"/>
    </row>
    <row r="747" spans="1:12" x14ac:dyDescent="0.2">
      <c r="A747" s="14"/>
      <c r="L747" s="15"/>
    </row>
    <row r="748" spans="1:12" x14ac:dyDescent="0.2">
      <c r="A748" s="14"/>
    </row>
    <row r="749" spans="1:12" x14ac:dyDescent="0.2">
      <c r="A749" s="14"/>
      <c r="L749" s="15"/>
    </row>
    <row r="750" spans="1:12" x14ac:dyDescent="0.2">
      <c r="A750" s="14"/>
    </row>
    <row r="751" spans="1:12" x14ac:dyDescent="0.2">
      <c r="A751" s="14"/>
    </row>
    <row r="752" spans="1:12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  <row r="823" spans="1:1" x14ac:dyDescent="0.2">
      <c r="A823" s="14"/>
    </row>
    <row r="824" spans="1:1" x14ac:dyDescent="0.2">
      <c r="A824" s="14"/>
    </row>
    <row r="825" spans="1:1" x14ac:dyDescent="0.2">
      <c r="A825" s="14"/>
    </row>
    <row r="826" spans="1:1" x14ac:dyDescent="0.2">
      <c r="A826" s="14"/>
    </row>
    <row r="827" spans="1:1" x14ac:dyDescent="0.2">
      <c r="A827" s="14"/>
    </row>
    <row r="828" spans="1:1" x14ac:dyDescent="0.2">
      <c r="A828" s="14"/>
    </row>
    <row r="829" spans="1:1" x14ac:dyDescent="0.2">
      <c r="A829" s="14"/>
    </row>
    <row r="830" spans="1:1" x14ac:dyDescent="0.2">
      <c r="A830" s="14"/>
    </row>
    <row r="831" spans="1:1" x14ac:dyDescent="0.2">
      <c r="A831" s="14"/>
    </row>
    <row r="832" spans="1:1" x14ac:dyDescent="0.2">
      <c r="A832" s="14"/>
    </row>
    <row r="833" spans="1:1" x14ac:dyDescent="0.2">
      <c r="A833" s="14"/>
    </row>
    <row r="834" spans="1:1" x14ac:dyDescent="0.2">
      <c r="A834" s="14"/>
    </row>
    <row r="835" spans="1:1" x14ac:dyDescent="0.2">
      <c r="A835" s="14"/>
    </row>
    <row r="836" spans="1:1" x14ac:dyDescent="0.2">
      <c r="A836" s="14"/>
    </row>
    <row r="837" spans="1:1" x14ac:dyDescent="0.2">
      <c r="A837" s="14"/>
    </row>
    <row r="838" spans="1:1" x14ac:dyDescent="0.2">
      <c r="A838" s="14"/>
    </row>
  </sheetData>
  <mergeCells count="8">
    <mergeCell ref="P3:P4"/>
    <mergeCell ref="Q3:Q4"/>
    <mergeCell ref="R3:R4"/>
    <mergeCell ref="U2:W2"/>
    <mergeCell ref="U3:W4"/>
    <mergeCell ref="X3:X4"/>
    <mergeCell ref="Y3:Y4"/>
    <mergeCell ref="Z3:Z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topLeftCell="C1" zoomScale="115" zoomScaleNormal="115" workbookViewId="0">
      <selection activeCell="E27" sqref="E27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42</v>
      </c>
      <c r="G8" s="150">
        <v>-2.5</v>
      </c>
    </row>
    <row r="9" spans="1:8" x14ac:dyDescent="0.2">
      <c r="B9" s="279" t="s">
        <v>1622</v>
      </c>
      <c r="C9" s="19">
        <v>0.9</v>
      </c>
      <c r="D9" s="18">
        <v>1</v>
      </c>
      <c r="E9" s="1"/>
      <c r="F9" s="4" t="s">
        <v>43</v>
      </c>
      <c r="G9" s="20">
        <v>15</v>
      </c>
      <c r="H9" s="1"/>
    </row>
    <row r="10" spans="1:8" x14ac:dyDescent="0.2">
      <c r="B10" s="279" t="s">
        <v>1625</v>
      </c>
      <c r="C10" s="19">
        <v>0.6</v>
      </c>
      <c r="D10" s="18">
        <v>1</v>
      </c>
      <c r="E10" s="12"/>
      <c r="F10" s="4" t="s">
        <v>1617</v>
      </c>
      <c r="G10" s="19">
        <v>2</v>
      </c>
      <c r="H10" s="1"/>
    </row>
    <row r="11" spans="1:8" x14ac:dyDescent="0.2">
      <c r="B11" s="278" t="s">
        <v>1623</v>
      </c>
      <c r="C11" s="18">
        <v>0</v>
      </c>
      <c r="D11" s="19">
        <v>0.1</v>
      </c>
      <c r="E11" s="1" t="s">
        <v>18</v>
      </c>
    </row>
    <row r="12" spans="1:8" x14ac:dyDescent="0.2">
      <c r="B12" s="278" t="s">
        <v>1624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7" t="s">
        <v>39</v>
      </c>
      <c r="C17" s="389" t="s">
        <v>1008</v>
      </c>
      <c r="D17" s="390"/>
      <c r="E17" s="390"/>
      <c r="F17" s="390"/>
      <c r="G17" s="391"/>
    </row>
    <row r="18" spans="2:9" x14ac:dyDescent="0.2">
      <c r="B18" s="277" t="s">
        <v>38</v>
      </c>
      <c r="C18" s="394" t="str">
        <f>C17 &amp; "\master\" &amp; H18</f>
        <v>G:\Stock\pairs_trade\pair_trade\stock_data\master\master.csv</v>
      </c>
      <c r="D18" s="395"/>
      <c r="E18" s="395"/>
      <c r="F18" s="395"/>
      <c r="G18" s="395"/>
      <c r="H18" s="392" t="s">
        <v>502</v>
      </c>
      <c r="I18" s="393"/>
    </row>
    <row r="19" spans="2:9" x14ac:dyDescent="0.2">
      <c r="B19" s="277" t="s">
        <v>240</v>
      </c>
      <c r="C19" s="396" t="str">
        <f>C17 &amp; "\master\" &amp; H19</f>
        <v>G:\Stock\pairs_trade\pair_trade\stock_data\master\fiscal_data.csv</v>
      </c>
      <c r="D19" s="397"/>
      <c r="E19" s="397"/>
      <c r="F19" s="397"/>
      <c r="G19" s="397"/>
      <c r="H19" s="392" t="s">
        <v>501</v>
      </c>
      <c r="I19" s="393"/>
    </row>
    <row r="20" spans="2:9" x14ac:dyDescent="0.2">
      <c r="B20" s="277" t="s">
        <v>563</v>
      </c>
      <c r="C20" s="181" t="str">
        <f>C17 &amp; "\master\" &amp; H20</f>
        <v>G:\Stock\pairs_trade\pair_trade\stock_data\master\gyakunipo_data.csv</v>
      </c>
      <c r="D20" s="182"/>
      <c r="E20" s="182"/>
      <c r="F20" s="182"/>
      <c r="G20" s="182"/>
      <c r="H20" s="392" t="s">
        <v>564</v>
      </c>
      <c r="I20" s="393"/>
    </row>
    <row r="21" spans="2:9" x14ac:dyDescent="0.2">
      <c r="B21" s="277" t="s">
        <v>1006</v>
      </c>
      <c r="C21" s="181" t="str">
        <f>C17 &amp; "\" &amp; H21</f>
        <v>G:\Stock\pairs_trade\pair_trade\stock_data\trade</v>
      </c>
      <c r="D21" s="182"/>
      <c r="E21" s="182"/>
      <c r="F21" s="182"/>
      <c r="G21" s="182"/>
      <c r="H21" s="392" t="s">
        <v>1007</v>
      </c>
      <c r="I21" s="393"/>
    </row>
    <row r="22" spans="2:9" x14ac:dyDescent="0.2">
      <c r="B22" s="277" t="s">
        <v>1104</v>
      </c>
      <c r="C22" s="256" t="str">
        <f>C17 &amp; "\" &amp; H22</f>
        <v>G:\Stock\pairs_trade\pair_trade\stock_data\result</v>
      </c>
      <c r="D22" s="257"/>
      <c r="E22" s="257"/>
      <c r="F22" s="257"/>
      <c r="G22" s="257"/>
      <c r="H22" s="392" t="s">
        <v>1103</v>
      </c>
      <c r="I22" s="393"/>
    </row>
    <row r="24" spans="2:9" x14ac:dyDescent="0.2">
      <c r="B24" s="4" t="s">
        <v>1618</v>
      </c>
      <c r="C24" s="276" t="s">
        <v>1620</v>
      </c>
      <c r="D24" t="s">
        <v>1619</v>
      </c>
    </row>
    <row r="26" spans="2:9" x14ac:dyDescent="0.2">
      <c r="B26" s="269" t="s">
        <v>1626</v>
      </c>
    </row>
    <row r="27" spans="2:9" x14ac:dyDescent="0.2">
      <c r="B27" s="4" t="s">
        <v>1627</v>
      </c>
      <c r="C27" s="276" t="s">
        <v>1620</v>
      </c>
      <c r="D27" s="106" t="s">
        <v>1619</v>
      </c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K35" sqref="K35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04" t="s">
        <v>550</v>
      </c>
      <c r="F2" s="402" t="s">
        <v>992</v>
      </c>
      <c r="G2" s="399"/>
      <c r="H2" s="399"/>
      <c r="I2" s="399"/>
      <c r="J2" s="399"/>
      <c r="K2" s="399"/>
      <c r="L2" s="178"/>
      <c r="M2" s="178"/>
      <c r="N2" s="177"/>
      <c r="O2" s="403" t="s">
        <v>202</v>
      </c>
      <c r="P2" s="399"/>
      <c r="Q2" s="399"/>
      <c r="R2" s="399"/>
      <c r="S2" s="399"/>
      <c r="T2" s="399"/>
      <c r="U2" s="399"/>
      <c r="V2" s="399"/>
      <c r="W2" s="400"/>
      <c r="X2" s="398" t="s">
        <v>539</v>
      </c>
      <c r="Y2" s="399"/>
      <c r="Z2" s="399"/>
      <c r="AA2" s="399"/>
      <c r="AB2" s="399"/>
      <c r="AC2" s="399"/>
      <c r="AD2" s="399"/>
      <c r="AE2" s="400"/>
      <c r="AF2" s="401" t="s">
        <v>203</v>
      </c>
      <c r="AG2" s="399"/>
      <c r="AH2" s="399"/>
      <c r="AI2" s="399"/>
      <c r="AJ2" s="399"/>
      <c r="AK2" s="399"/>
      <c r="AL2" s="399"/>
      <c r="AM2" s="399"/>
      <c r="AN2" s="399"/>
      <c r="AO2" s="400"/>
      <c r="AP2" s="111" t="s">
        <v>1079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05"/>
      <c r="F3" s="109" t="s">
        <v>204</v>
      </c>
      <c r="G3" s="125" t="s">
        <v>205</v>
      </c>
      <c r="H3" s="125" t="s">
        <v>206</v>
      </c>
      <c r="I3" s="125" t="s">
        <v>207</v>
      </c>
      <c r="J3" s="125" t="s">
        <v>208</v>
      </c>
      <c r="K3" s="176" t="s">
        <v>2192</v>
      </c>
      <c r="L3" s="176" t="s">
        <v>549</v>
      </c>
      <c r="M3" s="176"/>
      <c r="N3" s="126"/>
      <c r="O3" s="110" t="s">
        <v>204</v>
      </c>
      <c r="P3" s="114" t="s">
        <v>205</v>
      </c>
      <c r="Q3" s="114" t="s">
        <v>206</v>
      </c>
      <c r="R3" s="114" t="s">
        <v>207</v>
      </c>
      <c r="S3" s="114" t="s">
        <v>208</v>
      </c>
      <c r="T3" s="179" t="s">
        <v>997</v>
      </c>
      <c r="U3" s="179" t="s">
        <v>549</v>
      </c>
      <c r="V3" s="179"/>
      <c r="W3" s="115"/>
      <c r="X3" s="116" t="s">
        <v>540</v>
      </c>
      <c r="Y3" s="117" t="s">
        <v>541</v>
      </c>
      <c r="Z3" s="180" t="s">
        <v>998</v>
      </c>
      <c r="AA3" s="180" t="s">
        <v>999</v>
      </c>
      <c r="AB3" s="180" t="s">
        <v>988</v>
      </c>
      <c r="AC3" s="180" t="s">
        <v>1115</v>
      </c>
      <c r="AD3" s="117" t="s">
        <v>1116</v>
      </c>
      <c r="AE3" s="118"/>
      <c r="AF3" s="119" t="s">
        <v>989</v>
      </c>
      <c r="AG3" s="120" t="s">
        <v>209</v>
      </c>
      <c r="AH3" s="108" t="s">
        <v>210</v>
      </c>
      <c r="AI3" s="108" t="s">
        <v>211</v>
      </c>
      <c r="AJ3" s="108" t="s">
        <v>212</v>
      </c>
      <c r="AK3" s="120" t="s">
        <v>213</v>
      </c>
      <c r="AL3" s="120" t="s">
        <v>214</v>
      </c>
      <c r="AM3" s="108"/>
      <c r="AN3" s="120"/>
      <c r="AO3" s="121"/>
      <c r="AP3" s="122" t="s">
        <v>542</v>
      </c>
      <c r="AQ3" s="123" t="s">
        <v>1621</v>
      </c>
      <c r="AR3" s="123" t="s">
        <v>543</v>
      </c>
      <c r="AS3" s="149" t="s">
        <v>215</v>
      </c>
    </row>
    <row r="4" spans="1:52" s="280" customFormat="1" x14ac:dyDescent="0.2">
      <c r="A4" s="124" t="s">
        <v>1361</v>
      </c>
      <c r="B4" s="124" t="s">
        <v>1362</v>
      </c>
      <c r="C4" s="124" t="s">
        <v>1363</v>
      </c>
      <c r="D4"/>
      <c r="E4">
        <v>1</v>
      </c>
      <c r="F4">
        <v>2914</v>
      </c>
      <c r="G4" t="s">
        <v>1472</v>
      </c>
      <c r="H4" t="s">
        <v>1339</v>
      </c>
      <c r="I4">
        <v>2254.5</v>
      </c>
      <c r="J4">
        <v>400</v>
      </c>
      <c r="K4" t="s">
        <v>1461</v>
      </c>
      <c r="L4"/>
      <c r="M4"/>
      <c r="N4"/>
      <c r="O4">
        <v>7189</v>
      </c>
      <c r="P4" t="s">
        <v>44</v>
      </c>
      <c r="Q4" t="s">
        <v>1369</v>
      </c>
      <c r="R4">
        <v>691</v>
      </c>
      <c r="S4">
        <v>1300</v>
      </c>
      <c r="T4"/>
      <c r="U4"/>
      <c r="V4"/>
      <c r="W4"/>
      <c r="X4">
        <v>2.13898178942816</v>
      </c>
      <c r="Y4">
        <v>8.6199999999999992</v>
      </c>
      <c r="Z4">
        <v>901800</v>
      </c>
      <c r="AA4">
        <v>898300</v>
      </c>
      <c r="AB4">
        <v>0.39</v>
      </c>
      <c r="AC4">
        <v>2.2066410057699399</v>
      </c>
      <c r="AD4" t="s">
        <v>1360</v>
      </c>
      <c r="AE4"/>
      <c r="AF4">
        <v>538547</v>
      </c>
      <c r="AG4">
        <v>25645</v>
      </c>
      <c r="AH4" s="274">
        <v>21</v>
      </c>
      <c r="AI4" s="274">
        <v>15</v>
      </c>
      <c r="AJ4" s="274" t="s">
        <v>2346</v>
      </c>
      <c r="AK4">
        <v>71.430000000000007</v>
      </c>
      <c r="AL4">
        <v>13</v>
      </c>
      <c r="AM4"/>
      <c r="AN4"/>
      <c r="AO4"/>
      <c r="AP4">
        <v>0.93850553066998399</v>
      </c>
      <c r="AQ4">
        <v>0.92870829307612901</v>
      </c>
      <c r="AR4">
        <v>0.15652149667611501</v>
      </c>
      <c r="AS4">
        <v>5.2622812514045499E-2</v>
      </c>
      <c r="AT4"/>
      <c r="AU4"/>
      <c r="AV4"/>
      <c r="AW4"/>
      <c r="AX4"/>
      <c r="AY4"/>
      <c r="AZ4"/>
    </row>
    <row r="5" spans="1:52" s="133" customFormat="1" x14ac:dyDescent="0.2">
      <c r="A5" s="124" t="s">
        <v>1361</v>
      </c>
      <c r="B5" s="124" t="s">
        <v>1362</v>
      </c>
      <c r="C5" s="124" t="s">
        <v>1363</v>
      </c>
      <c r="D5"/>
      <c r="E5">
        <v>2</v>
      </c>
      <c r="F5">
        <v>8086</v>
      </c>
      <c r="G5" t="s">
        <v>1612</v>
      </c>
      <c r="H5" t="s">
        <v>1320</v>
      </c>
      <c r="I5">
        <v>1238</v>
      </c>
      <c r="J5">
        <v>800</v>
      </c>
      <c r="K5"/>
      <c r="L5"/>
      <c r="M5"/>
      <c r="N5"/>
      <c r="O5">
        <v>7189</v>
      </c>
      <c r="P5" t="s">
        <v>44</v>
      </c>
      <c r="Q5" t="s">
        <v>1369</v>
      </c>
      <c r="R5">
        <v>691</v>
      </c>
      <c r="S5">
        <v>1400</v>
      </c>
      <c r="T5"/>
      <c r="U5"/>
      <c r="V5"/>
      <c r="W5"/>
      <c r="X5">
        <v>-1.9574293565013801</v>
      </c>
      <c r="Y5">
        <v>-13.91</v>
      </c>
      <c r="Z5">
        <v>990400</v>
      </c>
      <c r="AA5">
        <v>967400</v>
      </c>
      <c r="AB5">
        <v>2.3199999999999998</v>
      </c>
      <c r="AC5">
        <v>2.0552364998008801</v>
      </c>
      <c r="AD5" t="s">
        <v>1360</v>
      </c>
      <c r="AE5"/>
      <c r="AF5">
        <v>483075</v>
      </c>
      <c r="AG5">
        <v>28416</v>
      </c>
      <c r="AH5" s="274">
        <v>17</v>
      </c>
      <c r="AI5" s="274">
        <v>13</v>
      </c>
      <c r="AJ5" s="274" t="s">
        <v>2125</v>
      </c>
      <c r="AK5">
        <v>76.47</v>
      </c>
      <c r="AL5">
        <v>9</v>
      </c>
      <c r="AM5"/>
      <c r="AN5"/>
      <c r="AO5"/>
      <c r="AP5">
        <v>0.75956217246233504</v>
      </c>
      <c r="AQ5">
        <v>0.90051681089959201</v>
      </c>
      <c r="AR5">
        <v>0.432195403050878</v>
      </c>
      <c r="AS5">
        <v>4.4002055135579199E-2</v>
      </c>
      <c r="AT5"/>
      <c r="AU5"/>
      <c r="AV5"/>
      <c r="AW5"/>
      <c r="AX5"/>
      <c r="AY5"/>
      <c r="AZ5"/>
    </row>
    <row r="6" spans="1:52" s="133" customFormat="1" x14ac:dyDescent="0.2">
      <c r="A6" s="124" t="s">
        <v>1361</v>
      </c>
      <c r="B6" s="124" t="s">
        <v>1362</v>
      </c>
      <c r="C6" s="124" t="s">
        <v>1363</v>
      </c>
      <c r="D6"/>
      <c r="E6">
        <v>3</v>
      </c>
      <c r="F6">
        <v>1802</v>
      </c>
      <c r="G6" t="s">
        <v>1534</v>
      </c>
      <c r="H6" t="s">
        <v>1321</v>
      </c>
      <c r="I6">
        <v>1237</v>
      </c>
      <c r="J6">
        <v>600</v>
      </c>
      <c r="K6"/>
      <c r="L6"/>
      <c r="M6"/>
      <c r="N6"/>
      <c r="O6">
        <v>5714</v>
      </c>
      <c r="P6" t="s">
        <v>725</v>
      </c>
      <c r="Q6" t="s">
        <v>1327</v>
      </c>
      <c r="R6">
        <v>3860</v>
      </c>
      <c r="S6">
        <v>200</v>
      </c>
      <c r="T6"/>
      <c r="U6"/>
      <c r="V6"/>
      <c r="W6"/>
      <c r="X6">
        <v>2.9008818977684401</v>
      </c>
      <c r="Y6">
        <v>6.2</v>
      </c>
      <c r="Z6">
        <v>742200</v>
      </c>
      <c r="AA6">
        <v>772000</v>
      </c>
      <c r="AB6">
        <v>3.86</v>
      </c>
      <c r="AC6">
        <v>2.9599196214049401</v>
      </c>
      <c r="AD6" t="s">
        <v>1360</v>
      </c>
      <c r="AE6"/>
      <c r="AF6">
        <v>418187</v>
      </c>
      <c r="AG6">
        <v>22010</v>
      </c>
      <c r="AH6" s="274">
        <v>19</v>
      </c>
      <c r="AI6" s="274">
        <v>13</v>
      </c>
      <c r="AJ6" s="274" t="s">
        <v>2347</v>
      </c>
      <c r="AK6">
        <v>68.42</v>
      </c>
      <c r="AL6">
        <v>12</v>
      </c>
      <c r="AM6"/>
      <c r="AN6"/>
      <c r="AO6"/>
      <c r="AP6">
        <v>0.66171309319584004</v>
      </c>
      <c r="AQ6">
        <v>0.90626836961957502</v>
      </c>
      <c r="AR6">
        <v>0.26292581118907299</v>
      </c>
      <c r="AS6">
        <v>4.5654517682750598E-3</v>
      </c>
      <c r="AT6"/>
      <c r="AU6"/>
      <c r="AV6"/>
      <c r="AW6"/>
      <c r="AX6"/>
      <c r="AY6"/>
      <c r="AZ6"/>
    </row>
    <row r="7" spans="1:52" s="280" customFormat="1" x14ac:dyDescent="0.2">
      <c r="A7" s="124" t="s">
        <v>1361</v>
      </c>
      <c r="B7" s="124" t="s">
        <v>1362</v>
      </c>
      <c r="C7" s="124" t="s">
        <v>1363</v>
      </c>
      <c r="D7"/>
      <c r="E7">
        <v>4</v>
      </c>
      <c r="F7">
        <v>6371</v>
      </c>
      <c r="G7" t="s">
        <v>1484</v>
      </c>
      <c r="H7" t="s">
        <v>1324</v>
      </c>
      <c r="I7">
        <v>3325</v>
      </c>
      <c r="J7">
        <v>300</v>
      </c>
      <c r="K7"/>
      <c r="L7"/>
      <c r="M7"/>
      <c r="N7"/>
      <c r="O7">
        <v>7762</v>
      </c>
      <c r="P7" t="s">
        <v>1533</v>
      </c>
      <c r="Q7" t="s">
        <v>1320</v>
      </c>
      <c r="R7">
        <v>491</v>
      </c>
      <c r="S7">
        <v>2000</v>
      </c>
      <c r="T7"/>
      <c r="U7"/>
      <c r="V7"/>
      <c r="W7"/>
      <c r="X7">
        <v>2.4194593194827698</v>
      </c>
      <c r="Y7">
        <v>4.72</v>
      </c>
      <c r="Z7">
        <v>997500</v>
      </c>
      <c r="AA7">
        <v>982000</v>
      </c>
      <c r="AB7">
        <v>1.55</v>
      </c>
      <c r="AC7">
        <v>3.0606111561271301</v>
      </c>
      <c r="AD7" t="s">
        <v>1360</v>
      </c>
      <c r="AE7"/>
      <c r="AF7">
        <v>331497</v>
      </c>
      <c r="AG7">
        <v>16575</v>
      </c>
      <c r="AH7" s="274">
        <v>20</v>
      </c>
      <c r="AI7" s="274">
        <v>14</v>
      </c>
      <c r="AJ7" s="274" t="s">
        <v>2348</v>
      </c>
      <c r="AK7">
        <v>70</v>
      </c>
      <c r="AL7">
        <v>12</v>
      </c>
      <c r="AM7"/>
      <c r="AN7"/>
      <c r="AO7"/>
      <c r="AP7">
        <v>0.93143178147045302</v>
      </c>
      <c r="AQ7">
        <v>0.96841057647830797</v>
      </c>
      <c r="AR7">
        <v>5.9410161713773398E-2</v>
      </c>
      <c r="AS7">
        <v>7.3256110096317101E-10</v>
      </c>
      <c r="AT7"/>
      <c r="AU7"/>
      <c r="AV7"/>
      <c r="AW7"/>
      <c r="AX7"/>
      <c r="AY7"/>
      <c r="AZ7"/>
    </row>
    <row r="8" spans="1:52" s="280" customFormat="1" x14ac:dyDescent="0.2">
      <c r="A8" s="124" t="s">
        <v>1361</v>
      </c>
      <c r="B8" s="124" t="s">
        <v>1362</v>
      </c>
      <c r="C8" s="124" t="s">
        <v>1363</v>
      </c>
      <c r="D8"/>
      <c r="E8">
        <v>5</v>
      </c>
      <c r="F8">
        <v>7182</v>
      </c>
      <c r="G8" t="s">
        <v>1437</v>
      </c>
      <c r="H8" t="s">
        <v>1369</v>
      </c>
      <c r="I8">
        <v>1011</v>
      </c>
      <c r="J8">
        <v>1100</v>
      </c>
      <c r="K8"/>
      <c r="L8"/>
      <c r="M8"/>
      <c r="N8"/>
      <c r="O8">
        <v>2267</v>
      </c>
      <c r="P8" t="s">
        <v>1570</v>
      </c>
      <c r="Q8" t="s">
        <v>1339</v>
      </c>
      <c r="R8">
        <v>5330</v>
      </c>
      <c r="S8">
        <v>200</v>
      </c>
      <c r="T8"/>
      <c r="U8"/>
      <c r="V8"/>
      <c r="W8"/>
      <c r="X8">
        <v>-2.6128387009876399</v>
      </c>
      <c r="Y8">
        <v>-9.31</v>
      </c>
      <c r="Z8">
        <v>1112100</v>
      </c>
      <c r="AA8">
        <v>1066000</v>
      </c>
      <c r="AB8">
        <v>4.32</v>
      </c>
      <c r="AC8">
        <v>3.0171351981882801</v>
      </c>
      <c r="AD8" t="s">
        <v>1360</v>
      </c>
      <c r="AE8"/>
      <c r="AF8">
        <v>295879</v>
      </c>
      <c r="AG8">
        <v>17405</v>
      </c>
      <c r="AH8" s="274">
        <v>17</v>
      </c>
      <c r="AI8" s="274">
        <v>13</v>
      </c>
      <c r="AJ8" s="274" t="s">
        <v>2349</v>
      </c>
      <c r="AK8">
        <v>76.47</v>
      </c>
      <c r="AL8">
        <v>13</v>
      </c>
      <c r="AM8"/>
      <c r="AN8"/>
      <c r="AO8"/>
      <c r="AP8">
        <v>0.73570339083057301</v>
      </c>
      <c r="AQ8">
        <v>0.93788266284432997</v>
      </c>
      <c r="AR8">
        <v>2.39313776894917E-2</v>
      </c>
      <c r="AS8">
        <v>1.9586835316539899E-2</v>
      </c>
      <c r="AT8"/>
      <c r="AU8"/>
      <c r="AV8"/>
      <c r="AW8"/>
      <c r="AX8"/>
      <c r="AY8"/>
      <c r="AZ8"/>
    </row>
    <row r="9" spans="1:52" s="280" customFormat="1" x14ac:dyDescent="0.2">
      <c r="A9" s="124" t="s">
        <v>1361</v>
      </c>
      <c r="B9" s="124" t="s">
        <v>1362</v>
      </c>
      <c r="C9" s="124" t="s">
        <v>1363</v>
      </c>
      <c r="D9"/>
      <c r="E9">
        <v>6</v>
      </c>
      <c r="F9">
        <v>8591</v>
      </c>
      <c r="G9" t="s">
        <v>1495</v>
      </c>
      <c r="H9" t="s">
        <v>1317</v>
      </c>
      <c r="I9">
        <v>1913.5</v>
      </c>
      <c r="J9">
        <v>500</v>
      </c>
      <c r="K9"/>
      <c r="L9"/>
      <c r="M9"/>
      <c r="N9"/>
      <c r="O9">
        <v>6370</v>
      </c>
      <c r="P9" t="s">
        <v>1569</v>
      </c>
      <c r="Q9" t="s">
        <v>1324</v>
      </c>
      <c r="R9">
        <v>3200</v>
      </c>
      <c r="S9">
        <v>300</v>
      </c>
      <c r="T9"/>
      <c r="U9"/>
      <c r="V9"/>
      <c r="W9"/>
      <c r="X9">
        <v>-1.8338382062982399</v>
      </c>
      <c r="Y9">
        <v>-5.19</v>
      </c>
      <c r="Z9">
        <v>956750</v>
      </c>
      <c r="AA9">
        <v>960000</v>
      </c>
      <c r="AB9">
        <v>0.34</v>
      </c>
      <c r="AC9">
        <v>2.0372955955809799</v>
      </c>
      <c r="AD9" t="s">
        <v>1360</v>
      </c>
      <c r="AE9"/>
      <c r="AF9">
        <v>291904</v>
      </c>
      <c r="AG9">
        <v>24325</v>
      </c>
      <c r="AH9" s="274">
        <v>12</v>
      </c>
      <c r="AI9" s="274">
        <v>10</v>
      </c>
      <c r="AJ9" s="274" t="s">
        <v>2350</v>
      </c>
      <c r="AK9">
        <v>83.33</v>
      </c>
      <c r="AL9">
        <v>14</v>
      </c>
      <c r="AM9"/>
      <c r="AN9"/>
      <c r="AO9"/>
      <c r="AP9">
        <v>0.68223655668060501</v>
      </c>
      <c r="AQ9">
        <v>0.90511015499102399</v>
      </c>
      <c r="AR9">
        <v>5.9824575739234803E-2</v>
      </c>
      <c r="AS9">
        <v>5.2516189350962701E-2</v>
      </c>
      <c r="AT9"/>
      <c r="AU9"/>
      <c r="AV9"/>
      <c r="AW9"/>
      <c r="AX9"/>
      <c r="AY9"/>
      <c r="AZ9"/>
    </row>
    <row r="10" spans="1:52" s="133" customFormat="1" x14ac:dyDescent="0.2">
      <c r="A10" s="287" t="s">
        <v>1361</v>
      </c>
      <c r="B10" s="287" t="s">
        <v>1362</v>
      </c>
      <c r="C10" s="287" t="s">
        <v>1363</v>
      </c>
      <c r="E10" s="133">
        <v>7</v>
      </c>
      <c r="F10" s="285">
        <v>8306</v>
      </c>
      <c r="G10" s="133" t="s">
        <v>1522</v>
      </c>
      <c r="H10" s="133" t="s">
        <v>1369</v>
      </c>
      <c r="I10" s="133">
        <v>569.4</v>
      </c>
      <c r="J10" s="133">
        <v>1600</v>
      </c>
      <c r="O10" s="285">
        <v>6995</v>
      </c>
      <c r="P10" s="133" t="s">
        <v>50</v>
      </c>
      <c r="Q10" s="133" t="s">
        <v>1329</v>
      </c>
      <c r="R10" s="133">
        <v>1849</v>
      </c>
      <c r="S10" s="133">
        <v>500</v>
      </c>
      <c r="X10" s="133">
        <v>-2.21588245241812</v>
      </c>
      <c r="Y10" s="133">
        <v>-10.26</v>
      </c>
      <c r="Z10" s="133">
        <v>911040</v>
      </c>
      <c r="AA10" s="133">
        <v>924500</v>
      </c>
      <c r="AB10" s="133">
        <v>1.46</v>
      </c>
      <c r="AC10" s="133">
        <v>2.3358456952614</v>
      </c>
      <c r="AD10" s="133" t="s">
        <v>1360</v>
      </c>
      <c r="AF10" s="133">
        <v>280262</v>
      </c>
      <c r="AG10" s="133">
        <v>17516</v>
      </c>
      <c r="AH10" s="286">
        <v>16</v>
      </c>
      <c r="AI10" s="286">
        <v>12</v>
      </c>
      <c r="AJ10" s="286" t="s">
        <v>2351</v>
      </c>
      <c r="AK10" s="133">
        <v>75</v>
      </c>
      <c r="AL10" s="133">
        <v>14</v>
      </c>
      <c r="AP10" s="133">
        <v>0.80551931803749399</v>
      </c>
      <c r="AQ10" s="133">
        <v>0.92267522947706304</v>
      </c>
      <c r="AR10" s="133">
        <v>0.39363875081390498</v>
      </c>
      <c r="AS10" s="133">
        <v>2.2577933218892999E-2</v>
      </c>
    </row>
    <row r="11" spans="1:52" s="133" customFormat="1" x14ac:dyDescent="0.2">
      <c r="A11" s="287" t="s">
        <v>1361</v>
      </c>
      <c r="B11" s="287" t="s">
        <v>1362</v>
      </c>
      <c r="C11" s="287" t="s">
        <v>1363</v>
      </c>
      <c r="E11" s="133">
        <v>8</v>
      </c>
      <c r="F11" s="285">
        <v>4208</v>
      </c>
      <c r="G11" s="133" t="s">
        <v>1519</v>
      </c>
      <c r="H11" s="133" t="s">
        <v>1336</v>
      </c>
      <c r="I11" s="133">
        <v>2199</v>
      </c>
      <c r="J11" s="133">
        <v>400</v>
      </c>
      <c r="O11" s="133">
        <v>6301</v>
      </c>
      <c r="P11" s="133" t="s">
        <v>55</v>
      </c>
      <c r="Q11" s="133" t="s">
        <v>1324</v>
      </c>
      <c r="R11" s="133">
        <v>2324</v>
      </c>
      <c r="S11" s="133">
        <v>400</v>
      </c>
      <c r="X11" s="133">
        <v>2.4585623824671599</v>
      </c>
      <c r="Y11" s="133">
        <v>4.5599999999999996</v>
      </c>
      <c r="Z11" s="133">
        <v>879600</v>
      </c>
      <c r="AA11" s="133">
        <v>929600</v>
      </c>
      <c r="AB11" s="133">
        <v>5.38</v>
      </c>
      <c r="AC11" s="133">
        <v>2.7852259997048101</v>
      </c>
      <c r="AD11" s="133" t="s">
        <v>1360</v>
      </c>
      <c r="AF11" s="133">
        <v>267339</v>
      </c>
      <c r="AG11" s="133">
        <v>22278</v>
      </c>
      <c r="AH11" s="286">
        <v>12</v>
      </c>
      <c r="AI11" s="286">
        <v>8</v>
      </c>
      <c r="AJ11" s="286" t="s">
        <v>2126</v>
      </c>
      <c r="AK11" s="133">
        <v>66.67</v>
      </c>
      <c r="AL11" s="133">
        <v>12</v>
      </c>
      <c r="AP11" s="133">
        <v>0.89681934183474799</v>
      </c>
      <c r="AQ11" s="133">
        <v>0.92832426013796498</v>
      </c>
      <c r="AR11" s="133">
        <v>9.4120508449465207E-2</v>
      </c>
      <c r="AS11" s="133">
        <v>8.6794410462611099E-4</v>
      </c>
    </row>
    <row r="12" spans="1:52" s="133" customFormat="1" ht="17.25" hidden="1" customHeight="1" x14ac:dyDescent="0.2">
      <c r="A12" s="287" t="s">
        <v>1361</v>
      </c>
      <c r="B12" s="287" t="s">
        <v>1362</v>
      </c>
      <c r="C12" s="287" t="s">
        <v>1363</v>
      </c>
      <c r="E12" s="133">
        <v>9</v>
      </c>
      <c r="F12" s="133">
        <v>4204</v>
      </c>
      <c r="G12" s="133" t="s">
        <v>229</v>
      </c>
      <c r="H12" s="133" t="s">
        <v>1336</v>
      </c>
      <c r="I12" s="133">
        <v>1836</v>
      </c>
      <c r="J12" s="133">
        <v>500</v>
      </c>
      <c r="L12" s="285">
        <v>0.05</v>
      </c>
      <c r="O12" s="285">
        <v>6995</v>
      </c>
      <c r="P12" s="133" t="s">
        <v>50</v>
      </c>
      <c r="Q12" s="133" t="s">
        <v>1329</v>
      </c>
      <c r="R12" s="133">
        <v>1849</v>
      </c>
      <c r="S12" s="133">
        <v>500</v>
      </c>
      <c r="X12" s="133">
        <v>1.9718134031224099</v>
      </c>
      <c r="Y12" s="133">
        <v>8.07</v>
      </c>
      <c r="Z12" s="133">
        <v>918000</v>
      </c>
      <c r="AA12" s="133">
        <v>924500</v>
      </c>
      <c r="AB12" s="133">
        <v>0.7</v>
      </c>
      <c r="AC12" s="133">
        <v>2.2330830828733301</v>
      </c>
      <c r="AD12" s="133" t="s">
        <v>1360</v>
      </c>
      <c r="AF12" s="133">
        <v>227443</v>
      </c>
      <c r="AG12" s="133">
        <v>16246</v>
      </c>
      <c r="AH12" s="286">
        <v>14</v>
      </c>
      <c r="AI12" s="286">
        <v>9</v>
      </c>
      <c r="AJ12" s="286" t="s">
        <v>2016</v>
      </c>
      <c r="AK12" s="133">
        <v>64.290000000000006</v>
      </c>
      <c r="AL12" s="133">
        <v>15</v>
      </c>
      <c r="AP12" s="133">
        <v>0.65326692495472205</v>
      </c>
      <c r="AQ12" s="133">
        <v>0.91452687530200005</v>
      </c>
      <c r="AR12" s="133">
        <v>4.3507882369565001E-2</v>
      </c>
      <c r="AS12" s="133">
        <v>1.9956492978515799E-2</v>
      </c>
    </row>
    <row r="13" spans="1:52" s="133" customFormat="1" ht="17.25" hidden="1" customHeight="1" x14ac:dyDescent="0.2">
      <c r="A13" s="287" t="s">
        <v>1361</v>
      </c>
      <c r="B13" s="287" t="s">
        <v>1362</v>
      </c>
      <c r="C13" s="287" t="s">
        <v>1363</v>
      </c>
      <c r="E13" s="133">
        <v>10</v>
      </c>
      <c r="F13" s="133">
        <v>7267</v>
      </c>
      <c r="G13" s="133" t="s">
        <v>60</v>
      </c>
      <c r="H13" s="133" t="s">
        <v>1329</v>
      </c>
      <c r="I13" s="133">
        <v>2954</v>
      </c>
      <c r="J13" s="133">
        <v>300</v>
      </c>
      <c r="L13" s="285">
        <v>0.05</v>
      </c>
      <c r="O13" s="285">
        <v>6995</v>
      </c>
      <c r="P13" s="133" t="s">
        <v>50</v>
      </c>
      <c r="Q13" s="133" t="s">
        <v>1329</v>
      </c>
      <c r="R13" s="133">
        <v>1849</v>
      </c>
      <c r="S13" s="133">
        <v>500</v>
      </c>
      <c r="X13" s="133">
        <v>-2.6458214186648399</v>
      </c>
      <c r="Y13" s="133">
        <v>-8.76</v>
      </c>
      <c r="Z13" s="133">
        <v>886200</v>
      </c>
      <c r="AA13" s="133">
        <v>924500</v>
      </c>
      <c r="AB13" s="133">
        <v>4.32</v>
      </c>
      <c r="AC13" s="133">
        <v>2.7478087556717199</v>
      </c>
      <c r="AD13" s="133" t="s">
        <v>1360</v>
      </c>
      <c r="AF13" s="133">
        <v>219444</v>
      </c>
      <c r="AG13" s="133">
        <v>18287</v>
      </c>
      <c r="AH13" s="286">
        <v>12</v>
      </c>
      <c r="AI13" s="286">
        <v>8</v>
      </c>
      <c r="AJ13" s="286" t="s">
        <v>2127</v>
      </c>
      <c r="AK13" s="133">
        <v>66.67</v>
      </c>
      <c r="AL13" s="133">
        <v>15</v>
      </c>
      <c r="AP13" s="133">
        <v>0.89609981685936102</v>
      </c>
      <c r="AQ13" s="133">
        <v>0.90819474223930197</v>
      </c>
      <c r="AR13" s="133">
        <v>0.119183392574474</v>
      </c>
      <c r="AS13" s="133">
        <v>9.4506702566094294E-2</v>
      </c>
    </row>
    <row r="14" spans="1:52" s="133" customFormat="1" ht="17.25" hidden="1" customHeight="1" x14ac:dyDescent="0.2">
      <c r="A14" s="124" t="s">
        <v>1361</v>
      </c>
      <c r="B14" s="124" t="s">
        <v>1362</v>
      </c>
      <c r="C14" s="124" t="s">
        <v>1363</v>
      </c>
      <c r="D14"/>
      <c r="E14">
        <v>11</v>
      </c>
      <c r="F14">
        <v>9069</v>
      </c>
      <c r="G14" t="s">
        <v>1432</v>
      </c>
      <c r="H14" t="s">
        <v>1442</v>
      </c>
      <c r="I14">
        <v>871</v>
      </c>
      <c r="J14">
        <v>1100</v>
      </c>
      <c r="K14"/>
      <c r="L14"/>
      <c r="M14"/>
      <c r="N14"/>
      <c r="O14">
        <v>9072</v>
      </c>
      <c r="P14" t="s">
        <v>1441</v>
      </c>
      <c r="Q14" t="s">
        <v>1442</v>
      </c>
      <c r="R14">
        <v>2438</v>
      </c>
      <c r="S14">
        <v>400</v>
      </c>
      <c r="T14"/>
      <c r="U14"/>
      <c r="V14"/>
      <c r="W14"/>
      <c r="X14">
        <v>2.6877428193619499</v>
      </c>
      <c r="Y14">
        <v>5.0599999999999996</v>
      </c>
      <c r="Z14">
        <v>958100</v>
      </c>
      <c r="AA14">
        <v>975200</v>
      </c>
      <c r="AB14">
        <v>1.75</v>
      </c>
      <c r="AC14">
        <v>2.8199596687472002</v>
      </c>
      <c r="AD14" t="s">
        <v>1360</v>
      </c>
      <c r="AE14"/>
      <c r="AF14">
        <v>209024</v>
      </c>
      <c r="AG14">
        <v>13064</v>
      </c>
      <c r="AH14" s="274">
        <v>16</v>
      </c>
      <c r="AI14" s="274">
        <v>11</v>
      </c>
      <c r="AJ14" s="274" t="s">
        <v>2128</v>
      </c>
      <c r="AK14">
        <v>68.75</v>
      </c>
      <c r="AL14">
        <v>15</v>
      </c>
      <c r="AM14"/>
      <c r="AN14"/>
      <c r="AO14"/>
      <c r="AP14">
        <v>0.85389950927105496</v>
      </c>
      <c r="AQ14">
        <v>0.90871570990636197</v>
      </c>
      <c r="AR14">
        <v>0.121033252381096</v>
      </c>
      <c r="AS14">
        <v>4.4112222474457599E-4</v>
      </c>
      <c r="AT14"/>
      <c r="AU14"/>
      <c r="AV14"/>
      <c r="AW14"/>
      <c r="AX14"/>
      <c r="AY14"/>
      <c r="AZ14"/>
    </row>
    <row r="15" spans="1:52" s="133" customFormat="1" x14ac:dyDescent="0.2">
      <c r="A15" s="124" t="s">
        <v>1361</v>
      </c>
      <c r="B15" s="124" t="s">
        <v>1362</v>
      </c>
      <c r="C15" s="124" t="s">
        <v>1363</v>
      </c>
      <c r="D15"/>
      <c r="E15">
        <v>12</v>
      </c>
      <c r="F15">
        <v>3105</v>
      </c>
      <c r="G15" t="s">
        <v>49</v>
      </c>
      <c r="H15" t="s">
        <v>1316</v>
      </c>
      <c r="I15">
        <v>1018</v>
      </c>
      <c r="J15">
        <v>1000</v>
      </c>
      <c r="K15"/>
      <c r="L15"/>
      <c r="M15"/>
      <c r="N15"/>
      <c r="O15">
        <v>5802</v>
      </c>
      <c r="P15" t="s">
        <v>1549</v>
      </c>
      <c r="Q15" t="s">
        <v>1327</v>
      </c>
      <c r="R15">
        <v>1459</v>
      </c>
      <c r="S15">
        <v>700</v>
      </c>
      <c r="T15"/>
      <c r="U15"/>
      <c r="V15"/>
      <c r="W15"/>
      <c r="X15">
        <v>2.9111881559405401</v>
      </c>
      <c r="Y15">
        <v>9.02</v>
      </c>
      <c r="Z15">
        <v>1018000</v>
      </c>
      <c r="AA15">
        <v>1021300</v>
      </c>
      <c r="AB15">
        <v>0.32</v>
      </c>
      <c r="AC15">
        <v>3.2642910503268601</v>
      </c>
      <c r="AD15" t="s">
        <v>1360</v>
      </c>
      <c r="AE15"/>
      <c r="AF15">
        <v>190362</v>
      </c>
      <c r="AG15">
        <v>10576</v>
      </c>
      <c r="AH15" s="274">
        <v>18</v>
      </c>
      <c r="AI15" s="274">
        <v>9</v>
      </c>
      <c r="AJ15" s="274" t="s">
        <v>2352</v>
      </c>
      <c r="AK15">
        <v>50</v>
      </c>
      <c r="AL15">
        <v>14</v>
      </c>
      <c r="AM15"/>
      <c r="AN15"/>
      <c r="AO15"/>
      <c r="AP15">
        <v>0.74513230689642596</v>
      </c>
      <c r="AQ15">
        <v>0.91240010704712504</v>
      </c>
      <c r="AR15">
        <v>0.30269050497561001</v>
      </c>
      <c r="AS15">
        <v>8.0122697893492897E-2</v>
      </c>
      <c r="AT15"/>
      <c r="AU15"/>
      <c r="AV15"/>
      <c r="AW15"/>
      <c r="AX15"/>
      <c r="AY15"/>
      <c r="AZ15"/>
    </row>
    <row r="16" spans="1:52" s="133" customFormat="1" x14ac:dyDescent="0.2">
      <c r="A16" s="124" t="s">
        <v>1361</v>
      </c>
      <c r="B16" s="124" t="s">
        <v>1362</v>
      </c>
      <c r="C16" s="124" t="s">
        <v>1363</v>
      </c>
      <c r="D16"/>
      <c r="E16">
        <v>13</v>
      </c>
      <c r="F16">
        <v>3863</v>
      </c>
      <c r="G16" t="s">
        <v>1543</v>
      </c>
      <c r="H16" t="s">
        <v>1542</v>
      </c>
      <c r="I16">
        <v>1744</v>
      </c>
      <c r="J16">
        <v>600</v>
      </c>
      <c r="K16"/>
      <c r="L16"/>
      <c r="M16"/>
      <c r="N16"/>
      <c r="O16">
        <v>2267</v>
      </c>
      <c r="P16" t="s">
        <v>1570</v>
      </c>
      <c r="Q16" t="s">
        <v>1339</v>
      </c>
      <c r="R16">
        <v>5330</v>
      </c>
      <c r="S16">
        <v>200</v>
      </c>
      <c r="T16"/>
      <c r="U16"/>
      <c r="V16"/>
      <c r="W16"/>
      <c r="X16">
        <v>-2.2379193179535801</v>
      </c>
      <c r="Y16">
        <v>-6.65</v>
      </c>
      <c r="Z16">
        <v>1046400</v>
      </c>
      <c r="AA16">
        <v>1066000</v>
      </c>
      <c r="AB16">
        <v>1.84</v>
      </c>
      <c r="AC16">
        <v>2.4684865200008499</v>
      </c>
      <c r="AD16" t="s">
        <v>1360</v>
      </c>
      <c r="AE16"/>
      <c r="AF16">
        <v>187958</v>
      </c>
      <c r="AG16">
        <v>13426</v>
      </c>
      <c r="AH16" s="274">
        <v>14</v>
      </c>
      <c r="AI16" s="274">
        <v>10</v>
      </c>
      <c r="AJ16" s="274" t="s">
        <v>2163</v>
      </c>
      <c r="AK16">
        <v>71.430000000000007</v>
      </c>
      <c r="AL16">
        <v>13</v>
      </c>
      <c r="AM16"/>
      <c r="AN16"/>
      <c r="AO16"/>
      <c r="AP16">
        <v>0.87603927317022701</v>
      </c>
      <c r="AQ16">
        <v>0.94956737124006096</v>
      </c>
      <c r="AR16">
        <v>0.34013247397602903</v>
      </c>
      <c r="AS16">
        <v>4.3314103584496402E-2</v>
      </c>
      <c r="AT16"/>
      <c r="AU16"/>
      <c r="AV16"/>
      <c r="AW16"/>
      <c r="AX16"/>
      <c r="AY16"/>
      <c r="AZ16"/>
    </row>
    <row r="17" spans="1:52" s="133" customFormat="1" x14ac:dyDescent="0.2">
      <c r="A17" s="124" t="s">
        <v>1361</v>
      </c>
      <c r="B17" s="124" t="s">
        <v>1362</v>
      </c>
      <c r="C17" s="124" t="s">
        <v>1363</v>
      </c>
      <c r="D17"/>
      <c r="E17">
        <v>14</v>
      </c>
      <c r="F17">
        <v>6134</v>
      </c>
      <c r="G17" t="s">
        <v>1550</v>
      </c>
      <c r="H17" t="s">
        <v>1324</v>
      </c>
      <c r="I17">
        <v>1938</v>
      </c>
      <c r="J17">
        <v>500</v>
      </c>
      <c r="K17"/>
      <c r="L17"/>
      <c r="M17"/>
      <c r="N17"/>
      <c r="O17">
        <v>3086</v>
      </c>
      <c r="P17" t="s">
        <v>627</v>
      </c>
      <c r="Q17" t="s">
        <v>1337</v>
      </c>
      <c r="R17">
        <v>1328</v>
      </c>
      <c r="S17">
        <v>700</v>
      </c>
      <c r="T17"/>
      <c r="U17" s="184">
        <v>0.05</v>
      </c>
      <c r="V17"/>
      <c r="W17"/>
      <c r="X17">
        <v>-2.6281307819350399</v>
      </c>
      <c r="Y17">
        <v>-9.2799999999999994</v>
      </c>
      <c r="Z17">
        <v>969000</v>
      </c>
      <c r="AA17">
        <v>929600</v>
      </c>
      <c r="AB17">
        <v>4.07</v>
      </c>
      <c r="AC17">
        <v>2.81201398123173</v>
      </c>
      <c r="AD17" t="s">
        <v>1360</v>
      </c>
      <c r="AE17"/>
      <c r="AF17">
        <v>151761</v>
      </c>
      <c r="AG17">
        <v>7987</v>
      </c>
      <c r="AH17" s="274">
        <v>19</v>
      </c>
      <c r="AI17" s="274">
        <v>11</v>
      </c>
      <c r="AJ17" s="274" t="s">
        <v>2065</v>
      </c>
      <c r="AK17">
        <v>57.89</v>
      </c>
      <c r="AL17">
        <v>11</v>
      </c>
      <c r="AM17"/>
      <c r="AN17"/>
      <c r="AO17"/>
      <c r="AP17">
        <v>0.81572118619104905</v>
      </c>
      <c r="AQ17">
        <v>0.93108588855813801</v>
      </c>
      <c r="AR17">
        <v>0.13611844515361399</v>
      </c>
      <c r="AS17">
        <v>4.0703331719174202E-3</v>
      </c>
      <c r="AT17"/>
      <c r="AU17"/>
      <c r="AV17"/>
      <c r="AW17"/>
      <c r="AX17"/>
      <c r="AY17"/>
      <c r="AZ17"/>
    </row>
    <row r="18" spans="1:52" s="280" customFormat="1" x14ac:dyDescent="0.2">
      <c r="A18" s="124" t="s">
        <v>1361</v>
      </c>
      <c r="B18" s="124" t="s">
        <v>1362</v>
      </c>
      <c r="C18" s="124" t="s">
        <v>1363</v>
      </c>
      <c r="D18"/>
      <c r="E18">
        <v>15</v>
      </c>
      <c r="F18">
        <v>4812</v>
      </c>
      <c r="G18" t="s">
        <v>698</v>
      </c>
      <c r="H18" t="s">
        <v>1313</v>
      </c>
      <c r="I18">
        <v>5060</v>
      </c>
      <c r="J18">
        <v>200</v>
      </c>
      <c r="K18"/>
      <c r="L18" s="184">
        <v>0.1</v>
      </c>
      <c r="M18"/>
      <c r="N18"/>
      <c r="O18">
        <v>5486</v>
      </c>
      <c r="P18" t="s">
        <v>723</v>
      </c>
      <c r="Q18" t="s">
        <v>1367</v>
      </c>
      <c r="R18">
        <v>1693</v>
      </c>
      <c r="S18">
        <v>600</v>
      </c>
      <c r="T18"/>
      <c r="U18"/>
      <c r="V18"/>
      <c r="W18"/>
      <c r="X18">
        <v>2.99452328220096</v>
      </c>
      <c r="Y18">
        <v>8.7100000000000009</v>
      </c>
      <c r="Z18">
        <v>1012000</v>
      </c>
      <c r="AA18">
        <v>1015800</v>
      </c>
      <c r="AB18">
        <v>0.38</v>
      </c>
      <c r="AC18">
        <v>3.3812339776336402</v>
      </c>
      <c r="AD18" t="s">
        <v>1360</v>
      </c>
      <c r="AE18"/>
      <c r="AF18">
        <v>141649</v>
      </c>
      <c r="AG18">
        <v>7082</v>
      </c>
      <c r="AH18" s="274">
        <v>20</v>
      </c>
      <c r="AI18" s="274">
        <v>11</v>
      </c>
      <c r="AJ18" s="274" t="s">
        <v>2353</v>
      </c>
      <c r="AK18">
        <v>55</v>
      </c>
      <c r="AL18">
        <v>8</v>
      </c>
      <c r="AM18"/>
      <c r="AN18"/>
      <c r="AO18"/>
      <c r="AP18">
        <v>0.91660351271976104</v>
      </c>
      <c r="AQ18">
        <v>0.92671597678991102</v>
      </c>
      <c r="AR18">
        <v>1.4164238302648699E-6</v>
      </c>
      <c r="AS18">
        <v>7.9266061952649005E-4</v>
      </c>
      <c r="AT18"/>
      <c r="AU18"/>
      <c r="AV18"/>
      <c r="AW18"/>
      <c r="AX18"/>
      <c r="AY18"/>
      <c r="AZ18"/>
    </row>
    <row r="19" spans="1:52" s="133" customFormat="1" x14ac:dyDescent="0.2">
      <c r="A19" s="124" t="s">
        <v>1361</v>
      </c>
      <c r="B19" s="124" t="s">
        <v>1362</v>
      </c>
      <c r="C19" s="124" t="s">
        <v>1363</v>
      </c>
      <c r="D19"/>
      <c r="E19">
        <v>16</v>
      </c>
      <c r="F19">
        <v>4634</v>
      </c>
      <c r="G19" t="s">
        <v>65</v>
      </c>
      <c r="H19" t="s">
        <v>1336</v>
      </c>
      <c r="I19">
        <v>2455</v>
      </c>
      <c r="J19">
        <v>400</v>
      </c>
      <c r="K19" t="s">
        <v>1207</v>
      </c>
      <c r="L19" s="184">
        <v>0.05</v>
      </c>
      <c r="M19"/>
      <c r="N19"/>
      <c r="O19">
        <v>7272</v>
      </c>
      <c r="P19" t="s">
        <v>1532</v>
      </c>
      <c r="Q19" t="s">
        <v>1329</v>
      </c>
      <c r="R19">
        <v>1934</v>
      </c>
      <c r="S19">
        <v>500</v>
      </c>
      <c r="T19"/>
      <c r="U19"/>
      <c r="V19"/>
      <c r="W19"/>
      <c r="X19">
        <v>2.1441321100939201</v>
      </c>
      <c r="Y19">
        <v>5.24</v>
      </c>
      <c r="Z19">
        <v>982000</v>
      </c>
      <c r="AA19">
        <v>967000</v>
      </c>
      <c r="AB19">
        <v>1.53</v>
      </c>
      <c r="AC19">
        <v>2.8019042781775299</v>
      </c>
      <c r="AD19" t="s">
        <v>1360</v>
      </c>
      <c r="AE19"/>
      <c r="AF19">
        <v>134865</v>
      </c>
      <c r="AG19">
        <v>7492</v>
      </c>
      <c r="AH19" s="274">
        <v>18</v>
      </c>
      <c r="AI19" s="274">
        <v>9</v>
      </c>
      <c r="AJ19" s="274" t="s">
        <v>2129</v>
      </c>
      <c r="AK19">
        <v>50</v>
      </c>
      <c r="AL19">
        <v>13</v>
      </c>
      <c r="AM19"/>
      <c r="AN19"/>
      <c r="AO19"/>
      <c r="AP19">
        <v>0.93379031940160695</v>
      </c>
      <c r="AQ19">
        <v>0.93799689793192098</v>
      </c>
      <c r="AR19">
        <v>4.54728996514163E-2</v>
      </c>
      <c r="AS19">
        <v>9.1811486227685399E-3</v>
      </c>
      <c r="AT19"/>
      <c r="AU19"/>
      <c r="AV19"/>
      <c r="AW19"/>
      <c r="AX19"/>
      <c r="AY19"/>
      <c r="AZ19"/>
    </row>
    <row r="20" spans="1:52" s="133" customFormat="1" x14ac:dyDescent="0.2">
      <c r="A20" s="287" t="s">
        <v>1361</v>
      </c>
      <c r="B20" s="287" t="s">
        <v>1362</v>
      </c>
      <c r="C20" s="287" t="s">
        <v>1363</v>
      </c>
      <c r="E20" s="133">
        <v>17</v>
      </c>
      <c r="F20" s="285">
        <v>9201</v>
      </c>
      <c r="G20" s="133" t="s">
        <v>1586</v>
      </c>
      <c r="H20" s="133" t="s">
        <v>1587</v>
      </c>
      <c r="I20" s="133">
        <v>3027</v>
      </c>
      <c r="J20" s="133">
        <v>300</v>
      </c>
      <c r="O20" s="133">
        <v>5406</v>
      </c>
      <c r="P20" s="133" t="s">
        <v>1665</v>
      </c>
      <c r="Q20" s="133" t="s">
        <v>1367</v>
      </c>
      <c r="R20" s="133">
        <v>474</v>
      </c>
      <c r="S20" s="133">
        <v>1900</v>
      </c>
      <c r="X20" s="133">
        <v>-1.89155797102011</v>
      </c>
      <c r="Y20" s="133">
        <v>-8.9499999999999993</v>
      </c>
      <c r="Z20" s="133">
        <v>908100</v>
      </c>
      <c r="AA20" s="133">
        <v>900600</v>
      </c>
      <c r="AB20" s="133">
        <v>0.83</v>
      </c>
      <c r="AC20" s="133">
        <v>2.1591448092366101</v>
      </c>
      <c r="AD20" s="133" t="s">
        <v>1360</v>
      </c>
      <c r="AF20" s="133">
        <v>128268</v>
      </c>
      <c r="AG20" s="133">
        <v>7126</v>
      </c>
      <c r="AH20" s="286">
        <v>18</v>
      </c>
      <c r="AI20" s="286">
        <v>10</v>
      </c>
      <c r="AJ20" s="286" t="s">
        <v>2354</v>
      </c>
      <c r="AK20" s="133">
        <v>55.56</v>
      </c>
      <c r="AL20" s="133">
        <v>12</v>
      </c>
      <c r="AP20" s="133">
        <v>0.86427564271593305</v>
      </c>
      <c r="AQ20" s="133">
        <v>0.94048805213500197</v>
      </c>
      <c r="AR20" s="133">
        <v>0.37165757974555702</v>
      </c>
      <c r="AS20" s="133">
        <v>1.6463500839890299E-2</v>
      </c>
    </row>
    <row r="21" spans="1:52" s="280" customFormat="1" x14ac:dyDescent="0.2">
      <c r="A21" s="124" t="s">
        <v>1361</v>
      </c>
      <c r="B21" s="124" t="s">
        <v>1362</v>
      </c>
      <c r="C21" s="124" t="s">
        <v>1363</v>
      </c>
      <c r="D21"/>
      <c r="E21">
        <v>18</v>
      </c>
      <c r="F21">
        <v>3105</v>
      </c>
      <c r="G21" t="s">
        <v>49</v>
      </c>
      <c r="H21" t="s">
        <v>1316</v>
      </c>
      <c r="I21">
        <v>1018</v>
      </c>
      <c r="J21">
        <v>1000</v>
      </c>
      <c r="K21"/>
      <c r="L21"/>
      <c r="M21"/>
      <c r="N21"/>
      <c r="O21">
        <v>7282</v>
      </c>
      <c r="P21" t="s">
        <v>1577</v>
      </c>
      <c r="Q21" t="s">
        <v>1329</v>
      </c>
      <c r="R21">
        <v>2473</v>
      </c>
      <c r="S21">
        <v>400</v>
      </c>
      <c r="T21" t="s">
        <v>1636</v>
      </c>
      <c r="U21"/>
      <c r="V21"/>
      <c r="W21"/>
      <c r="X21">
        <v>1.8849507194372499</v>
      </c>
      <c r="Y21">
        <v>6.29</v>
      </c>
      <c r="Z21">
        <v>1018000</v>
      </c>
      <c r="AA21">
        <v>989200</v>
      </c>
      <c r="AB21">
        <v>2.91</v>
      </c>
      <c r="AC21">
        <v>2.0922412981530898</v>
      </c>
      <c r="AD21" t="s">
        <v>1360</v>
      </c>
      <c r="AE21"/>
      <c r="AF21">
        <v>113458</v>
      </c>
      <c r="AG21">
        <v>5157</v>
      </c>
      <c r="AH21" s="274">
        <v>22</v>
      </c>
      <c r="AI21" s="274">
        <v>12</v>
      </c>
      <c r="AJ21" s="274" t="s">
        <v>2355</v>
      </c>
      <c r="AK21">
        <v>54.55</v>
      </c>
      <c r="AL21">
        <v>11</v>
      </c>
      <c r="AM21"/>
      <c r="AN21"/>
      <c r="AO21"/>
      <c r="AP21">
        <v>0.76072474213569297</v>
      </c>
      <c r="AQ21">
        <v>0.96086434926304198</v>
      </c>
      <c r="AR21">
        <v>0.26604881492955801</v>
      </c>
      <c r="AS21">
        <v>6.8252807561261101E-3</v>
      </c>
      <c r="AT21"/>
      <c r="AU21"/>
      <c r="AV21"/>
      <c r="AW21"/>
      <c r="AX21"/>
      <c r="AY21"/>
      <c r="AZ21"/>
    </row>
    <row r="22" spans="1:52" s="133" customFormat="1" x14ac:dyDescent="0.2">
      <c r="A22" s="124" t="s">
        <v>1361</v>
      </c>
      <c r="B22" s="124" t="s">
        <v>1362</v>
      </c>
      <c r="C22" s="124" t="s">
        <v>1363</v>
      </c>
      <c r="D22"/>
      <c r="E22">
        <v>19</v>
      </c>
      <c r="F22">
        <v>8086</v>
      </c>
      <c r="G22" t="s">
        <v>1612</v>
      </c>
      <c r="H22" t="s">
        <v>1320</v>
      </c>
      <c r="I22">
        <v>1238</v>
      </c>
      <c r="J22">
        <v>800</v>
      </c>
      <c r="K22"/>
      <c r="L22"/>
      <c r="M22"/>
      <c r="N22"/>
      <c r="O22">
        <v>7327</v>
      </c>
      <c r="P22" t="s">
        <v>1576</v>
      </c>
      <c r="Q22" t="s">
        <v>1369</v>
      </c>
      <c r="R22">
        <v>2610</v>
      </c>
      <c r="S22">
        <v>400</v>
      </c>
      <c r="T22"/>
      <c r="U22"/>
      <c r="V22"/>
      <c r="W22"/>
      <c r="X22">
        <v>-1.8334995544502499</v>
      </c>
      <c r="Y22">
        <v>-6.86</v>
      </c>
      <c r="Z22">
        <v>990400</v>
      </c>
      <c r="AA22">
        <v>1044000</v>
      </c>
      <c r="AB22">
        <v>5.13</v>
      </c>
      <c r="AC22">
        <v>1.8404315569638601</v>
      </c>
      <c r="AD22" t="s">
        <v>1360</v>
      </c>
      <c r="AE22"/>
      <c r="AF22">
        <v>87941</v>
      </c>
      <c r="AG22">
        <v>21985</v>
      </c>
      <c r="AH22" s="274">
        <v>4</v>
      </c>
      <c r="AI22" s="274">
        <v>4</v>
      </c>
      <c r="AJ22" s="274" t="s">
        <v>2015</v>
      </c>
      <c r="AK22">
        <v>100</v>
      </c>
      <c r="AL22">
        <v>14</v>
      </c>
      <c r="AM22"/>
      <c r="AN22"/>
      <c r="AO22"/>
      <c r="AP22">
        <v>0.77652957393387001</v>
      </c>
      <c r="AQ22">
        <v>0.92200325930883598</v>
      </c>
      <c r="AR22">
        <v>0.25927027993430402</v>
      </c>
      <c r="AS22">
        <v>7.4330554662707399E-4</v>
      </c>
      <c r="AT22"/>
      <c r="AU22"/>
      <c r="AV22"/>
      <c r="AW22"/>
      <c r="AX22"/>
      <c r="AY22"/>
      <c r="AZ22"/>
    </row>
    <row r="23" spans="1:52" s="133" customFormat="1" ht="13.5" customHeight="1" x14ac:dyDescent="0.2">
      <c r="A23" s="287" t="s">
        <v>1361</v>
      </c>
      <c r="B23" s="287" t="s">
        <v>1362</v>
      </c>
      <c r="C23" s="287" t="s">
        <v>1363</v>
      </c>
      <c r="E23" s="133">
        <v>20</v>
      </c>
      <c r="F23" s="285">
        <v>9201</v>
      </c>
      <c r="G23" s="133" t="s">
        <v>1586</v>
      </c>
      <c r="H23" s="133" t="s">
        <v>1587</v>
      </c>
      <c r="I23" s="133">
        <v>3027</v>
      </c>
      <c r="J23" s="133">
        <v>300</v>
      </c>
      <c r="O23" s="285">
        <v>8242</v>
      </c>
      <c r="P23" s="133" t="s">
        <v>884</v>
      </c>
      <c r="Q23" s="133" t="s">
        <v>1337</v>
      </c>
      <c r="R23" s="133">
        <v>961</v>
      </c>
      <c r="S23" s="133">
        <v>900</v>
      </c>
      <c r="X23" s="133">
        <v>-2.2192215986841202</v>
      </c>
      <c r="Y23" s="133">
        <v>-12.71</v>
      </c>
      <c r="Z23" s="133">
        <v>908100</v>
      </c>
      <c r="AA23" s="133">
        <v>864900</v>
      </c>
      <c r="AB23" s="133">
        <v>4.76</v>
      </c>
      <c r="AC23" s="133">
        <v>2.2726435590241501</v>
      </c>
      <c r="AD23" s="133" t="s">
        <v>1360</v>
      </c>
      <c r="AF23" s="133">
        <v>79076</v>
      </c>
      <c r="AG23" s="133">
        <v>5648</v>
      </c>
      <c r="AH23" s="286">
        <v>14</v>
      </c>
      <c r="AI23" s="286">
        <v>8</v>
      </c>
      <c r="AJ23" s="286" t="s">
        <v>2356</v>
      </c>
      <c r="AK23" s="133">
        <v>57.14</v>
      </c>
      <c r="AL23" s="133">
        <v>13</v>
      </c>
      <c r="AP23" s="133">
        <v>0.91080074878070505</v>
      </c>
      <c r="AQ23" s="133">
        <v>0.93087221054650204</v>
      </c>
      <c r="AR23" s="133">
        <v>0.14451549515974599</v>
      </c>
      <c r="AS23" s="133">
        <v>1.9206709664976899E-2</v>
      </c>
    </row>
    <row r="24" spans="1:52" s="133" customFormat="1" x14ac:dyDescent="0.2">
      <c r="A24" s="287" t="s">
        <v>1361</v>
      </c>
      <c r="B24" s="287" t="s">
        <v>1362</v>
      </c>
      <c r="C24" s="287" t="s">
        <v>1363</v>
      </c>
      <c r="E24" s="133">
        <v>21</v>
      </c>
      <c r="F24" s="133">
        <v>8002</v>
      </c>
      <c r="G24" s="133" t="s">
        <v>29</v>
      </c>
      <c r="H24" s="133" t="s">
        <v>1318</v>
      </c>
      <c r="I24" s="133">
        <v>789.7</v>
      </c>
      <c r="J24" s="133">
        <v>1200</v>
      </c>
      <c r="O24" s="285">
        <v>6995</v>
      </c>
      <c r="P24" s="133" t="s">
        <v>50</v>
      </c>
      <c r="Q24" s="133" t="s">
        <v>1329</v>
      </c>
      <c r="R24" s="133">
        <v>1849</v>
      </c>
      <c r="S24" s="133">
        <v>500</v>
      </c>
      <c r="X24" s="133">
        <v>-2.0468815032366501</v>
      </c>
      <c r="Y24" s="133">
        <v>-10.220000000000001</v>
      </c>
      <c r="Z24" s="133">
        <v>947640</v>
      </c>
      <c r="AA24" s="133">
        <v>924500</v>
      </c>
      <c r="AB24" s="133">
        <v>2.5</v>
      </c>
      <c r="AC24" s="133">
        <v>2.0968559838112499</v>
      </c>
      <c r="AD24" s="133" t="s">
        <v>1360</v>
      </c>
      <c r="AF24" s="133">
        <v>72161</v>
      </c>
      <c r="AG24" s="133">
        <v>4811</v>
      </c>
      <c r="AH24" s="286">
        <v>15</v>
      </c>
      <c r="AI24" s="286">
        <v>8</v>
      </c>
      <c r="AJ24" s="286" t="s">
        <v>2130</v>
      </c>
      <c r="AK24" s="133">
        <v>53.33</v>
      </c>
      <c r="AL24" s="133">
        <v>14</v>
      </c>
      <c r="AP24" s="133">
        <v>0.79067093991785098</v>
      </c>
      <c r="AQ24" s="133">
        <v>0.92253355205590803</v>
      </c>
      <c r="AR24" s="133">
        <v>0.30744141507763501</v>
      </c>
      <c r="AS24" s="133">
        <v>4.0085633588797402E-2</v>
      </c>
    </row>
    <row r="25" spans="1:52" s="133" customFormat="1" x14ac:dyDescent="0.2">
      <c r="A25" s="124" t="s">
        <v>1361</v>
      </c>
      <c r="B25" s="124" t="s">
        <v>1362</v>
      </c>
      <c r="C25" s="124" t="s">
        <v>1363</v>
      </c>
      <c r="D25"/>
      <c r="E25">
        <v>22</v>
      </c>
      <c r="F25">
        <v>2001</v>
      </c>
      <c r="G25" t="s">
        <v>1222</v>
      </c>
      <c r="H25" t="s">
        <v>1339</v>
      </c>
      <c r="I25">
        <v>1649</v>
      </c>
      <c r="J25">
        <v>600</v>
      </c>
      <c r="K25"/>
      <c r="L25"/>
      <c r="M25"/>
      <c r="N25"/>
      <c r="O25">
        <v>5214</v>
      </c>
      <c r="P25" t="s">
        <v>1608</v>
      </c>
      <c r="Q25" t="s">
        <v>1310</v>
      </c>
      <c r="R25">
        <v>2069</v>
      </c>
      <c r="S25">
        <v>500</v>
      </c>
      <c r="T25"/>
      <c r="U25"/>
      <c r="V25"/>
      <c r="W25"/>
      <c r="X25">
        <v>2.45505916721467</v>
      </c>
      <c r="Y25">
        <v>8.9700000000000006</v>
      </c>
      <c r="Z25">
        <v>989400</v>
      </c>
      <c r="AA25">
        <v>1034500</v>
      </c>
      <c r="AB25">
        <v>4.3600000000000003</v>
      </c>
      <c r="AC25">
        <v>2.4631195369063299</v>
      </c>
      <c r="AD25" t="s">
        <v>1360</v>
      </c>
      <c r="AE25"/>
      <c r="AF25">
        <v>47263</v>
      </c>
      <c r="AG25">
        <v>2488</v>
      </c>
      <c r="AH25" s="274">
        <v>19</v>
      </c>
      <c r="AI25" s="274">
        <v>11</v>
      </c>
      <c r="AJ25" s="274" t="s">
        <v>2065</v>
      </c>
      <c r="AK25">
        <v>57.89</v>
      </c>
      <c r="AL25">
        <v>13</v>
      </c>
      <c r="AM25"/>
      <c r="AN25"/>
      <c r="AO25"/>
      <c r="AP25">
        <v>0.66159600640239802</v>
      </c>
      <c r="AQ25">
        <v>0.92208586903640999</v>
      </c>
      <c r="AR25">
        <v>0.349469610509694</v>
      </c>
      <c r="AS25">
        <v>1.3452641485310101E-2</v>
      </c>
      <c r="AT25"/>
      <c r="AU25"/>
      <c r="AV25"/>
      <c r="AW25"/>
      <c r="AX25"/>
      <c r="AY25"/>
      <c r="AZ25"/>
    </row>
    <row r="26" spans="1:52" s="280" customFormat="1" x14ac:dyDescent="0.2">
      <c r="A26" s="124" t="s">
        <v>1361</v>
      </c>
      <c r="B26" s="124" t="s">
        <v>1362</v>
      </c>
      <c r="C26" s="124" t="s">
        <v>1363</v>
      </c>
      <c r="D26"/>
      <c r="E26">
        <v>23</v>
      </c>
      <c r="F26">
        <v>4626</v>
      </c>
      <c r="G26" t="s">
        <v>1584</v>
      </c>
      <c r="H26" t="s">
        <v>1336</v>
      </c>
      <c r="I26">
        <v>4875</v>
      </c>
      <c r="J26">
        <v>200</v>
      </c>
      <c r="K26"/>
      <c r="L26"/>
      <c r="M26"/>
      <c r="N26"/>
      <c r="O26">
        <v>6370</v>
      </c>
      <c r="P26" t="s">
        <v>1569</v>
      </c>
      <c r="Q26" t="s">
        <v>1324</v>
      </c>
      <c r="R26">
        <v>3200</v>
      </c>
      <c r="S26">
        <v>300</v>
      </c>
      <c r="T26"/>
      <c r="U26"/>
      <c r="V26"/>
      <c r="W26"/>
      <c r="X26">
        <v>2.2764818070473498</v>
      </c>
      <c r="Y26">
        <v>9.3699999999999992</v>
      </c>
      <c r="Z26">
        <v>975000</v>
      </c>
      <c r="AA26">
        <v>960000</v>
      </c>
      <c r="AB26">
        <v>1.54</v>
      </c>
      <c r="AC26">
        <v>3.0218236813840802</v>
      </c>
      <c r="AD26" t="s">
        <v>1360</v>
      </c>
      <c r="AE26"/>
      <c r="AF26">
        <v>-38805</v>
      </c>
      <c r="AG26">
        <v>-3234</v>
      </c>
      <c r="AH26" s="274">
        <v>12</v>
      </c>
      <c r="AI26" s="274">
        <v>5</v>
      </c>
      <c r="AJ26" s="274" t="s">
        <v>2357</v>
      </c>
      <c r="AK26">
        <v>41.67</v>
      </c>
      <c r="AL26">
        <v>13</v>
      </c>
      <c r="AM26"/>
      <c r="AN26"/>
      <c r="AO26"/>
      <c r="AP26">
        <v>0.77185542102886395</v>
      </c>
      <c r="AQ26">
        <v>0.91658402602964695</v>
      </c>
      <c r="AR26">
        <v>5.6558400319867003E-2</v>
      </c>
      <c r="AS26">
        <v>1.5211973499162401E-2</v>
      </c>
      <c r="AT26"/>
      <c r="AU26"/>
      <c r="AV26"/>
      <c r="AW26"/>
      <c r="AX26"/>
      <c r="AY26"/>
      <c r="AZ26"/>
    </row>
    <row r="27" spans="1:52" s="133" customFormat="1" x14ac:dyDescent="0.2">
      <c r="A27" s="124" t="s">
        <v>1361</v>
      </c>
      <c r="B27" s="124" t="s">
        <v>1362</v>
      </c>
      <c r="C27" s="124" t="s">
        <v>1363</v>
      </c>
      <c r="D27"/>
      <c r="E27">
        <v>24</v>
      </c>
      <c r="F27">
        <v>7182</v>
      </c>
      <c r="G27" t="s">
        <v>1437</v>
      </c>
      <c r="H27" t="s">
        <v>1369</v>
      </c>
      <c r="I27">
        <v>1011</v>
      </c>
      <c r="J27">
        <v>1000</v>
      </c>
      <c r="K27"/>
      <c r="L27"/>
      <c r="M27"/>
      <c r="N27"/>
      <c r="O27">
        <v>3865</v>
      </c>
      <c r="P27" t="s">
        <v>1259</v>
      </c>
      <c r="Q27" t="s">
        <v>1542</v>
      </c>
      <c r="R27">
        <v>499</v>
      </c>
      <c r="S27">
        <v>2000</v>
      </c>
      <c r="T27"/>
      <c r="U27"/>
      <c r="V27"/>
      <c r="W27"/>
      <c r="X27">
        <v>-2.2382115702871799</v>
      </c>
      <c r="Y27">
        <v>-6.69</v>
      </c>
      <c r="Z27">
        <v>1011000</v>
      </c>
      <c r="AA27">
        <v>998000</v>
      </c>
      <c r="AB27">
        <v>1.29</v>
      </c>
      <c r="AC27">
        <v>2.5137538063789799</v>
      </c>
      <c r="AD27" t="s">
        <v>1360</v>
      </c>
      <c r="AE27"/>
      <c r="AF27">
        <v>-49859</v>
      </c>
      <c r="AG27">
        <v>-3116</v>
      </c>
      <c r="AH27" s="274">
        <v>16</v>
      </c>
      <c r="AI27" s="274">
        <v>7</v>
      </c>
      <c r="AJ27" s="274" t="s">
        <v>2358</v>
      </c>
      <c r="AK27">
        <v>43.75</v>
      </c>
      <c r="AL27">
        <v>12</v>
      </c>
      <c r="AM27"/>
      <c r="AN27"/>
      <c r="AO27"/>
      <c r="AP27">
        <v>0.82218679218455804</v>
      </c>
      <c r="AQ27">
        <v>0.906557543402009</v>
      </c>
      <c r="AR27">
        <v>0.27143154407921699</v>
      </c>
      <c r="AS27">
        <v>1.12383065687776E-3</v>
      </c>
      <c r="AT27"/>
      <c r="AU27"/>
      <c r="AV27"/>
      <c r="AW27"/>
      <c r="AX27"/>
      <c r="AY27"/>
      <c r="AZ27"/>
    </row>
    <row r="28" spans="1:52" s="280" customFormat="1" x14ac:dyDescent="0.2">
      <c r="A28" s="124" t="s">
        <v>1361</v>
      </c>
      <c r="B28" s="124" t="s">
        <v>1362</v>
      </c>
      <c r="C28" s="124" t="s">
        <v>1363</v>
      </c>
      <c r="D28"/>
      <c r="E28">
        <v>25</v>
      </c>
      <c r="F28">
        <v>1951</v>
      </c>
      <c r="G28" t="s">
        <v>1791</v>
      </c>
      <c r="H28" t="s">
        <v>1321</v>
      </c>
      <c r="I28">
        <v>2565</v>
      </c>
      <c r="J28">
        <v>400</v>
      </c>
      <c r="K28"/>
      <c r="L28"/>
      <c r="M28"/>
      <c r="N28"/>
      <c r="O28">
        <v>7762</v>
      </c>
      <c r="P28" t="s">
        <v>1533</v>
      </c>
      <c r="Q28" t="s">
        <v>1320</v>
      </c>
      <c r="R28">
        <v>491</v>
      </c>
      <c r="S28">
        <v>2100</v>
      </c>
      <c r="T28"/>
      <c r="U28"/>
      <c r="V28"/>
      <c r="W28"/>
      <c r="X28">
        <v>1.87935776684934</v>
      </c>
      <c r="Y28">
        <v>7.72</v>
      </c>
      <c r="Z28">
        <v>1026000</v>
      </c>
      <c r="AA28">
        <v>1031100</v>
      </c>
      <c r="AB28">
        <v>0.5</v>
      </c>
      <c r="AC28">
        <v>2.8590336416831201</v>
      </c>
      <c r="AD28" t="s">
        <v>1360</v>
      </c>
      <c r="AE28"/>
      <c r="AF28">
        <v>-71230</v>
      </c>
      <c r="AG28">
        <v>-3749</v>
      </c>
      <c r="AH28" s="274">
        <v>19</v>
      </c>
      <c r="AI28" s="274">
        <v>9</v>
      </c>
      <c r="AJ28" s="274" t="s">
        <v>2359</v>
      </c>
      <c r="AK28">
        <v>47.37</v>
      </c>
      <c r="AL28">
        <v>14</v>
      </c>
      <c r="AM28"/>
      <c r="AN28"/>
      <c r="AO28"/>
      <c r="AP28">
        <v>0.78534812215218497</v>
      </c>
      <c r="AQ28">
        <v>0.90061720485008701</v>
      </c>
      <c r="AR28">
        <v>7.2256695687328799E-3</v>
      </c>
      <c r="AS28">
        <v>3.4015480675530199E-3</v>
      </c>
      <c r="AT28"/>
      <c r="AU28"/>
      <c r="AV28"/>
      <c r="AW28"/>
      <c r="AX28"/>
      <c r="AY28"/>
      <c r="AZ28"/>
    </row>
    <row r="29" spans="1:52" s="280" customFormat="1" x14ac:dyDescent="0.2">
      <c r="A29" s="124" t="s">
        <v>1361</v>
      </c>
      <c r="B29" s="124" t="s">
        <v>1362</v>
      </c>
      <c r="C29" s="124" t="s">
        <v>1363</v>
      </c>
      <c r="D29"/>
      <c r="E29">
        <v>26</v>
      </c>
      <c r="F29">
        <v>4626</v>
      </c>
      <c r="G29" t="s">
        <v>1584</v>
      </c>
      <c r="H29" t="s">
        <v>1336</v>
      </c>
      <c r="I29">
        <v>4875</v>
      </c>
      <c r="J29">
        <v>200</v>
      </c>
      <c r="K29"/>
      <c r="L29"/>
      <c r="M29"/>
      <c r="N29"/>
      <c r="O29">
        <v>1803</v>
      </c>
      <c r="P29" t="s">
        <v>1322</v>
      </c>
      <c r="Q29" t="s">
        <v>1321</v>
      </c>
      <c r="R29">
        <v>1094</v>
      </c>
      <c r="S29">
        <v>900</v>
      </c>
      <c r="T29"/>
      <c r="U29"/>
      <c r="V29"/>
      <c r="W29"/>
      <c r="X29">
        <v>-2.3798542607163702</v>
      </c>
      <c r="Y29">
        <v>-11.08</v>
      </c>
      <c r="Z29">
        <v>975000</v>
      </c>
      <c r="AA29">
        <v>984600</v>
      </c>
      <c r="AB29">
        <v>0.98</v>
      </c>
      <c r="AC29">
        <v>2.63345306573936</v>
      </c>
      <c r="AD29" t="s">
        <v>1360</v>
      </c>
      <c r="AE29"/>
      <c r="AF29">
        <v>-107889</v>
      </c>
      <c r="AG29">
        <v>-6743</v>
      </c>
      <c r="AH29" s="274">
        <v>16</v>
      </c>
      <c r="AI29" s="274">
        <v>7</v>
      </c>
      <c r="AJ29" s="274" t="s">
        <v>2164</v>
      </c>
      <c r="AK29">
        <v>43.75</v>
      </c>
      <c r="AL29">
        <v>11</v>
      </c>
      <c r="AM29"/>
      <c r="AN29"/>
      <c r="AO29"/>
      <c r="AP29">
        <v>0.65512430496841201</v>
      </c>
      <c r="AQ29">
        <v>0.93296430272847897</v>
      </c>
      <c r="AR29">
        <v>0.27258691263579199</v>
      </c>
      <c r="AS29">
        <v>4.2928758697209496E-3</v>
      </c>
      <c r="AT29"/>
      <c r="AU29"/>
      <c r="AV29"/>
      <c r="AW29"/>
      <c r="AX29"/>
      <c r="AY29"/>
      <c r="AZ29"/>
    </row>
    <row r="30" spans="1:52" s="133" customFormat="1" x14ac:dyDescent="0.2">
      <c r="A30" s="124" t="s">
        <v>1361</v>
      </c>
      <c r="B30" s="124" t="s">
        <v>1362</v>
      </c>
      <c r="C30" s="124" t="s">
        <v>1363</v>
      </c>
      <c r="D30"/>
      <c r="E30">
        <v>27</v>
      </c>
      <c r="F30">
        <v>7261</v>
      </c>
      <c r="G30" t="s">
        <v>1716</v>
      </c>
      <c r="H30" t="s">
        <v>1329</v>
      </c>
      <c r="I30">
        <v>883</v>
      </c>
      <c r="J30">
        <v>1200</v>
      </c>
      <c r="K30"/>
      <c r="L30"/>
      <c r="M30"/>
      <c r="N30"/>
      <c r="O30">
        <v>6302</v>
      </c>
      <c r="P30" t="s">
        <v>1585</v>
      </c>
      <c r="Q30" t="s">
        <v>1324</v>
      </c>
      <c r="R30">
        <v>2722</v>
      </c>
      <c r="S30">
        <v>400</v>
      </c>
      <c r="T30"/>
      <c r="U30"/>
      <c r="V30"/>
      <c r="W30"/>
      <c r="X30">
        <v>-1.8438712368204999</v>
      </c>
      <c r="Y30">
        <v>-5.73</v>
      </c>
      <c r="Z30">
        <v>1059600</v>
      </c>
      <c r="AA30">
        <v>1088800</v>
      </c>
      <c r="AB30">
        <v>2.68</v>
      </c>
      <c r="AC30">
        <v>2.0708558792777398</v>
      </c>
      <c r="AD30" t="s">
        <v>1360</v>
      </c>
      <c r="AE30"/>
      <c r="AF30">
        <v>-113429</v>
      </c>
      <c r="AG30">
        <v>-6302</v>
      </c>
      <c r="AH30" s="274">
        <v>18</v>
      </c>
      <c r="AI30" s="274">
        <v>9</v>
      </c>
      <c r="AJ30" s="274" t="s">
        <v>2360</v>
      </c>
      <c r="AK30">
        <v>50</v>
      </c>
      <c r="AL30">
        <v>14</v>
      </c>
      <c r="AM30"/>
      <c r="AN30"/>
      <c r="AO30"/>
      <c r="AP30">
        <v>0.77031843832153402</v>
      </c>
      <c r="AQ30">
        <v>0.92136154321872799</v>
      </c>
      <c r="AR30">
        <v>0.38664529912891299</v>
      </c>
      <c r="AS30">
        <v>1.6222104789829099E-2</v>
      </c>
      <c r="AT30"/>
      <c r="AU30"/>
      <c r="AV30"/>
      <c r="AW30"/>
      <c r="AX30"/>
      <c r="AY30"/>
      <c r="AZ30"/>
    </row>
    <row r="31" spans="1:52" s="280" customFormat="1" x14ac:dyDescent="0.2">
      <c r="A31" s="124" t="s">
        <v>1361</v>
      </c>
      <c r="B31" s="124" t="s">
        <v>1362</v>
      </c>
      <c r="C31" s="124" t="s">
        <v>1363</v>
      </c>
      <c r="D31"/>
      <c r="E31">
        <v>28</v>
      </c>
      <c r="F31">
        <v>4534</v>
      </c>
      <c r="G31" t="s">
        <v>1580</v>
      </c>
      <c r="H31" t="s">
        <v>1334</v>
      </c>
      <c r="I31">
        <v>4290</v>
      </c>
      <c r="J31">
        <v>200</v>
      </c>
      <c r="K31"/>
      <c r="L31"/>
      <c r="M31"/>
      <c r="N31"/>
      <c r="O31">
        <v>5401</v>
      </c>
      <c r="P31" t="s">
        <v>1670</v>
      </c>
      <c r="Q31" t="s">
        <v>1367</v>
      </c>
      <c r="R31">
        <v>1477</v>
      </c>
      <c r="S31">
        <v>600</v>
      </c>
      <c r="T31"/>
      <c r="U31"/>
      <c r="V31"/>
      <c r="W31"/>
      <c r="X31">
        <v>2.67946053850546</v>
      </c>
      <c r="Y31">
        <v>6.94</v>
      </c>
      <c r="Z31">
        <v>858000</v>
      </c>
      <c r="AA31">
        <v>886200</v>
      </c>
      <c r="AB31">
        <v>3.29</v>
      </c>
      <c r="AC31">
        <v>2.7004072549867302</v>
      </c>
      <c r="AD31" t="s">
        <v>1360</v>
      </c>
      <c r="AE31"/>
      <c r="AF31">
        <v>-145665</v>
      </c>
      <c r="AG31">
        <v>-7667</v>
      </c>
      <c r="AH31" s="274">
        <v>19</v>
      </c>
      <c r="AI31" s="274">
        <v>9</v>
      </c>
      <c r="AJ31" s="274" t="s">
        <v>2361</v>
      </c>
      <c r="AK31">
        <v>47.37</v>
      </c>
      <c r="AL31">
        <v>13</v>
      </c>
      <c r="AM31"/>
      <c r="AN31"/>
      <c r="AO31"/>
      <c r="AP31">
        <v>0.78446043092328699</v>
      </c>
      <c r="AQ31">
        <v>0.92020129399468897</v>
      </c>
      <c r="AR31">
        <v>0.134242016422459</v>
      </c>
      <c r="AS31">
        <v>9.7179795869321794E-2</v>
      </c>
      <c r="AT31"/>
      <c r="AU31"/>
      <c r="AV31"/>
      <c r="AW31"/>
      <c r="AX31"/>
      <c r="AY31"/>
      <c r="AZ31"/>
    </row>
    <row r="32" spans="1:52" s="133" customFormat="1" x14ac:dyDescent="0.2">
      <c r="A32" s="124" t="s">
        <v>1361</v>
      </c>
      <c r="B32" s="124" t="s">
        <v>1362</v>
      </c>
      <c r="C32" s="124" t="s">
        <v>1363</v>
      </c>
      <c r="D32"/>
      <c r="E32">
        <v>29</v>
      </c>
      <c r="F32">
        <v>1332</v>
      </c>
      <c r="G32" t="s">
        <v>1780</v>
      </c>
      <c r="H32" t="s">
        <v>1440</v>
      </c>
      <c r="I32">
        <v>616</v>
      </c>
      <c r="J32">
        <v>1700</v>
      </c>
      <c r="K32"/>
      <c r="L32"/>
      <c r="M32"/>
      <c r="N32"/>
      <c r="O32">
        <v>1333</v>
      </c>
      <c r="P32" t="s">
        <v>1439</v>
      </c>
      <c r="Q32" t="s">
        <v>1440</v>
      </c>
      <c r="R32">
        <v>2571</v>
      </c>
      <c r="S32">
        <v>400</v>
      </c>
      <c r="T32"/>
      <c r="U32"/>
      <c r="V32"/>
      <c r="W32"/>
      <c r="X32">
        <v>1.8178459070608299</v>
      </c>
      <c r="Y32">
        <v>5.45</v>
      </c>
      <c r="Z32">
        <v>1047200</v>
      </c>
      <c r="AA32">
        <v>1028400</v>
      </c>
      <c r="AB32">
        <v>1.83</v>
      </c>
      <c r="AC32">
        <v>2.2219620450826598</v>
      </c>
      <c r="AD32" t="s">
        <v>1360</v>
      </c>
      <c r="AE32"/>
      <c r="AF32">
        <v>-171718</v>
      </c>
      <c r="AG32">
        <v>-9038</v>
      </c>
      <c r="AH32" s="274">
        <v>19</v>
      </c>
      <c r="AI32" s="274">
        <v>9</v>
      </c>
      <c r="AJ32" s="274" t="s">
        <v>2131</v>
      </c>
      <c r="AK32">
        <v>47.37</v>
      </c>
      <c r="AL32">
        <v>12</v>
      </c>
      <c r="AM32"/>
      <c r="AN32"/>
      <c r="AO32"/>
      <c r="AP32">
        <v>0.68151427945564802</v>
      </c>
      <c r="AQ32">
        <v>0.93868968950318898</v>
      </c>
      <c r="AR32">
        <v>8.1781218405662603E-2</v>
      </c>
      <c r="AS32">
        <v>1.30773566479456E-2</v>
      </c>
      <c r="AT32"/>
      <c r="AU32"/>
      <c r="AV32"/>
      <c r="AW32"/>
      <c r="AX32"/>
      <c r="AY32"/>
      <c r="AZ32"/>
    </row>
    <row r="33" spans="1:52" s="280" customFormat="1" x14ac:dyDescent="0.2">
      <c r="A33" s="124" t="s">
        <v>1361</v>
      </c>
      <c r="B33" s="124" t="s">
        <v>1362</v>
      </c>
      <c r="C33" s="124" t="s">
        <v>1363</v>
      </c>
      <c r="D33"/>
      <c r="E33">
        <v>30</v>
      </c>
      <c r="F33">
        <v>5110</v>
      </c>
      <c r="G33" t="s">
        <v>1144</v>
      </c>
      <c r="H33" t="s">
        <v>1450</v>
      </c>
      <c r="I33">
        <v>1230</v>
      </c>
      <c r="J33">
        <v>800</v>
      </c>
      <c r="K33"/>
      <c r="L33"/>
      <c r="M33"/>
      <c r="N33"/>
      <c r="O33">
        <v>5803</v>
      </c>
      <c r="P33" t="s">
        <v>26</v>
      </c>
      <c r="Q33" t="s">
        <v>1327</v>
      </c>
      <c r="R33">
        <v>387</v>
      </c>
      <c r="S33">
        <v>2500</v>
      </c>
      <c r="T33"/>
      <c r="U33"/>
      <c r="V33"/>
      <c r="W33"/>
      <c r="X33">
        <v>2.2983748269986402</v>
      </c>
      <c r="Y33">
        <v>6.18</v>
      </c>
      <c r="Z33">
        <v>984000</v>
      </c>
      <c r="AA33">
        <v>967500</v>
      </c>
      <c r="AB33">
        <v>1.68</v>
      </c>
      <c r="AC33">
        <v>2.3790653035498202</v>
      </c>
      <c r="AD33" t="s">
        <v>1360</v>
      </c>
      <c r="AE33"/>
      <c r="AF33">
        <v>-284351</v>
      </c>
      <c r="AG33">
        <v>-14966</v>
      </c>
      <c r="AH33" s="274">
        <v>19</v>
      </c>
      <c r="AI33" s="274">
        <v>7</v>
      </c>
      <c r="AJ33" s="274" t="s">
        <v>2065</v>
      </c>
      <c r="AK33">
        <v>36.840000000000003</v>
      </c>
      <c r="AL33">
        <v>12</v>
      </c>
      <c r="AM33"/>
      <c r="AN33"/>
      <c r="AO33"/>
      <c r="AP33">
        <v>0.92672963383860896</v>
      </c>
      <c r="AQ33">
        <v>0.914965287310741</v>
      </c>
      <c r="AR33">
        <v>7.2957926803085896E-2</v>
      </c>
      <c r="AS33">
        <v>1.5809932894796801E-2</v>
      </c>
      <c r="AT33"/>
      <c r="AU33"/>
      <c r="AV33"/>
      <c r="AW33"/>
      <c r="AX33"/>
      <c r="AY33"/>
      <c r="AZ33"/>
    </row>
    <row r="34" spans="1:52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1:52" s="133" customForma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s="133" customForma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1:52" s="280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52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52" s="280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80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80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80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80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80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80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="85" zoomScaleNormal="85" workbookViewId="0">
      <selection activeCell="X38" sqref="X38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87" t="s">
        <v>2179</v>
      </c>
      <c r="C1" s="185">
        <v>8086</v>
      </c>
      <c r="D1" s="186" t="s">
        <v>2180</v>
      </c>
      <c r="E1" s="184"/>
      <c r="F1" s="184"/>
      <c r="G1" s="184"/>
      <c r="H1" s="188" t="s">
        <v>2181</v>
      </c>
      <c r="I1" s="136">
        <v>7327</v>
      </c>
      <c r="J1" s="137" t="s">
        <v>2182</v>
      </c>
      <c r="N1" s="169"/>
      <c r="O1" s="189">
        <v>20</v>
      </c>
      <c r="P1" s="135" t="s">
        <v>2191</v>
      </c>
      <c r="Q1" s="190">
        <v>36</v>
      </c>
      <c r="R1" s="135"/>
      <c r="T1" s="169"/>
      <c r="U1" s="135" t="s">
        <v>1616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1" t="s">
        <v>2183</v>
      </c>
      <c r="X2" s="170">
        <v>-1.8404315569638601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2" t="s">
        <v>2184</v>
      </c>
      <c r="X3" s="170">
        <v>-6.72</v>
      </c>
    </row>
    <row r="4" spans="1:24" x14ac:dyDescent="0.2">
      <c r="A4" s="196" t="s">
        <v>1101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2" t="s">
        <v>2185</v>
      </c>
      <c r="X4" s="170">
        <v>5.33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1" t="s">
        <v>2186</v>
      </c>
      <c r="X5" s="170">
        <v>87941</v>
      </c>
    </row>
    <row r="6" spans="1:24" ht="15" customHeight="1" x14ac:dyDescent="0.2">
      <c r="A6" s="196" t="s">
        <v>990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3" t="s">
        <v>2187</v>
      </c>
      <c r="X6" s="170">
        <v>0.73655567373380204</v>
      </c>
    </row>
    <row r="7" spans="1:24" x14ac:dyDescent="0.2">
      <c r="A7" s="197">
        <v>2.8935413922183959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3" t="s">
        <v>2188</v>
      </c>
      <c r="X7" s="170">
        <v>0.92271258916343202</v>
      </c>
    </row>
    <row r="8" spans="1:24" x14ac:dyDescent="0.2">
      <c r="A8" s="196" t="s">
        <v>991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1" t="s">
        <v>2189</v>
      </c>
      <c r="X8" s="170">
        <v>0.32780538713363699</v>
      </c>
    </row>
    <row r="9" spans="1:24" x14ac:dyDescent="0.2">
      <c r="A9" s="197">
        <v>1.8203741172730039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1" t="s">
        <v>2190</v>
      </c>
      <c r="X9" s="170">
        <v>1.5035393678170901E-3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503</v>
      </c>
      <c r="B41" s="106" t="s">
        <v>2177</v>
      </c>
      <c r="C41" s="106" t="s">
        <v>2178</v>
      </c>
      <c r="D41" s="106" t="s">
        <v>2165</v>
      </c>
      <c r="E41" s="106" t="s">
        <v>2166</v>
      </c>
      <c r="F41" s="106" t="s">
        <v>504</v>
      </c>
      <c r="G41" s="106" t="s">
        <v>505</v>
      </c>
      <c r="H41" s="106" t="s">
        <v>506</v>
      </c>
      <c r="I41" s="106" t="s">
        <v>507</v>
      </c>
      <c r="J41" s="106" t="s">
        <v>508</v>
      </c>
      <c r="L41" s="106" t="s">
        <v>197</v>
      </c>
      <c r="M41" s="106" t="s">
        <v>198</v>
      </c>
      <c r="N41" s="106" t="s">
        <v>199</v>
      </c>
      <c r="O41" s="106" t="s">
        <v>200</v>
      </c>
    </row>
    <row r="42" spans="1:20" x14ac:dyDescent="0.2">
      <c r="A42" s="14">
        <v>43875</v>
      </c>
      <c r="B42">
        <v>2632</v>
      </c>
      <c r="C42">
        <v>2645</v>
      </c>
      <c r="D42">
        <v>1250</v>
      </c>
      <c r="E42">
        <v>1252</v>
      </c>
      <c r="F42">
        <v>2.1126198083066998</v>
      </c>
      <c r="G42">
        <v>2.2544904233628</v>
      </c>
      <c r="H42">
        <v>7.70855153614841E-2</v>
      </c>
      <c r="I42">
        <v>-1.8404315569638601</v>
      </c>
      <c r="J42">
        <v>-6.72</v>
      </c>
      <c r="L42">
        <v>2.331575938724284</v>
      </c>
      <c r="M42">
        <v>2.177404908001316</v>
      </c>
      <c r="N42">
        <v>2.408661454085768</v>
      </c>
      <c r="O42">
        <v>2.100319392639832</v>
      </c>
    </row>
    <row r="43" spans="1:20" x14ac:dyDescent="0.2">
      <c r="A43" s="14">
        <v>43874</v>
      </c>
      <c r="B43">
        <v>2670</v>
      </c>
      <c r="C43">
        <v>2650</v>
      </c>
      <c r="D43">
        <v>1280</v>
      </c>
      <c r="E43">
        <v>1258</v>
      </c>
      <c r="F43">
        <v>2.10651828298887</v>
      </c>
      <c r="G43">
        <v>2.2560798329192502</v>
      </c>
      <c r="H43">
        <v>7.5353408273736502E-2</v>
      </c>
      <c r="I43">
        <v>-1.9848013959378199</v>
      </c>
      <c r="J43">
        <v>-7.1</v>
      </c>
      <c r="L43">
        <v>2.3314332411929866</v>
      </c>
      <c r="M43">
        <v>2.1807264246455138</v>
      </c>
      <c r="N43">
        <v>2.4067866494667234</v>
      </c>
      <c r="O43">
        <v>2.105373016371777</v>
      </c>
    </row>
    <row r="44" spans="1:20" x14ac:dyDescent="0.2">
      <c r="A44" s="14">
        <v>43873</v>
      </c>
      <c r="B44">
        <v>2700</v>
      </c>
      <c r="C44">
        <v>2660</v>
      </c>
      <c r="D44">
        <v>1311</v>
      </c>
      <c r="E44">
        <v>1288</v>
      </c>
      <c r="F44">
        <v>2.0652173913043401</v>
      </c>
      <c r="G44">
        <v>2.25738637390184</v>
      </c>
      <c r="H44">
        <v>7.3577450355127902E-2</v>
      </c>
      <c r="I44">
        <v>-2.6117918148831398</v>
      </c>
      <c r="J44">
        <v>-9.31</v>
      </c>
      <c r="L44">
        <v>2.3309638242569681</v>
      </c>
      <c r="M44">
        <v>2.183808923546712</v>
      </c>
      <c r="N44">
        <v>2.4045412746120958</v>
      </c>
      <c r="O44">
        <v>2.1102314731915843</v>
      </c>
    </row>
    <row r="45" spans="1:20" x14ac:dyDescent="0.2">
      <c r="A45" s="14">
        <v>43871</v>
      </c>
      <c r="B45">
        <v>2720</v>
      </c>
      <c r="C45">
        <v>2703</v>
      </c>
      <c r="D45">
        <v>1311</v>
      </c>
      <c r="E45">
        <v>1310</v>
      </c>
      <c r="F45">
        <v>2.06335877862595</v>
      </c>
      <c r="G45">
        <v>2.2585354009819198</v>
      </c>
      <c r="H45">
        <v>7.12020080469946E-2</v>
      </c>
      <c r="I45">
        <v>-2.74116738712133</v>
      </c>
      <c r="J45">
        <v>-9.4600000000000009</v>
      </c>
      <c r="L45">
        <v>2.3297374090289145</v>
      </c>
      <c r="M45">
        <v>2.1873333929349252</v>
      </c>
      <c r="N45">
        <v>2.4009394170759091</v>
      </c>
      <c r="O45">
        <v>2.1161313848879306</v>
      </c>
    </row>
    <row r="46" spans="1:20" x14ac:dyDescent="0.2">
      <c r="A46" s="14">
        <v>43868</v>
      </c>
      <c r="B46">
        <v>2822</v>
      </c>
      <c r="C46">
        <v>2725</v>
      </c>
      <c r="D46">
        <v>1295</v>
      </c>
      <c r="E46">
        <v>1326</v>
      </c>
      <c r="F46">
        <v>2.0550527903468998</v>
      </c>
      <c r="G46">
        <v>2.2601400315374098</v>
      </c>
      <c r="H46">
        <v>6.8072691354731096E-2</v>
      </c>
      <c r="I46">
        <v>-3.0127682203981601</v>
      </c>
      <c r="J46">
        <v>-9.98</v>
      </c>
      <c r="L46">
        <v>2.328212722892141</v>
      </c>
      <c r="M46">
        <v>2.1920673401826787</v>
      </c>
      <c r="N46">
        <v>2.3962854142468721</v>
      </c>
      <c r="O46">
        <v>2.1239946488279475</v>
      </c>
    </row>
    <row r="47" spans="1:20" x14ac:dyDescent="0.2">
      <c r="A47" s="14">
        <v>43867</v>
      </c>
      <c r="B47">
        <v>2815</v>
      </c>
      <c r="C47">
        <v>2822</v>
      </c>
      <c r="D47">
        <v>1284</v>
      </c>
      <c r="E47">
        <v>1279</v>
      </c>
      <c r="F47">
        <v>2.2064112587959301</v>
      </c>
      <c r="G47">
        <v>2.2621708729023098</v>
      </c>
      <c r="H47">
        <v>6.4078790833518307E-2</v>
      </c>
      <c r="I47">
        <v>-0.87017269491312899</v>
      </c>
      <c r="J47">
        <v>-2.5299999999999998</v>
      </c>
      <c r="L47">
        <v>2.3262496637358279</v>
      </c>
      <c r="M47">
        <v>2.1980920820687917</v>
      </c>
      <c r="N47">
        <v>2.3903284545693464</v>
      </c>
      <c r="O47">
        <v>2.1340132912352732</v>
      </c>
    </row>
    <row r="48" spans="1:20" x14ac:dyDescent="0.2">
      <c r="A48" s="14">
        <v>43866</v>
      </c>
      <c r="B48">
        <v>2780</v>
      </c>
      <c r="C48">
        <v>2765</v>
      </c>
      <c r="D48">
        <v>1260</v>
      </c>
      <c r="E48">
        <v>1258</v>
      </c>
      <c r="F48">
        <v>2.1979332273449899</v>
      </c>
      <c r="G48">
        <v>2.2622881941981898</v>
      </c>
      <c r="H48">
        <v>6.3984579482205997E-2</v>
      </c>
      <c r="I48">
        <v>-1.00578869743292</v>
      </c>
      <c r="J48">
        <v>-2.93</v>
      </c>
      <c r="L48">
        <v>2.3262727736803956</v>
      </c>
      <c r="M48">
        <v>2.198303614715984</v>
      </c>
      <c r="N48">
        <v>2.3902573531626019</v>
      </c>
      <c r="O48">
        <v>2.1343190352337778</v>
      </c>
    </row>
    <row r="49" spans="1:15" x14ac:dyDescent="0.2">
      <c r="A49" s="14">
        <v>43865</v>
      </c>
      <c r="B49">
        <v>2700</v>
      </c>
      <c r="C49">
        <v>2754</v>
      </c>
      <c r="D49">
        <v>1236</v>
      </c>
      <c r="E49">
        <v>1248</v>
      </c>
      <c r="F49">
        <v>2.2067307692307598</v>
      </c>
      <c r="G49">
        <v>2.26230915594846</v>
      </c>
      <c r="H49">
        <v>6.3963747085795594E-2</v>
      </c>
      <c r="I49">
        <v>-0.868904484959936</v>
      </c>
      <c r="J49">
        <v>-2.52</v>
      </c>
      <c r="L49">
        <v>2.3262729030342557</v>
      </c>
      <c r="M49">
        <v>2.1983454088626644</v>
      </c>
      <c r="N49">
        <v>2.3902366501200514</v>
      </c>
      <c r="O49">
        <v>2.1343816617768687</v>
      </c>
    </row>
    <row r="50" spans="1:15" x14ac:dyDescent="0.2">
      <c r="A50" s="14">
        <v>43864</v>
      </c>
      <c r="B50">
        <v>2688</v>
      </c>
      <c r="C50">
        <v>2703</v>
      </c>
      <c r="D50">
        <v>1234</v>
      </c>
      <c r="E50">
        <v>1248</v>
      </c>
      <c r="F50">
        <v>2.1658653846153801</v>
      </c>
      <c r="G50">
        <v>2.2616343671656098</v>
      </c>
      <c r="H50">
        <v>6.4807896415589997E-2</v>
      </c>
      <c r="I50">
        <v>-1.47773632299529</v>
      </c>
      <c r="J50">
        <v>-4.42</v>
      </c>
      <c r="L50">
        <v>2.3264422635811997</v>
      </c>
      <c r="M50">
        <v>2.19682647075002</v>
      </c>
      <c r="N50">
        <v>2.3912501599967899</v>
      </c>
      <c r="O50">
        <v>2.1320185743344298</v>
      </c>
    </row>
    <row r="51" spans="1:15" x14ac:dyDescent="0.2">
      <c r="A51" s="14">
        <v>43861</v>
      </c>
      <c r="B51">
        <v>2758</v>
      </c>
      <c r="C51">
        <v>2738</v>
      </c>
      <c r="D51">
        <v>1248</v>
      </c>
      <c r="E51">
        <v>1251</v>
      </c>
      <c r="F51">
        <v>2.1886490807354102</v>
      </c>
      <c r="G51">
        <v>2.2616578328125398</v>
      </c>
      <c r="H51">
        <v>6.4773525630919704E-2</v>
      </c>
      <c r="I51">
        <v>-1.12713877106422</v>
      </c>
      <c r="J51">
        <v>-3.34</v>
      </c>
      <c r="L51">
        <v>2.3264313584434597</v>
      </c>
      <c r="M51">
        <v>2.19688430718162</v>
      </c>
      <c r="N51">
        <v>2.3912048840743791</v>
      </c>
      <c r="O51">
        <v>2.1321107815507006</v>
      </c>
    </row>
    <row r="52" spans="1:15" x14ac:dyDescent="0.2">
      <c r="A52" s="14">
        <v>43860</v>
      </c>
      <c r="B52">
        <v>2689</v>
      </c>
      <c r="C52">
        <v>2722</v>
      </c>
      <c r="D52">
        <v>1249</v>
      </c>
      <c r="E52">
        <v>1250</v>
      </c>
      <c r="F52">
        <v>2.1776</v>
      </c>
      <c r="G52">
        <v>2.2614876810176501</v>
      </c>
      <c r="H52">
        <v>6.4981514170882201E-2</v>
      </c>
      <c r="I52">
        <v>-1.2909468498542001</v>
      </c>
      <c r="J52">
        <v>-3.85</v>
      </c>
      <c r="L52">
        <v>2.3264691951885323</v>
      </c>
      <c r="M52">
        <v>2.1965061668467678</v>
      </c>
      <c r="N52">
        <v>2.3914507093594146</v>
      </c>
      <c r="O52">
        <v>2.1315246526758855</v>
      </c>
    </row>
    <row r="53" spans="1:15" x14ac:dyDescent="0.2">
      <c r="A53" s="14">
        <v>43859</v>
      </c>
      <c r="B53">
        <v>2669</v>
      </c>
      <c r="C53">
        <v>2724</v>
      </c>
      <c r="D53">
        <v>1252</v>
      </c>
      <c r="E53">
        <v>1253</v>
      </c>
      <c r="F53">
        <v>2.1739824421388598</v>
      </c>
      <c r="G53">
        <v>2.26128094452555</v>
      </c>
      <c r="H53">
        <v>6.5272086162918297E-2</v>
      </c>
      <c r="I53">
        <v>-1.3374553736307699</v>
      </c>
      <c r="J53">
        <v>-4.0199999999999996</v>
      </c>
      <c r="L53">
        <v>2.3265530306884683</v>
      </c>
      <c r="M53">
        <v>2.1960088583626316</v>
      </c>
      <c r="N53">
        <v>2.3918251168513867</v>
      </c>
      <c r="O53">
        <v>2.1307367721997132</v>
      </c>
    </row>
    <row r="54" spans="1:15" x14ac:dyDescent="0.2">
      <c r="A54" s="14">
        <v>43858</v>
      </c>
      <c r="B54">
        <v>2640</v>
      </c>
      <c r="C54">
        <v>2675</v>
      </c>
      <c r="D54">
        <v>1255</v>
      </c>
      <c r="E54">
        <v>1250</v>
      </c>
      <c r="F54">
        <v>2.14</v>
      </c>
      <c r="G54">
        <v>2.26142784529703</v>
      </c>
      <c r="H54">
        <v>6.5087584878168597E-2</v>
      </c>
      <c r="I54">
        <v>-1.8656068668752099</v>
      </c>
      <c r="J54">
        <v>-5.67</v>
      </c>
      <c r="L54">
        <v>2.3265154301751987</v>
      </c>
      <c r="M54">
        <v>2.1963402604188613</v>
      </c>
      <c r="N54">
        <v>2.3916030150533674</v>
      </c>
      <c r="O54">
        <v>2.1312526755406926</v>
      </c>
    </row>
    <row r="55" spans="1:15" x14ac:dyDescent="0.2">
      <c r="A55" s="14">
        <v>43857</v>
      </c>
      <c r="B55">
        <v>2688</v>
      </c>
      <c r="C55">
        <v>2665</v>
      </c>
      <c r="D55">
        <v>1260</v>
      </c>
      <c r="E55">
        <v>1260</v>
      </c>
      <c r="F55">
        <v>2.1150793650793598</v>
      </c>
      <c r="G55">
        <v>2.2629422513627402</v>
      </c>
      <c r="H55">
        <v>6.3547817259938202E-2</v>
      </c>
      <c r="I55">
        <v>-2.32679724747363</v>
      </c>
      <c r="J55">
        <v>-6.99</v>
      </c>
      <c r="L55">
        <v>2.3264900686226784</v>
      </c>
      <c r="M55">
        <v>2.199394434102802</v>
      </c>
      <c r="N55">
        <v>2.3900378858826166</v>
      </c>
      <c r="O55">
        <v>2.1358466168428638</v>
      </c>
    </row>
    <row r="56" spans="1:15" x14ac:dyDescent="0.2">
      <c r="A56" s="14">
        <v>43854</v>
      </c>
      <c r="B56">
        <v>2775</v>
      </c>
      <c r="C56">
        <v>2746</v>
      </c>
      <c r="D56">
        <v>1276</v>
      </c>
      <c r="E56">
        <v>1270</v>
      </c>
      <c r="F56">
        <v>2.16220472440944</v>
      </c>
      <c r="G56">
        <v>2.26499888227224</v>
      </c>
      <c r="H56">
        <v>6.1181095001244599E-2</v>
      </c>
      <c r="I56">
        <v>-1.68016211316103</v>
      </c>
      <c r="J56">
        <v>-4.75</v>
      </c>
      <c r="L56">
        <v>2.3261799772734846</v>
      </c>
      <c r="M56">
        <v>2.2038177872709954</v>
      </c>
      <c r="N56">
        <v>2.3873610722747292</v>
      </c>
      <c r="O56">
        <v>2.1426366922697508</v>
      </c>
    </row>
    <row r="57" spans="1:15" x14ac:dyDescent="0.2">
      <c r="A57" s="14">
        <v>43853</v>
      </c>
      <c r="B57">
        <v>2835</v>
      </c>
      <c r="C57">
        <v>2807</v>
      </c>
      <c r="D57">
        <v>1277</v>
      </c>
      <c r="E57">
        <v>1276</v>
      </c>
      <c r="F57">
        <v>2.19984326018808</v>
      </c>
      <c r="G57">
        <v>2.2664246299797002</v>
      </c>
      <c r="H57">
        <v>6.0003610713016499E-2</v>
      </c>
      <c r="I57">
        <v>-1.10962272104029</v>
      </c>
      <c r="J57">
        <v>-3.03</v>
      </c>
      <c r="L57">
        <v>2.3264282406927168</v>
      </c>
      <c r="M57">
        <v>2.2064210192666835</v>
      </c>
      <c r="N57">
        <v>2.386431851405733</v>
      </c>
      <c r="O57">
        <v>2.1464174085536674</v>
      </c>
    </row>
    <row r="58" spans="1:15" x14ac:dyDescent="0.2">
      <c r="A58" s="14">
        <v>43852</v>
      </c>
      <c r="B58">
        <v>2852</v>
      </c>
      <c r="C58">
        <v>2864</v>
      </c>
      <c r="D58">
        <v>1278</v>
      </c>
      <c r="E58">
        <v>1289</v>
      </c>
      <c r="F58">
        <v>2.2218774243599602</v>
      </c>
      <c r="G58">
        <v>2.2669697261642798</v>
      </c>
      <c r="H58">
        <v>5.9580486791039201E-2</v>
      </c>
      <c r="I58">
        <v>-0.75683003333731402</v>
      </c>
      <c r="J58">
        <v>-2.0299999999999998</v>
      </c>
      <c r="L58">
        <v>2.3265502129553188</v>
      </c>
      <c r="M58">
        <v>2.2073892393732408</v>
      </c>
      <c r="N58">
        <v>2.3861306997463583</v>
      </c>
      <c r="O58">
        <v>2.1478087525822014</v>
      </c>
    </row>
    <row r="59" spans="1:15" x14ac:dyDescent="0.2">
      <c r="A59" s="14">
        <v>43851</v>
      </c>
      <c r="B59">
        <v>2894</v>
      </c>
      <c r="C59">
        <v>2891</v>
      </c>
      <c r="D59">
        <v>1281</v>
      </c>
      <c r="E59">
        <v>1281</v>
      </c>
      <c r="F59">
        <v>2.25683060109289</v>
      </c>
      <c r="G59">
        <v>2.2667274098888601</v>
      </c>
      <c r="H59">
        <v>5.97999387510234E-2</v>
      </c>
      <c r="I59">
        <v>-0.16549864435775899</v>
      </c>
      <c r="J59">
        <v>-0.44</v>
      </c>
      <c r="L59">
        <v>2.3265273486398836</v>
      </c>
      <c r="M59">
        <v>2.2069274711378366</v>
      </c>
      <c r="N59">
        <v>2.3863272873909067</v>
      </c>
      <c r="O59">
        <v>2.1471275323868135</v>
      </c>
    </row>
    <row r="60" spans="1:15" x14ac:dyDescent="0.2">
      <c r="A60" s="14">
        <v>43850</v>
      </c>
      <c r="B60">
        <v>2902</v>
      </c>
      <c r="C60">
        <v>2908</v>
      </c>
      <c r="D60">
        <v>1280</v>
      </c>
      <c r="E60">
        <v>1287</v>
      </c>
      <c r="F60">
        <v>2.2595182595182499</v>
      </c>
      <c r="G60">
        <v>2.26621768125956</v>
      </c>
      <c r="H60">
        <v>6.0044558209546899E-2</v>
      </c>
      <c r="I60">
        <v>-0.111574169934332</v>
      </c>
      <c r="J60">
        <v>-0.3</v>
      </c>
      <c r="L60">
        <v>2.326262239469107</v>
      </c>
      <c r="M60">
        <v>2.206173123050013</v>
      </c>
      <c r="N60">
        <v>2.3863067976786536</v>
      </c>
      <c r="O60">
        <v>2.1461285648404664</v>
      </c>
    </row>
    <row r="61" spans="1:15" x14ac:dyDescent="0.2">
      <c r="A61" s="14">
        <v>43847</v>
      </c>
      <c r="B61">
        <v>2881</v>
      </c>
      <c r="C61">
        <v>2893</v>
      </c>
      <c r="D61">
        <v>1282</v>
      </c>
      <c r="E61">
        <v>1283</v>
      </c>
      <c r="F61">
        <v>2.2548713951675698</v>
      </c>
      <c r="G61">
        <v>2.2658087405121798</v>
      </c>
      <c r="H61">
        <v>6.0193052017882401E-2</v>
      </c>
      <c r="I61">
        <v>-0.18170444890151399</v>
      </c>
      <c r="J61">
        <v>-0.49</v>
      </c>
      <c r="L61">
        <v>2.3260017925300622</v>
      </c>
      <c r="M61">
        <v>2.2056156884942975</v>
      </c>
      <c r="N61">
        <v>2.3861948445479446</v>
      </c>
      <c r="O61">
        <v>2.1454226364764151</v>
      </c>
    </row>
    <row r="62" spans="1:15" x14ac:dyDescent="0.2">
      <c r="A62" s="14">
        <v>43846</v>
      </c>
      <c r="B62">
        <v>2900</v>
      </c>
      <c r="C62">
        <v>2874</v>
      </c>
      <c r="D62">
        <v>1281</v>
      </c>
      <c r="E62">
        <v>1284</v>
      </c>
      <c r="F62">
        <v>2.23831775700934</v>
      </c>
      <c r="G62">
        <v>2.2651435742143402</v>
      </c>
      <c r="H62">
        <v>6.05846089145545E-2</v>
      </c>
      <c r="I62">
        <v>-0.442782708110463</v>
      </c>
      <c r="J62">
        <v>-1.2</v>
      </c>
      <c r="L62">
        <v>2.3257281831288945</v>
      </c>
      <c r="M62">
        <v>2.2045589652997859</v>
      </c>
      <c r="N62">
        <v>2.3863127920434493</v>
      </c>
      <c r="O62">
        <v>2.1439743563852312</v>
      </c>
    </row>
    <row r="63" spans="1:15" x14ac:dyDescent="0.2">
      <c r="A63" s="14">
        <v>43845</v>
      </c>
      <c r="B63">
        <v>2895</v>
      </c>
      <c r="C63">
        <v>2910</v>
      </c>
      <c r="D63">
        <v>1276</v>
      </c>
      <c r="E63">
        <v>1283</v>
      </c>
      <c r="F63">
        <v>2.2681215900233802</v>
      </c>
      <c r="G63">
        <v>2.2638257361933798</v>
      </c>
      <c r="H63">
        <v>6.2207030010310901E-2</v>
      </c>
      <c r="I63">
        <v>6.9057369067214103E-2</v>
      </c>
      <c r="J63">
        <v>0.19</v>
      </c>
      <c r="L63">
        <v>2.3260327662036908</v>
      </c>
      <c r="M63">
        <v>2.2016187061830688</v>
      </c>
      <c r="N63">
        <v>2.3882397962140014</v>
      </c>
      <c r="O63">
        <v>2.1394116761727582</v>
      </c>
    </row>
    <row r="64" spans="1:15" x14ac:dyDescent="0.2">
      <c r="A64" s="14">
        <v>43844</v>
      </c>
      <c r="B64">
        <v>2970</v>
      </c>
      <c r="C64">
        <v>2909</v>
      </c>
      <c r="D64">
        <v>1289</v>
      </c>
      <c r="E64">
        <v>1286</v>
      </c>
      <c r="F64">
        <v>2.2620528771384101</v>
      </c>
      <c r="G64">
        <v>2.2620229335584701</v>
      </c>
      <c r="H64">
        <v>6.3990097926855796E-2</v>
      </c>
      <c r="I64">
        <v>4.6794083630495597E-4</v>
      </c>
      <c r="J64">
        <v>0</v>
      </c>
      <c r="L64">
        <v>2.326013031485326</v>
      </c>
      <c r="M64">
        <v>2.1980328356316141</v>
      </c>
      <c r="N64">
        <v>2.3900031294121815</v>
      </c>
      <c r="O64">
        <v>2.1340427377047586</v>
      </c>
    </row>
    <row r="65" spans="1:15" x14ac:dyDescent="0.2">
      <c r="A65" s="14">
        <v>43840</v>
      </c>
      <c r="B65">
        <v>2969</v>
      </c>
      <c r="C65">
        <v>2959</v>
      </c>
      <c r="D65">
        <v>1298</v>
      </c>
      <c r="E65">
        <v>1296</v>
      </c>
      <c r="F65">
        <v>2.2831790123456699</v>
      </c>
      <c r="G65">
        <v>2.2601207755385002</v>
      </c>
      <c r="H65">
        <v>6.6048208890802304E-2</v>
      </c>
      <c r="I65">
        <v>0.34911221961056199</v>
      </c>
      <c r="J65">
        <v>1.01</v>
      </c>
      <c r="L65">
        <v>2.3261689844293025</v>
      </c>
      <c r="M65">
        <v>2.1940725666476979</v>
      </c>
      <c r="N65">
        <v>2.3922171933201049</v>
      </c>
      <c r="O65">
        <v>2.1280243577568956</v>
      </c>
    </row>
    <row r="66" spans="1:15" x14ac:dyDescent="0.2">
      <c r="A66" s="14">
        <v>43839</v>
      </c>
      <c r="B66">
        <v>3005</v>
      </c>
      <c r="C66">
        <v>2982</v>
      </c>
      <c r="D66">
        <v>1307</v>
      </c>
      <c r="E66">
        <v>1304</v>
      </c>
      <c r="F66">
        <v>2.28680981595092</v>
      </c>
      <c r="G66">
        <v>2.2586154703672001</v>
      </c>
      <c r="H66">
        <v>6.6787920780756904E-2</v>
      </c>
      <c r="I66">
        <v>0.42214737716219802</v>
      </c>
      <c r="J66">
        <v>1.23</v>
      </c>
      <c r="L66">
        <v>2.3254033911479572</v>
      </c>
      <c r="M66">
        <v>2.191827549586443</v>
      </c>
      <c r="N66">
        <v>2.3921913119287139</v>
      </c>
      <c r="O66">
        <v>2.1250396288056863</v>
      </c>
    </row>
    <row r="67" spans="1:15" x14ac:dyDescent="0.2">
      <c r="A67" s="14">
        <v>43838</v>
      </c>
      <c r="B67">
        <v>2953</v>
      </c>
      <c r="C67">
        <v>2937</v>
      </c>
      <c r="D67">
        <v>1283</v>
      </c>
      <c r="E67">
        <v>1282</v>
      </c>
      <c r="F67">
        <v>2.2909516380655202</v>
      </c>
      <c r="G67">
        <v>2.2571537990347799</v>
      </c>
      <c r="H67">
        <v>6.7352092596161595E-2</v>
      </c>
      <c r="I67">
        <v>0.501808299162815</v>
      </c>
      <c r="J67">
        <v>1.48</v>
      </c>
      <c r="L67">
        <v>2.3245058916309413</v>
      </c>
      <c r="M67">
        <v>2.1898017064386184</v>
      </c>
      <c r="N67">
        <v>2.3918579842271033</v>
      </c>
      <c r="O67">
        <v>2.1224496138424565</v>
      </c>
    </row>
    <row r="68" spans="1:15" x14ac:dyDescent="0.2">
      <c r="A68" s="14">
        <v>43837</v>
      </c>
      <c r="B68">
        <v>3005</v>
      </c>
      <c r="C68">
        <v>3025</v>
      </c>
      <c r="D68">
        <v>1291</v>
      </c>
      <c r="E68">
        <v>1302</v>
      </c>
      <c r="F68">
        <v>2.3233486943164299</v>
      </c>
      <c r="G68">
        <v>2.2560182455134701</v>
      </c>
      <c r="H68">
        <v>6.7490499479678806E-2</v>
      </c>
      <c r="I68">
        <v>0.99762854508488497</v>
      </c>
      <c r="J68">
        <v>2.9</v>
      </c>
      <c r="L68">
        <v>2.3235087449931489</v>
      </c>
      <c r="M68">
        <v>2.1885277460337913</v>
      </c>
      <c r="N68">
        <v>2.3909992444728276</v>
      </c>
      <c r="O68">
        <v>2.1210372465541125</v>
      </c>
    </row>
    <row r="69" spans="1:15" x14ac:dyDescent="0.2">
      <c r="A69" s="14">
        <v>43836</v>
      </c>
      <c r="B69">
        <v>2985</v>
      </c>
      <c r="C69">
        <v>2979</v>
      </c>
      <c r="D69">
        <v>1296</v>
      </c>
      <c r="E69">
        <v>1278</v>
      </c>
      <c r="F69">
        <v>2.33098591549295</v>
      </c>
      <c r="G69">
        <v>2.2549203187105902</v>
      </c>
      <c r="H69">
        <v>6.7054623351464698E-2</v>
      </c>
      <c r="I69">
        <v>1.1343825821475499</v>
      </c>
      <c r="J69">
        <v>3.26</v>
      </c>
      <c r="L69">
        <v>2.321974942062055</v>
      </c>
      <c r="M69">
        <v>2.1878656953591253</v>
      </c>
      <c r="N69">
        <v>2.3890295654135194</v>
      </c>
      <c r="O69">
        <v>2.1208110720076609</v>
      </c>
    </row>
    <row r="70" spans="1:15" x14ac:dyDescent="0.2">
      <c r="A70" s="14">
        <v>43829</v>
      </c>
      <c r="B70">
        <v>3075</v>
      </c>
      <c r="C70">
        <v>3050</v>
      </c>
      <c r="D70">
        <v>1320</v>
      </c>
      <c r="E70">
        <v>1315</v>
      </c>
      <c r="F70">
        <v>2.3193916349809802</v>
      </c>
      <c r="G70">
        <v>2.25311214317925</v>
      </c>
      <c r="H70">
        <v>6.6807076860967998E-2</v>
      </c>
      <c r="I70">
        <v>0.99210285670287002</v>
      </c>
      <c r="J70">
        <v>2.86</v>
      </c>
      <c r="L70">
        <v>2.3199192200402181</v>
      </c>
      <c r="M70">
        <v>2.1863050663182819</v>
      </c>
      <c r="N70">
        <v>2.3867262969011862</v>
      </c>
      <c r="O70">
        <v>2.1194979894573138</v>
      </c>
    </row>
    <row r="71" spans="1:15" x14ac:dyDescent="0.2">
      <c r="A71" s="14">
        <v>43826</v>
      </c>
      <c r="B71">
        <v>3065</v>
      </c>
      <c r="C71">
        <v>3085</v>
      </c>
      <c r="D71">
        <v>1311</v>
      </c>
      <c r="E71">
        <v>1321</v>
      </c>
      <c r="F71">
        <v>2.3353520060560098</v>
      </c>
      <c r="G71">
        <v>2.2509066445628898</v>
      </c>
      <c r="H71">
        <v>6.7311064845562804E-2</v>
      </c>
      <c r="I71">
        <v>1.2545539382992901</v>
      </c>
      <c r="J71">
        <v>3.62</v>
      </c>
      <c r="L71">
        <v>2.3182177094084526</v>
      </c>
      <c r="M71">
        <v>2.183595579717327</v>
      </c>
      <c r="N71">
        <v>2.3855287742540154</v>
      </c>
      <c r="O71">
        <v>2.1162845148717642</v>
      </c>
    </row>
    <row r="72" spans="1:15" x14ac:dyDescent="0.2">
      <c r="A72" s="14">
        <v>43825</v>
      </c>
      <c r="B72">
        <v>3000</v>
      </c>
      <c r="C72">
        <v>3055</v>
      </c>
      <c r="D72">
        <v>1310</v>
      </c>
      <c r="E72">
        <v>1310</v>
      </c>
      <c r="F72">
        <v>2.33206106870229</v>
      </c>
      <c r="G72">
        <v>2.2483317863612999</v>
      </c>
      <c r="H72">
        <v>6.7723865804486305E-2</v>
      </c>
      <c r="I72">
        <v>1.23633347485955</v>
      </c>
      <c r="J72">
        <v>3.59</v>
      </c>
      <c r="L72">
        <v>2.3160556521657862</v>
      </c>
      <c r="M72">
        <v>2.1806079205568136</v>
      </c>
      <c r="N72">
        <v>2.3837795179702725</v>
      </c>
      <c r="O72">
        <v>2.1128840547523273</v>
      </c>
    </row>
    <row r="73" spans="1:15" x14ac:dyDescent="0.2">
      <c r="A73" s="14">
        <v>43824</v>
      </c>
      <c r="B73">
        <v>3095</v>
      </c>
      <c r="C73">
        <v>3010</v>
      </c>
      <c r="D73">
        <v>1325</v>
      </c>
      <c r="E73">
        <v>1307</v>
      </c>
      <c r="F73">
        <v>2.3029839326702302</v>
      </c>
      <c r="G73">
        <v>2.2463969568268101</v>
      </c>
      <c r="H73">
        <v>6.7376123790195197E-2</v>
      </c>
      <c r="I73">
        <v>0.83986689438574103</v>
      </c>
      <c r="J73">
        <v>2.46</v>
      </c>
      <c r="L73">
        <v>2.3137730806170054</v>
      </c>
      <c r="M73">
        <v>2.1790208330366148</v>
      </c>
      <c r="N73">
        <v>2.3811492044072002</v>
      </c>
      <c r="O73">
        <v>2.1116447092464199</v>
      </c>
    </row>
    <row r="74" spans="1:15" x14ac:dyDescent="0.2">
      <c r="A74" s="14">
        <v>43823</v>
      </c>
      <c r="B74">
        <v>3070</v>
      </c>
      <c r="C74">
        <v>3050</v>
      </c>
      <c r="D74">
        <v>1313</v>
      </c>
      <c r="E74">
        <v>1317</v>
      </c>
      <c r="F74">
        <v>2.3158694001518598</v>
      </c>
      <c r="G74">
        <v>2.2447956094963102</v>
      </c>
      <c r="H74">
        <v>6.7439383402950595E-2</v>
      </c>
      <c r="I74">
        <v>1.0538914662204799</v>
      </c>
      <c r="J74">
        <v>3.07</v>
      </c>
      <c r="L74">
        <v>2.3122349928992607</v>
      </c>
      <c r="M74">
        <v>2.1773562260933597</v>
      </c>
      <c r="N74">
        <v>2.3796743763022112</v>
      </c>
      <c r="O74">
        <v>2.1099168426904091</v>
      </c>
    </row>
    <row r="75" spans="1:15" x14ac:dyDescent="0.2">
      <c r="A75" s="14">
        <v>43822</v>
      </c>
      <c r="B75">
        <v>3100</v>
      </c>
      <c r="C75">
        <v>3065</v>
      </c>
      <c r="D75">
        <v>1319</v>
      </c>
      <c r="E75">
        <v>1315</v>
      </c>
      <c r="F75">
        <v>2.3307984790874499</v>
      </c>
      <c r="G75">
        <v>2.2436398217318301</v>
      </c>
      <c r="H75">
        <v>6.6952449954599202E-2</v>
      </c>
      <c r="I75">
        <v>1.30179937275961</v>
      </c>
      <c r="J75">
        <v>3.74</v>
      </c>
      <c r="L75">
        <v>2.3105922716864291</v>
      </c>
      <c r="M75">
        <v>2.176687371777231</v>
      </c>
      <c r="N75">
        <v>2.3775447216410286</v>
      </c>
      <c r="O75">
        <v>2.1097349218226316</v>
      </c>
    </row>
    <row r="76" spans="1:15" x14ac:dyDescent="0.2">
      <c r="A76" s="14">
        <v>43819</v>
      </c>
      <c r="B76">
        <v>3070</v>
      </c>
      <c r="C76">
        <v>3100</v>
      </c>
      <c r="D76">
        <v>1323</v>
      </c>
      <c r="E76">
        <v>1320</v>
      </c>
      <c r="F76">
        <v>2.3484848484848402</v>
      </c>
      <c r="G76">
        <v>2.24202738162202</v>
      </c>
      <c r="H76">
        <v>6.6286888558897195E-2</v>
      </c>
      <c r="I76">
        <v>1.6060109197647601</v>
      </c>
      <c r="J76">
        <v>4.53</v>
      </c>
      <c r="L76">
        <v>2.3083142701809169</v>
      </c>
      <c r="M76">
        <v>2.175740493063123</v>
      </c>
      <c r="N76">
        <v>2.3746011587398144</v>
      </c>
      <c r="O76">
        <v>2.1094536045042256</v>
      </c>
    </row>
    <row r="77" spans="1:15" x14ac:dyDescent="0.2">
      <c r="A77" s="14">
        <v>43818</v>
      </c>
      <c r="B77">
        <v>3075</v>
      </c>
      <c r="C77">
        <v>3060</v>
      </c>
      <c r="D77">
        <v>1325</v>
      </c>
      <c r="E77">
        <v>1322</v>
      </c>
      <c r="F77">
        <v>2.31467473524962</v>
      </c>
      <c r="G77">
        <v>2.24074707633098</v>
      </c>
      <c r="H77">
        <v>6.5135665497949094E-2</v>
      </c>
      <c r="I77">
        <v>1.13497971278067</v>
      </c>
      <c r="J77">
        <v>3.19</v>
      </c>
      <c r="L77">
        <v>2.3058827418289289</v>
      </c>
      <c r="M77">
        <v>2.1756114108330311</v>
      </c>
      <c r="N77">
        <v>2.3710184073268783</v>
      </c>
      <c r="O77">
        <v>2.1104757453350818</v>
      </c>
    </row>
    <row r="78" spans="1:15" x14ac:dyDescent="0.2">
      <c r="A78" s="14">
        <v>43817</v>
      </c>
      <c r="B78">
        <v>3130</v>
      </c>
      <c r="C78">
        <v>3100</v>
      </c>
      <c r="D78">
        <v>1328</v>
      </c>
      <c r="E78">
        <v>1320</v>
      </c>
      <c r="F78">
        <v>2.3484848484848402</v>
      </c>
      <c r="G78">
        <v>2.23928863947169</v>
      </c>
      <c r="H78">
        <v>6.4687078244827195E-2</v>
      </c>
      <c r="I78">
        <v>1.6880683434158399</v>
      </c>
      <c r="J78">
        <v>4.6500000000000004</v>
      </c>
      <c r="L78">
        <v>2.3039757177165172</v>
      </c>
      <c r="M78">
        <v>2.1746015612268628</v>
      </c>
      <c r="N78">
        <v>2.3686627959613444</v>
      </c>
      <c r="O78">
        <v>2.1099144829820355</v>
      </c>
    </row>
    <row r="79" spans="1:15" x14ac:dyDescent="0.2">
      <c r="A79" s="14">
        <v>43816</v>
      </c>
      <c r="B79">
        <v>3125</v>
      </c>
      <c r="C79">
        <v>3120</v>
      </c>
      <c r="D79">
        <v>1329</v>
      </c>
      <c r="E79">
        <v>1329</v>
      </c>
      <c r="F79">
        <v>2.34762979683972</v>
      </c>
      <c r="G79">
        <v>2.2377153306256501</v>
      </c>
      <c r="H79">
        <v>6.3434940074973897E-2</v>
      </c>
      <c r="I79">
        <v>1.73271175292615</v>
      </c>
      <c r="J79">
        <v>4.68</v>
      </c>
      <c r="L79">
        <v>2.3011502707006239</v>
      </c>
      <c r="M79">
        <v>2.1742803905506762</v>
      </c>
      <c r="N79">
        <v>2.3645852107755978</v>
      </c>
      <c r="O79">
        <v>2.1108454504757024</v>
      </c>
    </row>
    <row r="80" spans="1:15" x14ac:dyDescent="0.2">
      <c r="A80" s="14">
        <v>43815</v>
      </c>
      <c r="B80">
        <v>3140</v>
      </c>
      <c r="C80">
        <v>3090</v>
      </c>
      <c r="D80">
        <v>1328</v>
      </c>
      <c r="E80">
        <v>1319</v>
      </c>
      <c r="F80">
        <v>2.3426838514025699</v>
      </c>
      <c r="G80">
        <v>2.23613837064332</v>
      </c>
      <c r="H80">
        <v>6.2139790787163002E-2</v>
      </c>
      <c r="I80">
        <v>1.7146095828385</v>
      </c>
      <c r="J80">
        <v>4.55</v>
      </c>
      <c r="L80">
        <v>2.298278161430483</v>
      </c>
      <c r="M80">
        <v>2.173998579856157</v>
      </c>
      <c r="N80">
        <v>2.3604179522176461</v>
      </c>
      <c r="O80">
        <v>2.1118587890689939</v>
      </c>
    </row>
    <row r="81" spans="1:15" x14ac:dyDescent="0.2">
      <c r="A81" s="14">
        <v>43812</v>
      </c>
      <c r="B81">
        <v>3095</v>
      </c>
      <c r="C81">
        <v>3140</v>
      </c>
      <c r="D81">
        <v>1321</v>
      </c>
      <c r="E81">
        <v>1325</v>
      </c>
      <c r="F81">
        <v>2.3698113207547098</v>
      </c>
      <c r="G81">
        <v>2.23471448851731</v>
      </c>
      <c r="H81">
        <v>6.08930847518908E-2</v>
      </c>
      <c r="I81">
        <v>2.21859071170151</v>
      </c>
      <c r="J81">
        <v>5.7</v>
      </c>
      <c r="L81">
        <v>2.295607573269201</v>
      </c>
      <c r="M81">
        <v>2.1738214037654191</v>
      </c>
      <c r="N81">
        <v>2.3565006580210914</v>
      </c>
      <c r="O81">
        <v>2.1129283190135286</v>
      </c>
    </row>
    <row r="82" spans="1:15" x14ac:dyDescent="0.2">
      <c r="A82" s="14">
        <v>43811</v>
      </c>
      <c r="B82">
        <v>3055</v>
      </c>
      <c r="C82">
        <v>3000</v>
      </c>
      <c r="D82">
        <v>1310</v>
      </c>
      <c r="E82">
        <v>1303</v>
      </c>
      <c r="F82">
        <v>2.3023791250959298</v>
      </c>
      <c r="G82">
        <v>2.2329422001417298</v>
      </c>
      <c r="H82">
        <v>5.8834863221366197E-2</v>
      </c>
      <c r="I82">
        <v>1.18020032940233</v>
      </c>
      <c r="J82">
        <v>3.02</v>
      </c>
      <c r="L82">
        <v>2.2917770633630958</v>
      </c>
      <c r="M82">
        <v>2.1741073369203638</v>
      </c>
      <c r="N82">
        <v>2.3506119265844623</v>
      </c>
      <c r="O82">
        <v>2.1152724736989974</v>
      </c>
    </row>
    <row r="83" spans="1:15" x14ac:dyDescent="0.2">
      <c r="A83" s="14">
        <v>43810</v>
      </c>
      <c r="B83">
        <v>3090</v>
      </c>
      <c r="C83">
        <v>3030</v>
      </c>
      <c r="D83">
        <v>1301</v>
      </c>
      <c r="E83">
        <v>1309</v>
      </c>
      <c r="F83">
        <v>2.3147440794499601</v>
      </c>
      <c r="G83">
        <v>2.2318642151285899</v>
      </c>
      <c r="H83">
        <v>5.82909000300358E-2</v>
      </c>
      <c r="I83">
        <v>1.4218319545360001</v>
      </c>
      <c r="J83">
        <v>3.58</v>
      </c>
      <c r="L83">
        <v>2.2901551151586257</v>
      </c>
      <c r="M83">
        <v>2.1735733150985541</v>
      </c>
      <c r="N83">
        <v>2.3484460151886615</v>
      </c>
      <c r="O83">
        <v>2.1152824150685183</v>
      </c>
    </row>
    <row r="84" spans="1:15" x14ac:dyDescent="0.2">
      <c r="A84" s="14">
        <v>43809</v>
      </c>
      <c r="B84">
        <v>3120</v>
      </c>
      <c r="C84">
        <v>3080</v>
      </c>
      <c r="D84">
        <v>1301</v>
      </c>
      <c r="E84">
        <v>1296</v>
      </c>
      <c r="F84">
        <v>2.37654320987654</v>
      </c>
      <c r="G84">
        <v>2.2300322747540702</v>
      </c>
      <c r="H84">
        <v>5.7814457504940998E-2</v>
      </c>
      <c r="I84">
        <v>2.5341573967022</v>
      </c>
      <c r="J84">
        <v>6.16</v>
      </c>
      <c r="L84">
        <v>2.2878467322590113</v>
      </c>
      <c r="M84">
        <v>2.1722178172491291</v>
      </c>
      <c r="N84">
        <v>2.3456611897639523</v>
      </c>
      <c r="O84">
        <v>2.114403359744188</v>
      </c>
    </row>
    <row r="85" spans="1:15" x14ac:dyDescent="0.2">
      <c r="A85" s="14">
        <v>43808</v>
      </c>
      <c r="B85">
        <v>3075</v>
      </c>
      <c r="C85">
        <v>3035</v>
      </c>
      <c r="D85">
        <v>1299</v>
      </c>
      <c r="E85">
        <v>1301</v>
      </c>
      <c r="F85">
        <v>2.33282090699461</v>
      </c>
      <c r="G85">
        <v>2.2269473661430199</v>
      </c>
      <c r="H85">
        <v>5.6060670082484998E-2</v>
      </c>
      <c r="I85">
        <v>1.88855289627861</v>
      </c>
      <c r="J85">
        <v>4.54</v>
      </c>
      <c r="L85">
        <v>2.283008036225505</v>
      </c>
      <c r="M85">
        <v>2.1708866960605349</v>
      </c>
      <c r="N85">
        <v>2.33906870630799</v>
      </c>
      <c r="O85">
        <v>2.1148260259780498</v>
      </c>
    </row>
    <row r="86" spans="1:15" x14ac:dyDescent="0.2">
      <c r="A86" s="14">
        <v>43805</v>
      </c>
      <c r="B86">
        <v>3025</v>
      </c>
      <c r="C86">
        <v>3035</v>
      </c>
      <c r="D86">
        <v>1294</v>
      </c>
      <c r="E86">
        <v>1290</v>
      </c>
      <c r="F86">
        <v>2.3527131782945698</v>
      </c>
      <c r="G86">
        <v>2.2248808880703699</v>
      </c>
      <c r="H86">
        <v>5.4965739957179703E-2</v>
      </c>
      <c r="I86">
        <v>2.32567214275256</v>
      </c>
      <c r="J86">
        <v>5.43</v>
      </c>
      <c r="L86">
        <v>2.2798466280275496</v>
      </c>
      <c r="M86">
        <v>2.1699151481131902</v>
      </c>
      <c r="N86">
        <v>2.3348123679847292</v>
      </c>
      <c r="O86">
        <v>2.1149494081560105</v>
      </c>
    </row>
    <row r="87" spans="1:15" x14ac:dyDescent="0.2">
      <c r="A87" s="14">
        <v>43804</v>
      </c>
      <c r="B87">
        <v>3005</v>
      </c>
      <c r="C87">
        <v>3010</v>
      </c>
      <c r="D87">
        <v>1305</v>
      </c>
      <c r="E87">
        <v>1306</v>
      </c>
      <c r="F87">
        <v>2.3047473200612498</v>
      </c>
      <c r="G87">
        <v>2.2220324256703599</v>
      </c>
      <c r="H87">
        <v>5.3790317343323499E-2</v>
      </c>
      <c r="I87">
        <v>1.5377283213064501</v>
      </c>
      <c r="J87">
        <v>3.59</v>
      </c>
      <c r="L87">
        <v>2.2758227430136833</v>
      </c>
      <c r="M87">
        <v>2.1682421083270365</v>
      </c>
      <c r="N87">
        <v>2.3296130603570067</v>
      </c>
      <c r="O87">
        <v>2.1144517909837131</v>
      </c>
    </row>
    <row r="88" spans="1:15" x14ac:dyDescent="0.2">
      <c r="A88" s="14">
        <v>43803</v>
      </c>
      <c r="B88">
        <v>2909</v>
      </c>
      <c r="C88">
        <v>2985</v>
      </c>
      <c r="D88">
        <v>1297</v>
      </c>
      <c r="E88">
        <v>1301</v>
      </c>
      <c r="F88">
        <v>2.2943889315910799</v>
      </c>
      <c r="G88">
        <v>2.2197430908735498</v>
      </c>
      <c r="H88">
        <v>5.3874966822152898E-2</v>
      </c>
      <c r="I88">
        <v>1.3855384999854199</v>
      </c>
      <c r="J88">
        <v>3.25</v>
      </c>
      <c r="L88">
        <v>2.2736180576957028</v>
      </c>
      <c r="M88">
        <v>2.1658681240513968</v>
      </c>
      <c r="N88">
        <v>2.3274930245178558</v>
      </c>
      <c r="O88">
        <v>2.1119931572292439</v>
      </c>
    </row>
    <row r="89" spans="1:15" x14ac:dyDescent="0.2">
      <c r="A89" s="14">
        <v>43802</v>
      </c>
      <c r="B89">
        <v>3005</v>
      </c>
      <c r="C89">
        <v>2944</v>
      </c>
      <c r="D89">
        <v>1310</v>
      </c>
      <c r="E89">
        <v>1305</v>
      </c>
      <c r="F89">
        <v>2.2559386973179998</v>
      </c>
      <c r="G89">
        <v>2.2175419465407802</v>
      </c>
      <c r="H89">
        <v>5.4151936283210703E-2</v>
      </c>
      <c r="I89">
        <v>0.70905591586632899</v>
      </c>
      <c r="J89">
        <v>1.7</v>
      </c>
      <c r="L89">
        <v>2.2716938828239908</v>
      </c>
      <c r="M89">
        <v>2.1633900102575696</v>
      </c>
      <c r="N89">
        <v>2.3258458191072018</v>
      </c>
      <c r="O89">
        <v>2.1092380739743586</v>
      </c>
    </row>
    <row r="90" spans="1:15" x14ac:dyDescent="0.2">
      <c r="A90" s="14">
        <v>43801</v>
      </c>
      <c r="B90">
        <v>2958</v>
      </c>
      <c r="C90">
        <v>3005</v>
      </c>
      <c r="D90">
        <v>1316</v>
      </c>
      <c r="E90">
        <v>1327</v>
      </c>
      <c r="F90">
        <v>2.2645064054257702</v>
      </c>
      <c r="G90">
        <v>2.2156861141636801</v>
      </c>
      <c r="H90">
        <v>5.51795320636672E-2</v>
      </c>
      <c r="I90">
        <v>0.88475362940304703</v>
      </c>
      <c r="J90">
        <v>2.16</v>
      </c>
      <c r="L90">
        <v>2.2708656462273473</v>
      </c>
      <c r="M90">
        <v>2.1605065821000129</v>
      </c>
      <c r="N90">
        <v>2.3260451782910145</v>
      </c>
      <c r="O90">
        <v>2.1053270500363457</v>
      </c>
    </row>
    <row r="91" spans="1:15" x14ac:dyDescent="0.2">
      <c r="A91" s="14">
        <v>43798</v>
      </c>
      <c r="B91">
        <v>2948</v>
      </c>
      <c r="C91">
        <v>2957</v>
      </c>
      <c r="D91">
        <v>1320</v>
      </c>
      <c r="E91">
        <v>1315</v>
      </c>
      <c r="F91">
        <v>2.2486692015209102</v>
      </c>
      <c r="G91">
        <v>2.21416445979736</v>
      </c>
      <c r="H91">
        <v>5.5385444918464297E-2</v>
      </c>
      <c r="I91">
        <v>0.62299295012144096</v>
      </c>
      <c r="J91">
        <v>1.53</v>
      </c>
      <c r="L91">
        <v>2.2695499047158241</v>
      </c>
      <c r="M91">
        <v>2.1587790148788959</v>
      </c>
      <c r="N91">
        <v>2.3249353496342886</v>
      </c>
      <c r="O91">
        <v>2.1033935699604314</v>
      </c>
    </row>
    <row r="92" spans="1:15" x14ac:dyDescent="0.2">
      <c r="A92" s="14">
        <v>43797</v>
      </c>
      <c r="B92">
        <v>2948</v>
      </c>
      <c r="C92">
        <v>2947</v>
      </c>
      <c r="D92">
        <v>1305</v>
      </c>
      <c r="E92">
        <v>1319</v>
      </c>
      <c r="F92">
        <v>2.2342683851402501</v>
      </c>
      <c r="G92">
        <v>2.2127520235969098</v>
      </c>
      <c r="H92">
        <v>5.5836406060273701E-2</v>
      </c>
      <c r="I92">
        <v>0.38534646230849101</v>
      </c>
      <c r="J92">
        <v>0.96</v>
      </c>
      <c r="L92">
        <v>2.2685884296571834</v>
      </c>
      <c r="M92">
        <v>2.1569156175366362</v>
      </c>
      <c r="N92">
        <v>2.3244248357174571</v>
      </c>
      <c r="O92">
        <v>2.1010792114763626</v>
      </c>
    </row>
    <row r="93" spans="1:15" x14ac:dyDescent="0.2">
      <c r="A93" s="14">
        <v>43796</v>
      </c>
      <c r="B93">
        <v>2904</v>
      </c>
      <c r="C93">
        <v>2951</v>
      </c>
      <c r="D93">
        <v>1303</v>
      </c>
      <c r="E93">
        <v>1302</v>
      </c>
      <c r="F93">
        <v>2.2665130568356302</v>
      </c>
      <c r="G93">
        <v>2.2121149007884799</v>
      </c>
      <c r="H93">
        <v>5.5859874662801699E-2</v>
      </c>
      <c r="I93">
        <v>0.97383240430684304</v>
      </c>
      <c r="J93">
        <v>2.4</v>
      </c>
      <c r="L93">
        <v>2.2679747754512816</v>
      </c>
      <c r="M93">
        <v>2.1562550261256783</v>
      </c>
      <c r="N93">
        <v>2.3238346501140832</v>
      </c>
      <c r="O93">
        <v>2.1003951514628767</v>
      </c>
    </row>
    <row r="94" spans="1:15" x14ac:dyDescent="0.2">
      <c r="A94" s="14">
        <v>43795</v>
      </c>
      <c r="B94">
        <v>2926</v>
      </c>
      <c r="C94">
        <v>2888</v>
      </c>
      <c r="D94">
        <v>1321</v>
      </c>
      <c r="E94">
        <v>1303</v>
      </c>
      <c r="F94">
        <v>2.2164236377590099</v>
      </c>
      <c r="G94">
        <v>2.2113702211083401</v>
      </c>
      <c r="H94">
        <v>5.5500844440225398E-2</v>
      </c>
      <c r="I94">
        <v>9.1051166908172596E-2</v>
      </c>
      <c r="J94">
        <v>0.23</v>
      </c>
      <c r="L94">
        <v>2.2668710655485653</v>
      </c>
      <c r="M94">
        <v>2.155869376668115</v>
      </c>
      <c r="N94">
        <v>2.322371909988791</v>
      </c>
      <c r="O94">
        <v>2.1003685322278893</v>
      </c>
    </row>
    <row r="95" spans="1:15" x14ac:dyDescent="0.2">
      <c r="A95" s="14">
        <v>43794</v>
      </c>
      <c r="B95">
        <v>2960</v>
      </c>
      <c r="C95">
        <v>2911</v>
      </c>
      <c r="D95">
        <v>1318</v>
      </c>
      <c r="E95">
        <v>1309</v>
      </c>
      <c r="F95">
        <v>2.2238349885408701</v>
      </c>
      <c r="G95">
        <v>2.2114689697680099</v>
      </c>
      <c r="H95">
        <v>5.5516334225669602E-2</v>
      </c>
      <c r="I95">
        <v>0.222745592722146</v>
      </c>
      <c r="J95">
        <v>0.56000000000000005</v>
      </c>
      <c r="L95">
        <v>2.2669853039936796</v>
      </c>
      <c r="M95">
        <v>2.1559526355423402</v>
      </c>
      <c r="N95">
        <v>2.3225016382193493</v>
      </c>
      <c r="O95">
        <v>2.1004363013166705</v>
      </c>
    </row>
    <row r="96" spans="1:15" x14ac:dyDescent="0.2">
      <c r="A96" s="14">
        <v>43791</v>
      </c>
      <c r="B96">
        <v>2908</v>
      </c>
      <c r="C96">
        <v>2906</v>
      </c>
      <c r="D96">
        <v>1288</v>
      </c>
      <c r="E96">
        <v>1305</v>
      </c>
      <c r="F96">
        <v>2.2268199233716399</v>
      </c>
      <c r="G96">
        <v>2.2124442347977502</v>
      </c>
      <c r="H96">
        <v>5.6361051766083102E-2</v>
      </c>
      <c r="I96">
        <v>0.25506423537927803</v>
      </c>
      <c r="J96">
        <v>0.65</v>
      </c>
      <c r="L96">
        <v>2.2688052865638335</v>
      </c>
      <c r="M96">
        <v>2.1560831830316669</v>
      </c>
      <c r="N96">
        <v>2.3251663383299164</v>
      </c>
      <c r="O96">
        <v>2.099722131265584</v>
      </c>
    </row>
    <row r="97" spans="1:15" x14ac:dyDescent="0.2">
      <c r="A97" s="14">
        <v>43790</v>
      </c>
      <c r="B97">
        <v>2891</v>
      </c>
      <c r="C97">
        <v>2898</v>
      </c>
      <c r="D97">
        <v>1286</v>
      </c>
      <c r="E97">
        <v>1287</v>
      </c>
      <c r="F97">
        <v>2.2517482517482499</v>
      </c>
      <c r="G97">
        <v>2.2150681937605601</v>
      </c>
      <c r="H97">
        <v>6.1331170518649197E-2</v>
      </c>
      <c r="I97">
        <v>0.59806551346564996</v>
      </c>
      <c r="J97">
        <v>1.63</v>
      </c>
      <c r="L97">
        <v>2.2763993642792091</v>
      </c>
      <c r="M97">
        <v>2.1537370232419111</v>
      </c>
      <c r="N97">
        <v>2.3377305347978585</v>
      </c>
      <c r="O97">
        <v>2.0924058527232616</v>
      </c>
    </row>
    <row r="98" spans="1:15" x14ac:dyDescent="0.2">
      <c r="A98" s="14">
        <v>43789</v>
      </c>
      <c r="B98">
        <v>2915</v>
      </c>
      <c r="C98">
        <v>2884</v>
      </c>
      <c r="D98">
        <v>1281</v>
      </c>
      <c r="E98">
        <v>1290</v>
      </c>
      <c r="F98">
        <v>2.2356589147286798</v>
      </c>
      <c r="G98">
        <v>2.2169767331464301</v>
      </c>
      <c r="H98">
        <v>6.4583820104937101E-2</v>
      </c>
      <c r="I98">
        <v>0.28927030875367699</v>
      </c>
      <c r="J98">
        <v>0.84</v>
      </c>
      <c r="L98">
        <v>2.2815605532513672</v>
      </c>
      <c r="M98">
        <v>2.1523929130414929</v>
      </c>
      <c r="N98">
        <v>2.3461443733563043</v>
      </c>
      <c r="O98">
        <v>2.0878090929365558</v>
      </c>
    </row>
    <row r="99" spans="1:15" x14ac:dyDescent="0.2">
      <c r="A99" s="14">
        <v>43788</v>
      </c>
      <c r="B99">
        <v>2952</v>
      </c>
      <c r="C99">
        <v>2933</v>
      </c>
      <c r="D99">
        <v>1264</v>
      </c>
      <c r="E99">
        <v>1286</v>
      </c>
      <c r="F99">
        <v>2.2807153965785298</v>
      </c>
      <c r="G99">
        <v>2.2186969745995402</v>
      </c>
      <c r="H99">
        <v>6.6740756770884105E-2</v>
      </c>
      <c r="I99">
        <v>0.92924361334251104</v>
      </c>
      <c r="J99">
        <v>2.72</v>
      </c>
      <c r="L99">
        <v>2.2854377313704242</v>
      </c>
      <c r="M99">
        <v>2.1519562178286562</v>
      </c>
      <c r="N99">
        <v>2.3521784881413086</v>
      </c>
      <c r="O99">
        <v>2.0852154610577718</v>
      </c>
    </row>
    <row r="100" spans="1:15" x14ac:dyDescent="0.2">
      <c r="A100" s="14">
        <v>43787</v>
      </c>
      <c r="B100">
        <v>2963</v>
      </c>
      <c r="C100">
        <v>2978</v>
      </c>
      <c r="D100">
        <v>1265</v>
      </c>
      <c r="E100">
        <v>1265</v>
      </c>
      <c r="F100">
        <v>2.3541501976284498</v>
      </c>
      <c r="G100">
        <v>2.21949310973736</v>
      </c>
      <c r="H100">
        <v>6.7823168680597595E-2</v>
      </c>
      <c r="I100">
        <v>1.9854142840957201</v>
      </c>
      <c r="J100">
        <v>5.72</v>
      </c>
      <c r="L100">
        <v>2.2873162784179577</v>
      </c>
      <c r="M100">
        <v>2.1516699410567623</v>
      </c>
      <c r="N100">
        <v>2.3551394470985554</v>
      </c>
      <c r="O100">
        <v>2.0838467723761647</v>
      </c>
    </row>
    <row r="101" spans="1:15" x14ac:dyDescent="0.2">
      <c r="A101" s="14">
        <v>43784</v>
      </c>
      <c r="B101">
        <v>2893</v>
      </c>
      <c r="C101">
        <v>2954</v>
      </c>
      <c r="D101">
        <v>1246</v>
      </c>
      <c r="E101">
        <v>1258</v>
      </c>
      <c r="F101">
        <v>2.3481717011128702</v>
      </c>
      <c r="G101">
        <v>2.2192373915685999</v>
      </c>
      <c r="H101">
        <v>6.7349481615525494E-2</v>
      </c>
      <c r="I101">
        <v>1.91440685884285</v>
      </c>
      <c r="J101">
        <v>5.49</v>
      </c>
      <c r="L101">
        <v>2.2865868731841252</v>
      </c>
      <c r="M101">
        <v>2.1518879099530746</v>
      </c>
      <c r="N101">
        <v>2.353936354799651</v>
      </c>
      <c r="O101">
        <v>2.0845384283375488</v>
      </c>
    </row>
    <row r="102" spans="1:15" x14ac:dyDescent="0.2">
      <c r="A102" s="14">
        <v>43783</v>
      </c>
      <c r="B102">
        <v>2955</v>
      </c>
      <c r="C102">
        <v>2897</v>
      </c>
      <c r="D102">
        <v>1253</v>
      </c>
      <c r="E102">
        <v>1243</v>
      </c>
      <c r="F102">
        <v>2.3306516492357199</v>
      </c>
      <c r="G102">
        <v>2.2191637135597899</v>
      </c>
      <c r="H102">
        <v>6.7211272363458599E-2</v>
      </c>
      <c r="I102">
        <v>1.6587684142182799</v>
      </c>
      <c r="J102">
        <v>4.78</v>
      </c>
      <c r="L102">
        <v>2.2863749859232487</v>
      </c>
      <c r="M102">
        <v>2.1519524411963311</v>
      </c>
      <c r="N102">
        <v>2.3535862582867071</v>
      </c>
      <c r="O102">
        <v>2.0847411688328727</v>
      </c>
    </row>
    <row r="103" spans="1:15" x14ac:dyDescent="0.2">
      <c r="A103" s="14">
        <v>43782</v>
      </c>
      <c r="B103">
        <v>2971</v>
      </c>
      <c r="C103">
        <v>2979</v>
      </c>
      <c r="D103">
        <v>1265</v>
      </c>
      <c r="E103">
        <v>1260</v>
      </c>
      <c r="F103">
        <v>2.3642857142857099</v>
      </c>
      <c r="G103">
        <v>2.21830030428674</v>
      </c>
      <c r="H103">
        <v>6.6181575155855196E-2</v>
      </c>
      <c r="I103">
        <v>2.20583160275618</v>
      </c>
      <c r="J103">
        <v>6.17</v>
      </c>
      <c r="L103">
        <v>2.2844818794425952</v>
      </c>
      <c r="M103">
        <v>2.1521187291308848</v>
      </c>
      <c r="N103">
        <v>2.3506634545984504</v>
      </c>
      <c r="O103">
        <v>2.0859371539750295</v>
      </c>
    </row>
    <row r="104" spans="1:15" x14ac:dyDescent="0.2">
      <c r="A104" s="14">
        <v>43781</v>
      </c>
      <c r="B104">
        <v>2898</v>
      </c>
      <c r="C104">
        <v>2979</v>
      </c>
      <c r="D104">
        <v>1258</v>
      </c>
      <c r="E104">
        <v>1260</v>
      </c>
      <c r="F104">
        <v>2.3642857142857099</v>
      </c>
      <c r="G104">
        <v>2.2170547271688199</v>
      </c>
      <c r="H104">
        <v>6.4273921087913702E-2</v>
      </c>
      <c r="I104">
        <v>2.2906800242590402</v>
      </c>
      <c r="J104">
        <v>6.23</v>
      </c>
      <c r="L104">
        <v>2.2813286482567334</v>
      </c>
      <c r="M104">
        <v>2.1527808060809064</v>
      </c>
      <c r="N104">
        <v>2.3456025693446474</v>
      </c>
      <c r="O104">
        <v>2.0885068849929924</v>
      </c>
    </row>
    <row r="105" spans="1:15" x14ac:dyDescent="0.2">
      <c r="A105" s="14">
        <v>43780</v>
      </c>
      <c r="B105">
        <v>2919</v>
      </c>
      <c r="C105">
        <v>2881</v>
      </c>
      <c r="D105">
        <v>1276</v>
      </c>
      <c r="E105">
        <v>1265</v>
      </c>
      <c r="F105">
        <v>2.2774703557312201</v>
      </c>
      <c r="G105">
        <v>2.2161249770509501</v>
      </c>
      <c r="H105">
        <v>6.2620516507033999E-2</v>
      </c>
      <c r="I105">
        <v>0.97963705989834904</v>
      </c>
      <c r="J105">
        <v>2.69</v>
      </c>
      <c r="L105">
        <v>2.2787454935579841</v>
      </c>
      <c r="M105">
        <v>2.1535044605439162</v>
      </c>
      <c r="N105">
        <v>2.341366010065018</v>
      </c>
      <c r="O105">
        <v>2.0908839440368823</v>
      </c>
    </row>
    <row r="106" spans="1:15" x14ac:dyDescent="0.2">
      <c r="A106" s="14">
        <v>43777</v>
      </c>
      <c r="B106">
        <v>2893</v>
      </c>
      <c r="C106">
        <v>2888</v>
      </c>
      <c r="D106">
        <v>1250</v>
      </c>
      <c r="E106">
        <v>1280</v>
      </c>
      <c r="F106">
        <v>2.2562500000000001</v>
      </c>
      <c r="G106">
        <v>2.2163572778542702</v>
      </c>
      <c r="H106">
        <v>6.2879436703750999E-2</v>
      </c>
      <c r="I106">
        <v>0.63443192619029398</v>
      </c>
      <c r="J106">
        <v>1.77</v>
      </c>
      <c r="L106">
        <v>2.2792367145580212</v>
      </c>
      <c r="M106">
        <v>2.1534778411505191</v>
      </c>
      <c r="N106">
        <v>2.3421161512617723</v>
      </c>
      <c r="O106">
        <v>2.090598404446768</v>
      </c>
    </row>
    <row r="107" spans="1:15" x14ac:dyDescent="0.2">
      <c r="A107" s="14">
        <v>43776</v>
      </c>
      <c r="B107">
        <v>2853</v>
      </c>
      <c r="C107">
        <v>2839</v>
      </c>
      <c r="D107">
        <v>1281</v>
      </c>
      <c r="E107">
        <v>1240</v>
      </c>
      <c r="F107">
        <v>2.2895161290322501</v>
      </c>
      <c r="G107">
        <v>2.2165186702593398</v>
      </c>
      <c r="H107">
        <v>6.2997046284304206E-2</v>
      </c>
      <c r="I107">
        <v>1.1587441487888199</v>
      </c>
      <c r="J107">
        <v>3.19</v>
      </c>
      <c r="L107">
        <v>2.2795157165436439</v>
      </c>
      <c r="M107">
        <v>2.1535216239750357</v>
      </c>
      <c r="N107">
        <v>2.3425127628279481</v>
      </c>
      <c r="O107">
        <v>2.0905245776907315</v>
      </c>
    </row>
    <row r="108" spans="1:15" x14ac:dyDescent="0.2">
      <c r="A108" s="14">
        <v>43775</v>
      </c>
      <c r="B108">
        <v>2855</v>
      </c>
      <c r="C108">
        <v>2877</v>
      </c>
      <c r="D108">
        <v>1297</v>
      </c>
      <c r="E108">
        <v>1275</v>
      </c>
      <c r="F108">
        <v>2.25647058823529</v>
      </c>
      <c r="G108">
        <v>2.2167618655466099</v>
      </c>
      <c r="H108">
        <v>6.3312793087913294E-2</v>
      </c>
      <c r="I108">
        <v>0.627183239784464</v>
      </c>
      <c r="J108">
        <v>1.76</v>
      </c>
      <c r="L108">
        <v>2.2800746586345233</v>
      </c>
      <c r="M108">
        <v>2.1534490724586965</v>
      </c>
      <c r="N108">
        <v>2.3433874517224367</v>
      </c>
      <c r="O108">
        <v>2.0901362793707832</v>
      </c>
    </row>
    <row r="109" spans="1:15" x14ac:dyDescent="0.2">
      <c r="A109" s="14">
        <v>43774</v>
      </c>
      <c r="B109">
        <v>2834</v>
      </c>
      <c r="C109">
        <v>2859</v>
      </c>
      <c r="D109">
        <v>1288</v>
      </c>
      <c r="E109">
        <v>1293</v>
      </c>
      <c r="F109">
        <v>2.2111368909512699</v>
      </c>
      <c r="G109">
        <v>2.2172804188100601</v>
      </c>
      <c r="H109">
        <v>6.3793341016984806E-2</v>
      </c>
      <c r="I109">
        <v>-9.6303591579480596E-2</v>
      </c>
      <c r="J109">
        <v>-0.28000000000000003</v>
      </c>
      <c r="L109">
        <v>2.281073759827045</v>
      </c>
      <c r="M109">
        <v>2.1534870777930752</v>
      </c>
      <c r="N109">
        <v>2.3448671008440298</v>
      </c>
      <c r="O109">
        <v>2.0896937367760904</v>
      </c>
    </row>
    <row r="110" spans="1:15" x14ac:dyDescent="0.2">
      <c r="A110" s="14">
        <v>43770</v>
      </c>
      <c r="B110">
        <v>2724</v>
      </c>
      <c r="C110">
        <v>2766</v>
      </c>
      <c r="D110">
        <v>1267</v>
      </c>
      <c r="E110">
        <v>1278</v>
      </c>
      <c r="F110">
        <v>2.1643192488262901</v>
      </c>
      <c r="G110">
        <v>2.2187501977300599</v>
      </c>
      <c r="H110">
        <v>6.4895220225207703E-2</v>
      </c>
      <c r="I110">
        <v>-0.83875127805837002</v>
      </c>
      <c r="J110">
        <v>-2.5099999999999998</v>
      </c>
      <c r="L110">
        <v>2.2836454179552677</v>
      </c>
      <c r="M110">
        <v>2.1538549775048521</v>
      </c>
      <c r="N110">
        <v>2.3485406381804754</v>
      </c>
      <c r="O110">
        <v>2.0889597572796443</v>
      </c>
    </row>
    <row r="111" spans="1:15" x14ac:dyDescent="0.2">
      <c r="A111" s="14">
        <v>43769</v>
      </c>
      <c r="B111">
        <v>2782</v>
      </c>
      <c r="C111">
        <v>2771</v>
      </c>
      <c r="D111">
        <v>1270</v>
      </c>
      <c r="E111">
        <v>1272</v>
      </c>
      <c r="F111">
        <v>2.1784591194968499</v>
      </c>
      <c r="G111">
        <v>2.2207720865730698</v>
      </c>
      <c r="H111">
        <v>6.5527074587460099E-2</v>
      </c>
      <c r="I111">
        <v>-0.64573258218238705</v>
      </c>
      <c r="J111">
        <v>-1.94</v>
      </c>
      <c r="L111">
        <v>2.2862991611605299</v>
      </c>
      <c r="M111">
        <v>2.1552450119856097</v>
      </c>
      <c r="N111">
        <v>2.35182623574799</v>
      </c>
      <c r="O111">
        <v>2.0897179373981496</v>
      </c>
    </row>
    <row r="112" spans="1:15" x14ac:dyDescent="0.2">
      <c r="A112" s="14">
        <v>43768</v>
      </c>
      <c r="B112">
        <v>2803</v>
      </c>
      <c r="C112">
        <v>2794</v>
      </c>
      <c r="D112">
        <v>1257</v>
      </c>
      <c r="E112">
        <v>1268</v>
      </c>
      <c r="F112">
        <v>2.2034700315457401</v>
      </c>
      <c r="G112">
        <v>2.2227240508425101</v>
      </c>
      <c r="H112">
        <v>6.6412068767168694E-2</v>
      </c>
      <c r="I112">
        <v>-0.28991747515458199</v>
      </c>
      <c r="J112">
        <v>-0.87</v>
      </c>
      <c r="L112">
        <v>2.2891361196096787</v>
      </c>
      <c r="M112">
        <v>2.1563119820753416</v>
      </c>
      <c r="N112">
        <v>2.3555481883768477</v>
      </c>
      <c r="O112">
        <v>2.0898999133081726</v>
      </c>
    </row>
    <row r="113" spans="1:15" x14ac:dyDescent="0.2">
      <c r="A113" s="14">
        <v>43767</v>
      </c>
      <c r="B113">
        <v>2800</v>
      </c>
      <c r="C113">
        <v>2813</v>
      </c>
      <c r="D113">
        <v>1257</v>
      </c>
      <c r="E113">
        <v>1257</v>
      </c>
      <c r="F113">
        <v>2.2378679395385799</v>
      </c>
      <c r="G113">
        <v>2.2243069300303802</v>
      </c>
      <c r="H113">
        <v>6.7342533274382499E-2</v>
      </c>
      <c r="I113">
        <v>0.201373617071188</v>
      </c>
      <c r="J113">
        <v>0.61</v>
      </c>
      <c r="L113">
        <v>2.2916494633047626</v>
      </c>
      <c r="M113">
        <v>2.1569643967559977</v>
      </c>
      <c r="N113">
        <v>2.358991996579145</v>
      </c>
      <c r="O113">
        <v>2.0896218634816153</v>
      </c>
    </row>
    <row r="114" spans="1:15" x14ac:dyDescent="0.2">
      <c r="A114" s="14">
        <v>43766</v>
      </c>
      <c r="B114">
        <v>2778</v>
      </c>
      <c r="C114">
        <v>2767</v>
      </c>
      <c r="D114">
        <v>1251</v>
      </c>
      <c r="E114">
        <v>1251</v>
      </c>
      <c r="F114">
        <v>2.21183053557154</v>
      </c>
      <c r="G114">
        <v>2.2255580687229801</v>
      </c>
      <c r="H114">
        <v>6.8445496194448605E-2</v>
      </c>
      <c r="I114">
        <v>-0.20056152580790701</v>
      </c>
      <c r="J114">
        <v>-0.62</v>
      </c>
      <c r="L114">
        <v>2.2940035649174289</v>
      </c>
      <c r="M114">
        <v>2.1571125725285314</v>
      </c>
      <c r="N114">
        <v>2.3624490611118771</v>
      </c>
      <c r="O114">
        <v>2.0886670763340831</v>
      </c>
    </row>
    <row r="115" spans="1:15" x14ac:dyDescent="0.2">
      <c r="A115" s="14">
        <v>43763</v>
      </c>
      <c r="B115">
        <v>2774</v>
      </c>
      <c r="C115">
        <v>2765</v>
      </c>
      <c r="D115">
        <v>1256</v>
      </c>
      <c r="E115">
        <v>1257</v>
      </c>
      <c r="F115">
        <v>2.1996817820206802</v>
      </c>
      <c r="G115">
        <v>2.2271852918703501</v>
      </c>
      <c r="H115">
        <v>6.9541726413602206E-2</v>
      </c>
      <c r="I115">
        <v>-0.39549650645852602</v>
      </c>
      <c r="J115">
        <v>-1.25</v>
      </c>
      <c r="L115">
        <v>2.2967270182839523</v>
      </c>
      <c r="M115">
        <v>2.1576435654567478</v>
      </c>
      <c r="N115">
        <v>2.3662687446975545</v>
      </c>
      <c r="O115">
        <v>2.0881018390431456</v>
      </c>
    </row>
    <row r="116" spans="1:15" x14ac:dyDescent="0.2">
      <c r="A116" s="14">
        <v>43762</v>
      </c>
      <c r="B116">
        <v>2787</v>
      </c>
      <c r="C116">
        <v>2787</v>
      </c>
      <c r="D116">
        <v>1246</v>
      </c>
      <c r="E116">
        <v>1248</v>
      </c>
      <c r="F116">
        <v>2.23317307692307</v>
      </c>
      <c r="G116">
        <v>2.2290068346959</v>
      </c>
      <c r="H116">
        <v>7.0578944609063304E-2</v>
      </c>
      <c r="I116">
        <v>5.9029534236379202E-2</v>
      </c>
      <c r="J116">
        <v>0.19</v>
      </c>
      <c r="L116">
        <v>2.2995857793049632</v>
      </c>
      <c r="M116">
        <v>2.1584278900868368</v>
      </c>
      <c r="N116">
        <v>2.3701647239140264</v>
      </c>
      <c r="O116">
        <v>2.0878489454777736</v>
      </c>
    </row>
    <row r="117" spans="1:15" x14ac:dyDescent="0.2">
      <c r="A117" s="14">
        <v>43761</v>
      </c>
      <c r="B117">
        <v>2768</v>
      </c>
      <c r="C117">
        <v>2763</v>
      </c>
      <c r="D117">
        <v>1240</v>
      </c>
      <c r="E117">
        <v>1238</v>
      </c>
      <c r="F117">
        <v>2.2318255250403798</v>
      </c>
      <c r="G117">
        <v>2.23050194196958</v>
      </c>
      <c r="H117">
        <v>7.1827995701330999E-2</v>
      </c>
      <c r="I117">
        <v>1.8427119647106398E-2</v>
      </c>
      <c r="J117">
        <v>0.06</v>
      </c>
      <c r="L117">
        <v>2.302329937670911</v>
      </c>
      <c r="M117">
        <v>2.1586739462682489</v>
      </c>
      <c r="N117">
        <v>2.374157933372242</v>
      </c>
      <c r="O117">
        <v>2.0868459505669179</v>
      </c>
    </row>
    <row r="118" spans="1:15" x14ac:dyDescent="0.2">
      <c r="A118" s="14">
        <v>43759</v>
      </c>
      <c r="B118">
        <v>2722</v>
      </c>
      <c r="C118">
        <v>2738</v>
      </c>
      <c r="D118">
        <v>1260</v>
      </c>
      <c r="E118">
        <v>1242</v>
      </c>
      <c r="F118">
        <v>2.20450885668276</v>
      </c>
      <c r="G118">
        <v>2.2318048743629801</v>
      </c>
      <c r="H118">
        <v>7.2720938345144107E-2</v>
      </c>
      <c r="I118">
        <v>-0.375352935500748</v>
      </c>
      <c r="J118">
        <v>-1.24</v>
      </c>
      <c r="L118">
        <v>2.3045258127081243</v>
      </c>
      <c r="M118">
        <v>2.159083936017836</v>
      </c>
      <c r="N118">
        <v>2.3772467510532684</v>
      </c>
      <c r="O118">
        <v>2.0863629976726918</v>
      </c>
    </row>
    <row r="119" spans="1:15" x14ac:dyDescent="0.2">
      <c r="A119" s="14">
        <v>43756</v>
      </c>
      <c r="B119">
        <v>2722</v>
      </c>
      <c r="C119">
        <v>2700</v>
      </c>
      <c r="D119">
        <v>1260</v>
      </c>
      <c r="E119">
        <v>1255</v>
      </c>
      <c r="F119">
        <v>2.1513944223107502</v>
      </c>
      <c r="G119">
        <v>2.2338078564110502</v>
      </c>
      <c r="H119">
        <v>7.3999130746825306E-2</v>
      </c>
      <c r="I119">
        <v>-1.1137081377653599</v>
      </c>
      <c r="J119">
        <v>-3.83</v>
      </c>
      <c r="L119">
        <v>2.3078069871578757</v>
      </c>
      <c r="M119">
        <v>2.1598087256642247</v>
      </c>
      <c r="N119">
        <v>2.3818061179047008</v>
      </c>
      <c r="O119">
        <v>2.0858095949173996</v>
      </c>
    </row>
    <row r="120" spans="1:15" x14ac:dyDescent="0.2">
      <c r="A120" s="14">
        <v>43755</v>
      </c>
      <c r="B120">
        <v>2775</v>
      </c>
      <c r="C120">
        <v>2734</v>
      </c>
      <c r="D120">
        <v>1249</v>
      </c>
      <c r="E120">
        <v>1252</v>
      </c>
      <c r="F120">
        <v>2.1837060702875402</v>
      </c>
      <c r="G120">
        <v>2.2358952613241798</v>
      </c>
      <c r="H120">
        <v>7.3852881615191796E-2</v>
      </c>
      <c r="I120">
        <v>-0.70666424782952797</v>
      </c>
      <c r="J120">
        <v>-2.39</v>
      </c>
      <c r="L120">
        <v>2.3097481429393718</v>
      </c>
      <c r="M120">
        <v>2.1620423797089878</v>
      </c>
      <c r="N120">
        <v>2.3836010245545634</v>
      </c>
      <c r="O120">
        <v>2.0881894980937963</v>
      </c>
    </row>
    <row r="121" spans="1:15" x14ac:dyDescent="0.2">
      <c r="A121" s="14">
        <v>43754</v>
      </c>
      <c r="B121">
        <v>2788</v>
      </c>
      <c r="C121">
        <v>2757</v>
      </c>
      <c r="D121">
        <v>1241</v>
      </c>
      <c r="E121">
        <v>1249</v>
      </c>
      <c r="F121">
        <v>2.2073658927141699</v>
      </c>
      <c r="G121">
        <v>2.2380323342978601</v>
      </c>
      <c r="H121">
        <v>7.4626723696812697E-2</v>
      </c>
      <c r="I121">
        <v>-0.41093109900258701</v>
      </c>
      <c r="J121">
        <v>-1.39</v>
      </c>
      <c r="L121">
        <v>2.3126590579946726</v>
      </c>
      <c r="M121">
        <v>2.1634056106010475</v>
      </c>
      <c r="N121">
        <v>2.3872857816914856</v>
      </c>
      <c r="O121">
        <v>2.0887788869042345</v>
      </c>
    </row>
    <row r="122" spans="1:15" x14ac:dyDescent="0.2">
      <c r="A122" s="14">
        <v>43753</v>
      </c>
      <c r="B122">
        <v>2744</v>
      </c>
      <c r="C122">
        <v>2738</v>
      </c>
      <c r="D122">
        <v>1229</v>
      </c>
      <c r="E122">
        <v>1236</v>
      </c>
      <c r="F122">
        <v>2.21521035598705</v>
      </c>
      <c r="G122">
        <v>2.23918306754268</v>
      </c>
      <c r="H122">
        <v>7.4810159337577703E-2</v>
      </c>
      <c r="I122">
        <v>-0.32044727304293202</v>
      </c>
      <c r="J122">
        <v>-1.08</v>
      </c>
      <c r="L122">
        <v>2.3139932268802577</v>
      </c>
      <c r="M122">
        <v>2.1643729082051024</v>
      </c>
      <c r="N122">
        <v>2.3888033862178353</v>
      </c>
      <c r="O122">
        <v>2.0895627488675248</v>
      </c>
    </row>
    <row r="123" spans="1:15" x14ac:dyDescent="0.2">
      <c r="A123" s="14">
        <v>43749</v>
      </c>
      <c r="B123">
        <v>2650</v>
      </c>
      <c r="C123">
        <v>2668</v>
      </c>
      <c r="D123">
        <v>1218</v>
      </c>
      <c r="E123">
        <v>1213</v>
      </c>
      <c r="F123">
        <v>2.1995053586150002</v>
      </c>
      <c r="G123">
        <v>2.2408300921477302</v>
      </c>
      <c r="H123">
        <v>7.5619651627217399E-2</v>
      </c>
      <c r="I123">
        <v>-0.54648140587111804</v>
      </c>
      <c r="J123">
        <v>-1.88</v>
      </c>
      <c r="L123">
        <v>2.3164497437749478</v>
      </c>
      <c r="M123">
        <v>2.1652104405205126</v>
      </c>
      <c r="N123">
        <v>2.392069395402165</v>
      </c>
      <c r="O123">
        <v>2.0895907888932954</v>
      </c>
    </row>
    <row r="124" spans="1:15" x14ac:dyDescent="0.2">
      <c r="A124" s="14">
        <v>43748</v>
      </c>
      <c r="B124">
        <v>2635</v>
      </c>
      <c r="C124">
        <v>2624</v>
      </c>
      <c r="D124">
        <v>1222</v>
      </c>
      <c r="E124">
        <v>1217</v>
      </c>
      <c r="F124">
        <v>2.1561216105176602</v>
      </c>
      <c r="G124">
        <v>2.2427272683024602</v>
      </c>
      <c r="H124">
        <v>7.6340537323876606E-2</v>
      </c>
      <c r="I124">
        <v>-1.1344648704445199</v>
      </c>
      <c r="J124">
        <v>-4.0199999999999996</v>
      </c>
      <c r="L124">
        <v>2.3190678056263367</v>
      </c>
      <c r="M124">
        <v>2.1663867309785836</v>
      </c>
      <c r="N124">
        <v>2.3954083429502133</v>
      </c>
      <c r="O124">
        <v>2.090046193654707</v>
      </c>
    </row>
    <row r="125" spans="1:15" x14ac:dyDescent="0.2">
      <c r="A125" s="14">
        <v>43747</v>
      </c>
      <c r="B125">
        <v>2585</v>
      </c>
      <c r="C125">
        <v>2638</v>
      </c>
      <c r="D125">
        <v>1200</v>
      </c>
      <c r="E125">
        <v>1217</v>
      </c>
      <c r="F125">
        <v>2.1676253081347499</v>
      </c>
      <c r="G125">
        <v>2.2448585319829499</v>
      </c>
      <c r="H125">
        <v>7.6123897258236997E-2</v>
      </c>
      <c r="I125">
        <v>-1.01457264577769</v>
      </c>
      <c r="J125">
        <v>-3.56</v>
      </c>
      <c r="L125">
        <v>2.3209824292411869</v>
      </c>
      <c r="M125">
        <v>2.168734634724713</v>
      </c>
      <c r="N125">
        <v>2.3971063264994239</v>
      </c>
      <c r="O125">
        <v>2.092610737466476</v>
      </c>
    </row>
    <row r="126" spans="1:15" x14ac:dyDescent="0.2">
      <c r="A126" s="14">
        <v>43746</v>
      </c>
      <c r="B126">
        <v>2630</v>
      </c>
      <c r="C126">
        <v>2635</v>
      </c>
      <c r="D126">
        <v>1212</v>
      </c>
      <c r="E126">
        <v>1211</v>
      </c>
      <c r="F126">
        <v>2.17588769611891</v>
      </c>
      <c r="G126">
        <v>2.2468915179489302</v>
      </c>
      <c r="H126">
        <v>7.6070125389691004E-2</v>
      </c>
      <c r="I126">
        <v>-0.93339956344605901</v>
      </c>
      <c r="J126">
        <v>-3.26</v>
      </c>
      <c r="L126">
        <v>2.3229616433386213</v>
      </c>
      <c r="M126">
        <v>2.170821392559239</v>
      </c>
      <c r="N126">
        <v>2.399031768728312</v>
      </c>
      <c r="O126">
        <v>2.0947512671695483</v>
      </c>
    </row>
    <row r="127" spans="1:15" x14ac:dyDescent="0.2">
      <c r="A127" s="14">
        <v>43745</v>
      </c>
      <c r="B127">
        <v>2637</v>
      </c>
      <c r="C127">
        <v>2601</v>
      </c>
      <c r="D127">
        <v>1196</v>
      </c>
      <c r="E127">
        <v>1203</v>
      </c>
      <c r="F127">
        <v>2.1620947630922598</v>
      </c>
      <c r="G127">
        <v>2.24928758405966</v>
      </c>
      <c r="H127">
        <v>7.6624069991635693E-2</v>
      </c>
      <c r="I127">
        <v>-1.1379299086686201</v>
      </c>
      <c r="J127">
        <v>-4.03</v>
      </c>
      <c r="L127">
        <v>2.3259116540512959</v>
      </c>
      <c r="M127">
        <v>2.1726635140680242</v>
      </c>
      <c r="N127">
        <v>2.4025357240429313</v>
      </c>
      <c r="O127">
        <v>2.0960394440763888</v>
      </c>
    </row>
    <row r="128" spans="1:15" x14ac:dyDescent="0.2">
      <c r="A128" s="14">
        <v>43742</v>
      </c>
      <c r="B128">
        <v>2634</v>
      </c>
      <c r="C128">
        <v>2622</v>
      </c>
      <c r="D128">
        <v>1183</v>
      </c>
      <c r="E128">
        <v>1200</v>
      </c>
      <c r="F128">
        <v>2.1850000000000001</v>
      </c>
      <c r="G128">
        <v>2.2516344711982001</v>
      </c>
      <c r="H128">
        <v>7.66131042688942E-2</v>
      </c>
      <c r="I128">
        <v>-0.86975292065352305</v>
      </c>
      <c r="J128">
        <v>-3.05</v>
      </c>
      <c r="L128">
        <v>2.3282475754670942</v>
      </c>
      <c r="M128">
        <v>2.1750213669293061</v>
      </c>
      <c r="N128">
        <v>2.4048606797359886</v>
      </c>
      <c r="O128">
        <v>2.0984082626604117</v>
      </c>
    </row>
    <row r="129" spans="1:15" x14ac:dyDescent="0.2">
      <c r="A129" s="14">
        <v>43741</v>
      </c>
      <c r="B129">
        <v>2665</v>
      </c>
      <c r="C129">
        <v>2675</v>
      </c>
      <c r="D129">
        <v>1186</v>
      </c>
      <c r="E129">
        <v>1187</v>
      </c>
      <c r="F129">
        <v>2.25358045492839</v>
      </c>
      <c r="G129">
        <v>2.2539521182570201</v>
      </c>
      <c r="H129">
        <v>7.7189296389752901E-2</v>
      </c>
      <c r="I129">
        <v>-4.8149594052485896E-3</v>
      </c>
      <c r="J129">
        <v>-0.02</v>
      </c>
      <c r="L129">
        <v>2.331141414646773</v>
      </c>
      <c r="M129">
        <v>2.1767628218672672</v>
      </c>
      <c r="N129">
        <v>2.408330711036526</v>
      </c>
      <c r="O129">
        <v>2.0995735254775143</v>
      </c>
    </row>
    <row r="130" spans="1:15" x14ac:dyDescent="0.2">
      <c r="A130" s="14">
        <v>43740</v>
      </c>
      <c r="B130">
        <v>2727</v>
      </c>
      <c r="C130">
        <v>2730</v>
      </c>
      <c r="D130">
        <v>1209</v>
      </c>
      <c r="E130">
        <v>1203</v>
      </c>
      <c r="F130">
        <v>2.2693266832917698</v>
      </c>
      <c r="G130">
        <v>2.2558269238095701</v>
      </c>
      <c r="H130">
        <v>7.8847296579083695E-2</v>
      </c>
      <c r="I130">
        <v>0.171213980287303</v>
      </c>
      <c r="J130">
        <v>0.59</v>
      </c>
      <c r="L130">
        <v>2.3346742203886537</v>
      </c>
      <c r="M130">
        <v>2.1769796272304864</v>
      </c>
      <c r="N130">
        <v>2.4135215169677373</v>
      </c>
      <c r="O130">
        <v>2.0981323306514028</v>
      </c>
    </row>
    <row r="131" spans="1:15" x14ac:dyDescent="0.2">
      <c r="A131" s="14">
        <v>43739</v>
      </c>
      <c r="B131">
        <v>2710</v>
      </c>
      <c r="C131">
        <v>2757</v>
      </c>
      <c r="D131">
        <v>1220</v>
      </c>
      <c r="E131">
        <v>1215</v>
      </c>
      <c r="F131">
        <v>2.2691358024691302</v>
      </c>
      <c r="G131">
        <v>2.2573921945883599</v>
      </c>
      <c r="H131">
        <v>8.0252495968139298E-2</v>
      </c>
      <c r="I131">
        <v>0.14633324159080199</v>
      </c>
      <c r="J131">
        <v>0.52</v>
      </c>
      <c r="L131">
        <v>2.3376446905564991</v>
      </c>
      <c r="M131">
        <v>2.1771396986202207</v>
      </c>
      <c r="N131">
        <v>2.4178971865246384</v>
      </c>
      <c r="O131">
        <v>2.0968872026520815</v>
      </c>
    </row>
    <row r="132" spans="1:15" x14ac:dyDescent="0.2">
      <c r="A132" s="14">
        <v>43738</v>
      </c>
      <c r="B132">
        <v>2705</v>
      </c>
      <c r="C132">
        <v>2718</v>
      </c>
      <c r="D132">
        <v>1230</v>
      </c>
      <c r="E132">
        <v>1213</v>
      </c>
      <c r="F132">
        <v>2.2407254740313198</v>
      </c>
      <c r="G132">
        <v>2.2590277609379501</v>
      </c>
      <c r="H132">
        <v>8.1711894653540298E-2</v>
      </c>
      <c r="I132" s="15">
        <v>-0.223985589665149</v>
      </c>
      <c r="J132">
        <v>-0.82</v>
      </c>
      <c r="L132">
        <v>2.3407396555914906</v>
      </c>
      <c r="M132">
        <v>2.1773158662844097</v>
      </c>
      <c r="N132">
        <v>2.4224515502450306</v>
      </c>
      <c r="O132">
        <v>2.0956039716308696</v>
      </c>
    </row>
    <row r="133" spans="1:15" x14ac:dyDescent="0.2">
      <c r="A133" s="14">
        <v>43735</v>
      </c>
      <c r="B133">
        <v>2761</v>
      </c>
      <c r="C133">
        <v>2737</v>
      </c>
      <c r="D133">
        <v>1244</v>
      </c>
      <c r="E133">
        <v>1242</v>
      </c>
      <c r="F133">
        <v>2.2037037037037002</v>
      </c>
      <c r="G133">
        <v>2.2620152710494601</v>
      </c>
      <c r="H133">
        <v>8.5017311335910895E-2</v>
      </c>
      <c r="I133" s="15">
        <v>-0.68587875139177401</v>
      </c>
      <c r="J133">
        <v>-2.65</v>
      </c>
      <c r="L133">
        <v>2.347032582385371</v>
      </c>
      <c r="M133">
        <v>2.1769979597135491</v>
      </c>
      <c r="N133">
        <v>2.432049893721282</v>
      </c>
      <c r="O133">
        <v>2.0919806483776382</v>
      </c>
    </row>
    <row r="134" spans="1:15" x14ac:dyDescent="0.2">
      <c r="A134" s="14">
        <v>43734</v>
      </c>
      <c r="B134">
        <v>2823</v>
      </c>
      <c r="C134">
        <v>2791</v>
      </c>
      <c r="D134">
        <v>1247</v>
      </c>
      <c r="E134">
        <v>1258</v>
      </c>
      <c r="F134">
        <v>2.2186009538950699</v>
      </c>
      <c r="G134">
        <v>2.2648906195162102</v>
      </c>
      <c r="H134">
        <v>8.6628030145277493E-2</v>
      </c>
      <c r="I134">
        <v>-0.53434974272772795</v>
      </c>
      <c r="J134">
        <v>-2.09</v>
      </c>
      <c r="L134">
        <v>2.3515186496614877</v>
      </c>
      <c r="M134">
        <v>2.1782625893709326</v>
      </c>
      <c r="N134">
        <v>2.4381466798067652</v>
      </c>
      <c r="O134">
        <v>2.0916345592256551</v>
      </c>
    </row>
    <row r="135" spans="1:15" x14ac:dyDescent="0.2">
      <c r="A135" s="14">
        <v>43733</v>
      </c>
      <c r="B135">
        <v>2728</v>
      </c>
      <c r="C135">
        <v>2766</v>
      </c>
      <c r="D135">
        <v>1247</v>
      </c>
      <c r="E135">
        <v>1241</v>
      </c>
      <c r="F135">
        <v>2.2288477034649401</v>
      </c>
      <c r="G135">
        <v>2.2678533540688099</v>
      </c>
      <c r="H135">
        <v>8.8767587155906602E-2</v>
      </c>
      <c r="I135">
        <v>-0.43941321211486001</v>
      </c>
      <c r="J135">
        <v>-1.75</v>
      </c>
      <c r="L135">
        <v>2.3566209412247163</v>
      </c>
      <c r="M135">
        <v>2.1790857669129036</v>
      </c>
      <c r="N135">
        <v>2.4453885283806231</v>
      </c>
      <c r="O135">
        <v>2.0903181797569967</v>
      </c>
    </row>
    <row r="136" spans="1:15" x14ac:dyDescent="0.2">
      <c r="A136" s="14">
        <v>43732</v>
      </c>
      <c r="B136">
        <v>2722</v>
      </c>
      <c r="C136">
        <v>2743</v>
      </c>
      <c r="D136">
        <v>1259</v>
      </c>
      <c r="E136">
        <v>1244</v>
      </c>
      <c r="F136">
        <v>2.2049839228295798</v>
      </c>
      <c r="G136">
        <v>2.2700816934141099</v>
      </c>
      <c r="H136">
        <v>8.9851519737955604E-2</v>
      </c>
      <c r="I136">
        <v>-0.724503834485827</v>
      </c>
      <c r="J136">
        <v>-2.95</v>
      </c>
      <c r="L136">
        <v>2.3599332131520656</v>
      </c>
      <c r="M136">
        <v>2.1802301736761542</v>
      </c>
      <c r="N136">
        <v>2.4497847328900213</v>
      </c>
      <c r="O136">
        <v>2.0903786539381985</v>
      </c>
    </row>
    <row r="137" spans="1:15" x14ac:dyDescent="0.2">
      <c r="A137" s="14">
        <v>43728</v>
      </c>
      <c r="B137">
        <v>2720</v>
      </c>
      <c r="C137">
        <v>2715</v>
      </c>
      <c r="D137">
        <v>1268</v>
      </c>
      <c r="E137">
        <v>1269</v>
      </c>
      <c r="F137">
        <v>2.1394799054373501</v>
      </c>
      <c r="G137">
        <v>2.2725926469674498</v>
      </c>
      <c r="H137">
        <v>9.0625285300375905E-2</v>
      </c>
      <c r="I137">
        <v>-1.4688256272948901</v>
      </c>
      <c r="J137">
        <v>-6.22</v>
      </c>
      <c r="L137">
        <v>2.3632179322678257</v>
      </c>
      <c r="M137">
        <v>2.1819673616670738</v>
      </c>
      <c r="N137">
        <v>2.4538432175682017</v>
      </c>
      <c r="O137">
        <v>2.0913420763666979</v>
      </c>
    </row>
    <row r="138" spans="1:15" x14ac:dyDescent="0.2">
      <c r="A138" s="14">
        <v>43727</v>
      </c>
      <c r="B138">
        <v>2670</v>
      </c>
      <c r="C138">
        <v>2696</v>
      </c>
      <c r="D138">
        <v>1255</v>
      </c>
      <c r="E138">
        <v>1264</v>
      </c>
      <c r="F138">
        <v>2.13291139240506</v>
      </c>
      <c r="G138">
        <v>2.2751130567389199</v>
      </c>
      <c r="H138">
        <v>8.9509929436060995E-2</v>
      </c>
      <c r="I138">
        <v>-1.5886691591623201</v>
      </c>
      <c r="J138">
        <v>-6.67</v>
      </c>
      <c r="L138">
        <v>2.364622986174981</v>
      </c>
      <c r="M138">
        <v>2.1856031273028589</v>
      </c>
      <c r="N138">
        <v>2.4541329156110421</v>
      </c>
      <c r="O138">
        <v>2.0960931978667978</v>
      </c>
    </row>
    <row r="139" spans="1:15" x14ac:dyDescent="0.2">
      <c r="A139" s="14">
        <v>43726</v>
      </c>
      <c r="B139">
        <v>2668</v>
      </c>
      <c r="C139">
        <v>2645</v>
      </c>
      <c r="D139">
        <v>1247</v>
      </c>
      <c r="E139">
        <v>1248</v>
      </c>
      <c r="F139">
        <v>2.1193910256410202</v>
      </c>
      <c r="G139">
        <v>2.27813723301001</v>
      </c>
      <c r="H139">
        <v>8.8480049652170101E-2</v>
      </c>
      <c r="I139">
        <v>-1.7941469064840001</v>
      </c>
      <c r="J139">
        <v>-7.49</v>
      </c>
      <c r="L139">
        <v>2.3666172826621801</v>
      </c>
      <c r="M139">
        <v>2.18965718335784</v>
      </c>
      <c r="N139">
        <v>2.4550973323143501</v>
      </c>
      <c r="O139">
        <v>2.1011771337056699</v>
      </c>
    </row>
    <row r="140" spans="1:15" x14ac:dyDescent="0.2">
      <c r="A140" s="14">
        <v>43725</v>
      </c>
      <c r="B140">
        <v>2690</v>
      </c>
      <c r="C140">
        <v>2702</v>
      </c>
      <c r="D140">
        <v>1236</v>
      </c>
      <c r="E140">
        <v>1245</v>
      </c>
      <c r="F140">
        <v>2.1702811244979898</v>
      </c>
      <c r="G140">
        <v>2.2808750778971101</v>
      </c>
      <c r="H140">
        <v>8.6684271955051406E-2</v>
      </c>
      <c r="I140">
        <v>-1.2758249092345999</v>
      </c>
      <c r="J140">
        <v>-5.0999999999999996</v>
      </c>
      <c r="L140">
        <v>2.3675593498521614</v>
      </c>
      <c r="M140">
        <v>2.1941908059420587</v>
      </c>
      <c r="N140">
        <v>2.4542436218072128</v>
      </c>
      <c r="O140">
        <v>2.1075065339870074</v>
      </c>
    </row>
    <row r="141" spans="1:15" x14ac:dyDescent="0.2">
      <c r="A141" s="14">
        <v>43721</v>
      </c>
      <c r="B141">
        <v>2692</v>
      </c>
      <c r="C141">
        <v>2691</v>
      </c>
      <c r="D141">
        <v>1221</v>
      </c>
      <c r="E141">
        <v>1236</v>
      </c>
      <c r="F141">
        <v>2.1771844660194102</v>
      </c>
      <c r="G141">
        <v>2.2836294562922301</v>
      </c>
      <c r="H141">
        <v>8.6407963973526694E-2</v>
      </c>
      <c r="I141">
        <v>-1.23188865213201</v>
      </c>
      <c r="J141">
        <v>-4.8899999999999997</v>
      </c>
      <c r="L141">
        <v>2.3700374202657568</v>
      </c>
      <c r="M141">
        <v>2.1972214923187035</v>
      </c>
      <c r="N141">
        <v>2.4564453842392835</v>
      </c>
      <c r="O141">
        <v>2.1108135283451768</v>
      </c>
    </row>
    <row r="142" spans="1:15" x14ac:dyDescent="0.2">
      <c r="A142" s="14">
        <v>43720</v>
      </c>
      <c r="B142">
        <v>2679</v>
      </c>
      <c r="C142">
        <v>2669</v>
      </c>
      <c r="D142">
        <v>1199</v>
      </c>
      <c r="E142">
        <v>1210</v>
      </c>
      <c r="F142">
        <v>2.2057851239669399</v>
      </c>
      <c r="G142">
        <v>2.2852019560949</v>
      </c>
      <c r="H142">
        <v>8.5525146607458094E-2</v>
      </c>
      <c r="I142">
        <v>-0.92857873126448598</v>
      </c>
      <c r="J142">
        <v>-3.6</v>
      </c>
      <c r="L142">
        <v>2.3707271027023582</v>
      </c>
      <c r="M142">
        <v>2.1996768094874417</v>
      </c>
      <c r="N142">
        <v>2.456252249309816</v>
      </c>
      <c r="O142">
        <v>2.1141516628799839</v>
      </c>
    </row>
    <row r="143" spans="1:15" x14ac:dyDescent="0.2">
      <c r="A143" s="14">
        <v>43719</v>
      </c>
      <c r="B143">
        <v>2640</v>
      </c>
      <c r="C143">
        <v>2678</v>
      </c>
      <c r="D143">
        <v>1174</v>
      </c>
      <c r="E143">
        <v>1195</v>
      </c>
      <c r="F143">
        <v>2.2410041841004098</v>
      </c>
      <c r="G143">
        <v>2.28600300049288</v>
      </c>
      <c r="H143">
        <v>8.5057637062770905E-2</v>
      </c>
      <c r="I143">
        <v>-0.52903910743788496</v>
      </c>
      <c r="J143">
        <v>-2.0099999999999998</v>
      </c>
      <c r="L143">
        <v>2.3710606375556509</v>
      </c>
      <c r="M143">
        <v>2.200945363430109</v>
      </c>
      <c r="N143">
        <v>2.4561182746184218</v>
      </c>
      <c r="O143">
        <v>2.1158877263673381</v>
      </c>
    </row>
    <row r="144" spans="1:15" x14ac:dyDescent="0.2">
      <c r="A144" s="14">
        <v>43718</v>
      </c>
      <c r="B144">
        <v>2524</v>
      </c>
      <c r="C144">
        <v>2562</v>
      </c>
      <c r="D144">
        <v>1156</v>
      </c>
      <c r="E144">
        <v>1167</v>
      </c>
      <c r="F144">
        <v>2.1953727506426701</v>
      </c>
      <c r="G144">
        <v>2.28619205687925</v>
      </c>
      <c r="H144">
        <v>8.4973124733298599E-2</v>
      </c>
      <c r="I144">
        <v>-1.06880035919155</v>
      </c>
      <c r="J144">
        <v>-4.1399999999999997</v>
      </c>
      <c r="L144">
        <v>2.3711651816125485</v>
      </c>
      <c r="M144">
        <v>2.2012189321459514</v>
      </c>
      <c r="N144">
        <v>2.4561383063458471</v>
      </c>
      <c r="O144">
        <v>2.1162458074126529</v>
      </c>
    </row>
    <row r="145" spans="1:15" x14ac:dyDescent="0.2">
      <c r="A145" s="14">
        <v>43717</v>
      </c>
      <c r="B145">
        <v>2471</v>
      </c>
      <c r="C145">
        <v>2490</v>
      </c>
      <c r="D145">
        <v>1151</v>
      </c>
      <c r="E145">
        <v>1156</v>
      </c>
      <c r="F145">
        <v>2.15397923875432</v>
      </c>
      <c r="G145">
        <v>2.2867324403258</v>
      </c>
      <c r="H145">
        <v>8.4521514914452894E-2</v>
      </c>
      <c r="I145">
        <v>-1.57064389706982</v>
      </c>
      <c r="J145">
        <v>-6.16</v>
      </c>
      <c r="L145">
        <v>2.371253955240253</v>
      </c>
      <c r="M145">
        <v>2.2022109254113471</v>
      </c>
      <c r="N145">
        <v>2.4557754701547059</v>
      </c>
      <c r="O145">
        <v>2.1176894104968942</v>
      </c>
    </row>
    <row r="146" spans="1:15" x14ac:dyDescent="0.2">
      <c r="A146" s="14">
        <v>43714</v>
      </c>
      <c r="B146">
        <v>2504</v>
      </c>
      <c r="C146">
        <v>2470</v>
      </c>
      <c r="D146">
        <v>1135</v>
      </c>
      <c r="E146">
        <v>1153</v>
      </c>
      <c r="F146">
        <v>2.1422376409366799</v>
      </c>
      <c r="G146">
        <v>2.2879938847507</v>
      </c>
      <c r="H146">
        <v>8.3226899630833004E-2</v>
      </c>
      <c r="I146">
        <v>-1.7513117088410299</v>
      </c>
      <c r="J146">
        <v>-6.8</v>
      </c>
      <c r="L146">
        <v>2.3712207843815332</v>
      </c>
      <c r="M146">
        <v>2.2047669851198668</v>
      </c>
      <c r="N146">
        <v>2.4544476840123659</v>
      </c>
      <c r="O146">
        <v>2.1215400854890341</v>
      </c>
    </row>
    <row r="147" spans="1:15" x14ac:dyDescent="0.2">
      <c r="A147" s="14">
        <v>43713</v>
      </c>
      <c r="B147">
        <v>2427</v>
      </c>
      <c r="C147">
        <v>2480</v>
      </c>
      <c r="D147">
        <v>1114</v>
      </c>
      <c r="E147">
        <v>1134</v>
      </c>
      <c r="F147">
        <v>2.1869488536155202</v>
      </c>
      <c r="G147">
        <v>2.2895333634225898</v>
      </c>
      <c r="H147">
        <v>8.1567880712180005E-2</v>
      </c>
      <c r="I147">
        <v>-1.2576581481754801</v>
      </c>
      <c r="J147">
        <v>-4.6900000000000004</v>
      </c>
      <c r="L147">
        <v>2.3711012441347696</v>
      </c>
      <c r="M147">
        <v>2.20796548271041</v>
      </c>
      <c r="N147">
        <v>2.4526691248469499</v>
      </c>
      <c r="O147">
        <v>2.1263976019982298</v>
      </c>
    </row>
    <row r="148" spans="1:15" x14ac:dyDescent="0.2">
      <c r="A148" s="14">
        <v>43712</v>
      </c>
      <c r="B148">
        <v>2460</v>
      </c>
      <c r="C148">
        <v>2423</v>
      </c>
      <c r="D148">
        <v>1111</v>
      </c>
      <c r="E148">
        <v>1110</v>
      </c>
      <c r="F148">
        <v>2.1828828828828799</v>
      </c>
      <c r="G148">
        <v>2.2908877065765698</v>
      </c>
      <c r="H148">
        <v>8.0691908298040696E-2</v>
      </c>
      <c r="I148">
        <v>-1.3384839443228</v>
      </c>
      <c r="J148">
        <v>-4.95</v>
      </c>
      <c r="L148">
        <v>2.3715796148746104</v>
      </c>
      <c r="M148">
        <v>2.2101957982785292</v>
      </c>
      <c r="N148">
        <v>2.4522715231726511</v>
      </c>
      <c r="O148">
        <v>2.1295038899804886</v>
      </c>
    </row>
    <row r="149" spans="1:15" x14ac:dyDescent="0.2">
      <c r="A149" s="14">
        <v>43711</v>
      </c>
      <c r="B149">
        <v>2466</v>
      </c>
      <c r="C149">
        <v>2490</v>
      </c>
      <c r="D149">
        <v>1111</v>
      </c>
      <c r="E149">
        <v>1117</v>
      </c>
      <c r="F149">
        <v>2.2291853178155701</v>
      </c>
      <c r="G149">
        <v>2.2919326550620398</v>
      </c>
      <c r="H149">
        <v>7.97888901655779E-2</v>
      </c>
      <c r="I149">
        <v>-0.78641697003493405</v>
      </c>
      <c r="J149">
        <v>-2.81</v>
      </c>
      <c r="L149">
        <v>2.3717215452276177</v>
      </c>
      <c r="M149">
        <v>2.2121437648964619</v>
      </c>
      <c r="N149">
        <v>2.4515104353931956</v>
      </c>
      <c r="O149">
        <v>2.132354874730884</v>
      </c>
    </row>
    <row r="150" spans="1:15" x14ac:dyDescent="0.2">
      <c r="A150" s="14">
        <v>43710</v>
      </c>
      <c r="B150">
        <v>2483</v>
      </c>
      <c r="C150">
        <v>2464</v>
      </c>
      <c r="D150">
        <v>1114</v>
      </c>
      <c r="E150">
        <v>1115</v>
      </c>
      <c r="F150">
        <v>2.20986547085201</v>
      </c>
      <c r="G150">
        <v>2.2920514539990999</v>
      </c>
      <c r="H150">
        <v>7.9701961931868501E-2</v>
      </c>
      <c r="I150">
        <v>-1.0311663747667901</v>
      </c>
      <c r="J150">
        <v>-3.72</v>
      </c>
      <c r="L150">
        <v>2.3717534159309683</v>
      </c>
      <c r="M150">
        <v>2.2123494920672315</v>
      </c>
      <c r="N150">
        <v>2.4514553778628367</v>
      </c>
      <c r="O150">
        <v>2.1326475301353631</v>
      </c>
    </row>
    <row r="151" spans="1:15" x14ac:dyDescent="0.2">
      <c r="A151" s="14">
        <v>43707</v>
      </c>
      <c r="B151">
        <v>2446</v>
      </c>
      <c r="C151">
        <v>2516</v>
      </c>
      <c r="D151">
        <v>1104</v>
      </c>
      <c r="E151">
        <v>1117</v>
      </c>
      <c r="F151">
        <v>2.2524619516562199</v>
      </c>
      <c r="G151">
        <v>2.2927671253820798</v>
      </c>
      <c r="H151">
        <v>7.9200177729919802E-2</v>
      </c>
      <c r="I151">
        <v>-0.50890256664962896</v>
      </c>
      <c r="J151">
        <v>-1.79</v>
      </c>
      <c r="L151">
        <v>2.3719673031119997</v>
      </c>
      <c r="M151">
        <v>2.21356694765216</v>
      </c>
      <c r="N151">
        <v>2.4511674808419195</v>
      </c>
      <c r="O151">
        <v>2.1343667699222402</v>
      </c>
    </row>
    <row r="152" spans="1:15" x14ac:dyDescent="0.2">
      <c r="A152" s="14">
        <v>43706</v>
      </c>
      <c r="B152">
        <v>2444</v>
      </c>
      <c r="C152">
        <v>2417</v>
      </c>
      <c r="D152">
        <v>1094</v>
      </c>
      <c r="E152">
        <v>1096</v>
      </c>
      <c r="F152">
        <v>2.20529197080291</v>
      </c>
      <c r="G152">
        <v>2.2929832171089202</v>
      </c>
      <c r="H152">
        <v>7.9111973810639905E-2</v>
      </c>
      <c r="I152">
        <v>-1.1084446776147301</v>
      </c>
      <c r="J152">
        <v>-3.98</v>
      </c>
      <c r="L152">
        <v>2.37209519091956</v>
      </c>
      <c r="M152">
        <v>2.2138712432982803</v>
      </c>
      <c r="N152">
        <v>2.4512071647301998</v>
      </c>
      <c r="O152">
        <v>2.1347592694876405</v>
      </c>
    </row>
    <row r="153" spans="1:15" x14ac:dyDescent="0.2">
      <c r="A153" s="14">
        <v>43705</v>
      </c>
      <c r="B153">
        <v>2434</v>
      </c>
      <c r="C153">
        <v>2429</v>
      </c>
      <c r="D153">
        <v>1084</v>
      </c>
      <c r="E153">
        <v>1089</v>
      </c>
      <c r="F153">
        <v>2.2304866850321301</v>
      </c>
      <c r="G153">
        <v>2.2941958173594301</v>
      </c>
      <c r="H153">
        <v>7.84528208475435E-2</v>
      </c>
      <c r="I153">
        <v>-0.81206936396974905</v>
      </c>
      <c r="J153">
        <v>-2.86</v>
      </c>
      <c r="L153">
        <v>2.3726486382069738</v>
      </c>
      <c r="M153">
        <v>2.2157429965118864</v>
      </c>
      <c r="N153">
        <v>2.451101459054517</v>
      </c>
      <c r="O153">
        <v>2.1372901756643432</v>
      </c>
    </row>
    <row r="154" spans="1:15" x14ac:dyDescent="0.2">
      <c r="A154" s="14">
        <v>43704</v>
      </c>
      <c r="B154">
        <v>2450</v>
      </c>
      <c r="C154">
        <v>2430</v>
      </c>
      <c r="D154">
        <v>1089</v>
      </c>
      <c r="E154">
        <v>1090</v>
      </c>
      <c r="F154">
        <v>2.2293577981651298</v>
      </c>
      <c r="G154">
        <v>2.2947695653798199</v>
      </c>
      <c r="H154">
        <v>7.8141531494823099E-2</v>
      </c>
      <c r="I154">
        <v>-0.83709348874254497</v>
      </c>
      <c r="J154">
        <v>-2.93</v>
      </c>
      <c r="L154">
        <v>2.3729110968746432</v>
      </c>
      <c r="M154">
        <v>2.2166280338849966</v>
      </c>
      <c r="N154">
        <v>2.451052628369466</v>
      </c>
      <c r="O154">
        <v>2.1384865023901738</v>
      </c>
    </row>
    <row r="155" spans="1:15" x14ac:dyDescent="0.2">
      <c r="A155" s="14">
        <v>43703</v>
      </c>
      <c r="B155">
        <v>2424</v>
      </c>
      <c r="C155">
        <v>2417</v>
      </c>
      <c r="D155">
        <v>1100</v>
      </c>
      <c r="E155">
        <v>1081</v>
      </c>
      <c r="F155">
        <v>2.2358926919518902</v>
      </c>
      <c r="G155">
        <v>2.2949657332737101</v>
      </c>
      <c r="H155">
        <v>7.7995405143434504E-2</v>
      </c>
      <c r="I155">
        <v>-0.75739130033594204</v>
      </c>
      <c r="J155">
        <v>-2.64</v>
      </c>
      <c r="L155">
        <v>2.3729611384171445</v>
      </c>
      <c r="M155">
        <v>2.2169703281302757</v>
      </c>
      <c r="N155">
        <v>2.4509565435605793</v>
      </c>
      <c r="O155">
        <v>2.1389749229868409</v>
      </c>
    </row>
    <row r="156" spans="1:15" x14ac:dyDescent="0.2">
      <c r="A156" s="14">
        <v>43700</v>
      </c>
      <c r="B156">
        <v>2480</v>
      </c>
      <c r="C156">
        <v>2474</v>
      </c>
      <c r="D156">
        <v>1121</v>
      </c>
      <c r="E156">
        <v>1106</v>
      </c>
      <c r="F156">
        <v>2.2368896925858901</v>
      </c>
      <c r="G156">
        <v>2.29472635357078</v>
      </c>
      <c r="H156">
        <v>7.8203614962313206E-2</v>
      </c>
      <c r="I156">
        <v>-0.73956505735401301</v>
      </c>
      <c r="J156">
        <v>-2.59</v>
      </c>
      <c r="L156">
        <v>2.3729299685330933</v>
      </c>
      <c r="M156">
        <v>2.2165227386084667</v>
      </c>
      <c r="N156">
        <v>2.4511335834954062</v>
      </c>
      <c r="O156">
        <v>2.1383191236461538</v>
      </c>
    </row>
    <row r="157" spans="1:15" x14ac:dyDescent="0.2">
      <c r="A157" s="14">
        <v>43699</v>
      </c>
      <c r="B157">
        <v>2529</v>
      </c>
      <c r="C157">
        <v>2497</v>
      </c>
      <c r="D157">
        <v>1140</v>
      </c>
      <c r="E157">
        <v>1124</v>
      </c>
      <c r="F157">
        <v>2.2215302491103199</v>
      </c>
      <c r="G157">
        <v>2.2950134075476298</v>
      </c>
      <c r="H157">
        <v>7.8030112809245503E-2</v>
      </c>
      <c r="I157">
        <v>-0.94172820968427695</v>
      </c>
      <c r="J157">
        <v>-3.31</v>
      </c>
      <c r="L157">
        <v>2.3730435203568754</v>
      </c>
      <c r="M157">
        <v>2.2169832947383843</v>
      </c>
      <c r="N157">
        <v>2.4510736331661209</v>
      </c>
      <c r="O157">
        <v>2.1389531819291387</v>
      </c>
    </row>
    <row r="158" spans="1:15" x14ac:dyDescent="0.2">
      <c r="A158" s="14">
        <v>43698</v>
      </c>
      <c r="B158">
        <v>2476</v>
      </c>
      <c r="C158">
        <v>2480</v>
      </c>
      <c r="D158">
        <v>1162</v>
      </c>
      <c r="E158">
        <v>1139</v>
      </c>
      <c r="F158">
        <v>2.1773485513608399</v>
      </c>
      <c r="G158">
        <v>2.2957569889004898</v>
      </c>
      <c r="H158">
        <v>7.7590802748733798E-2</v>
      </c>
      <c r="I158">
        <v>-1.5260627979722901</v>
      </c>
      <c r="J158">
        <v>-5.44</v>
      </c>
      <c r="L158">
        <v>2.3733477916492238</v>
      </c>
      <c r="M158">
        <v>2.2181661861517559</v>
      </c>
      <c r="N158">
        <v>2.4509385943979574</v>
      </c>
      <c r="O158">
        <v>2.1405753834030223</v>
      </c>
    </row>
    <row r="159" spans="1:15" x14ac:dyDescent="0.2">
      <c r="A159" s="14">
        <v>43697</v>
      </c>
      <c r="B159">
        <v>2517</v>
      </c>
      <c r="C159">
        <v>2512</v>
      </c>
      <c r="D159">
        <v>1171</v>
      </c>
      <c r="E159">
        <v>1171</v>
      </c>
      <c r="F159">
        <v>2.14517506404782</v>
      </c>
      <c r="G159">
        <v>2.2983402960394499</v>
      </c>
      <c r="H159">
        <v>7.6827073056737805E-2</v>
      </c>
      <c r="I159">
        <v>-1.99363617404135</v>
      </c>
      <c r="J159">
        <v>-7.14</v>
      </c>
      <c r="L159">
        <v>2.3751673690961876</v>
      </c>
      <c r="M159">
        <v>2.2215132229827121</v>
      </c>
      <c r="N159">
        <v>2.4519944421529254</v>
      </c>
      <c r="O159">
        <v>2.1446861499259744</v>
      </c>
    </row>
    <row r="160" spans="1:15" x14ac:dyDescent="0.2">
      <c r="A160" s="14">
        <v>43696</v>
      </c>
      <c r="B160">
        <v>2547</v>
      </c>
      <c r="C160">
        <v>2535</v>
      </c>
      <c r="D160">
        <v>1175</v>
      </c>
      <c r="E160">
        <v>1164</v>
      </c>
      <c r="F160">
        <v>2.1778350515463898</v>
      </c>
      <c r="G160">
        <v>2.3016642112456398</v>
      </c>
      <c r="H160">
        <v>7.5510033619119302E-2</v>
      </c>
      <c r="I160">
        <v>-1.6399033845470401</v>
      </c>
      <c r="J160">
        <v>-5.69</v>
      </c>
      <c r="L160">
        <v>2.3771742448647593</v>
      </c>
      <c r="M160">
        <v>2.2261541776265203</v>
      </c>
      <c r="N160">
        <v>2.4526842784838783</v>
      </c>
      <c r="O160">
        <v>2.1506441440074013</v>
      </c>
    </row>
    <row r="161" spans="1:15" x14ac:dyDescent="0.2">
      <c r="A161" s="14">
        <v>43693</v>
      </c>
      <c r="B161">
        <v>2475</v>
      </c>
      <c r="C161">
        <v>2507</v>
      </c>
      <c r="D161">
        <v>1160</v>
      </c>
      <c r="E161">
        <v>1172</v>
      </c>
      <c r="F161">
        <v>2.13907849829351</v>
      </c>
      <c r="G161">
        <v>2.30514311434455</v>
      </c>
      <c r="H161">
        <v>7.5735002630435394E-2</v>
      </c>
      <c r="I161">
        <v>-2.1927062822111898</v>
      </c>
      <c r="J161">
        <v>-7.76</v>
      </c>
      <c r="L161">
        <v>2.3808781169749853</v>
      </c>
      <c r="M161">
        <v>2.2294081117141147</v>
      </c>
      <c r="N161">
        <v>2.4566131196054206</v>
      </c>
      <c r="O161">
        <v>2.1536731090836794</v>
      </c>
    </row>
    <row r="162" spans="1:15" x14ac:dyDescent="0.2">
      <c r="A162" s="14">
        <v>43692</v>
      </c>
      <c r="B162">
        <v>2436</v>
      </c>
      <c r="C162">
        <v>2485</v>
      </c>
      <c r="D162">
        <v>1176</v>
      </c>
      <c r="E162">
        <v>1165</v>
      </c>
      <c r="F162">
        <v>2.1330472103004201</v>
      </c>
      <c r="G162">
        <v>2.3096112515747702</v>
      </c>
      <c r="H162">
        <v>7.5691123383341302E-2</v>
      </c>
      <c r="I162">
        <v>-2.33269151496315</v>
      </c>
      <c r="J162">
        <v>-8.2799999999999994</v>
      </c>
      <c r="L162">
        <v>2.3853023749581115</v>
      </c>
      <c r="M162">
        <v>2.2339201281914289</v>
      </c>
      <c r="N162">
        <v>2.4609934983414528</v>
      </c>
      <c r="O162">
        <v>2.1582290048080877</v>
      </c>
    </row>
    <row r="163" spans="1:15" x14ac:dyDescent="0.2">
      <c r="A163" s="14">
        <v>43691</v>
      </c>
      <c r="B163">
        <v>2533</v>
      </c>
      <c r="C163">
        <v>2536</v>
      </c>
      <c r="D163">
        <v>1191</v>
      </c>
      <c r="E163">
        <v>1191</v>
      </c>
      <c r="F163">
        <v>2.1293031066330799</v>
      </c>
      <c r="G163">
        <v>2.31455430790471</v>
      </c>
      <c r="H163">
        <v>7.6103323123883598E-2</v>
      </c>
      <c r="I163">
        <v>-2.43420646651751</v>
      </c>
      <c r="J163">
        <v>-8.6999999999999993</v>
      </c>
      <c r="L163">
        <v>2.3906576310285934</v>
      </c>
      <c r="M163">
        <v>2.2384509847808265</v>
      </c>
      <c r="N163">
        <v>2.4667609541524773</v>
      </c>
      <c r="O163">
        <v>2.1623476616569426</v>
      </c>
    </row>
    <row r="164" spans="1:15" x14ac:dyDescent="0.2">
      <c r="A164" s="14">
        <v>43690</v>
      </c>
      <c r="B164">
        <v>2495</v>
      </c>
      <c r="C164">
        <v>2502</v>
      </c>
      <c r="D164">
        <v>1183</v>
      </c>
      <c r="E164">
        <v>1182</v>
      </c>
      <c r="F164">
        <v>2.1167512690355301</v>
      </c>
      <c r="G164">
        <v>2.31964799055141</v>
      </c>
      <c r="H164">
        <v>7.6318207179522798E-2</v>
      </c>
      <c r="I164">
        <v>-2.65856247171281</v>
      </c>
      <c r="J164">
        <v>-9.59</v>
      </c>
      <c r="L164">
        <v>2.395966197730933</v>
      </c>
      <c r="M164">
        <v>2.243329783371887</v>
      </c>
      <c r="N164">
        <v>2.4722844049104555</v>
      </c>
      <c r="O164">
        <v>2.1670115761923645</v>
      </c>
    </row>
    <row r="165" spans="1:15" x14ac:dyDescent="0.2">
      <c r="A165" s="14">
        <v>43686</v>
      </c>
      <c r="B165">
        <v>2557</v>
      </c>
      <c r="C165">
        <v>2531</v>
      </c>
      <c r="D165">
        <v>1180</v>
      </c>
      <c r="E165">
        <v>1177</v>
      </c>
      <c r="F165">
        <v>2.1503823279524199</v>
      </c>
      <c r="G165">
        <v>2.32451106005069</v>
      </c>
      <c r="H165">
        <v>7.4840670480280994E-2</v>
      </c>
      <c r="I165">
        <v>-2.32665916781374</v>
      </c>
      <c r="J165">
        <v>-8.1</v>
      </c>
      <c r="L165">
        <v>2.3993517305309711</v>
      </c>
      <c r="M165">
        <v>2.2496703895704089</v>
      </c>
      <c r="N165">
        <v>2.4741924010112522</v>
      </c>
      <c r="O165">
        <v>2.1748297190901278</v>
      </c>
    </row>
    <row r="166" spans="1:15" x14ac:dyDescent="0.2">
      <c r="A166" s="14">
        <v>43685</v>
      </c>
      <c r="B166">
        <v>2535</v>
      </c>
      <c r="C166">
        <v>2537</v>
      </c>
      <c r="D166">
        <v>1160</v>
      </c>
      <c r="E166">
        <v>1184</v>
      </c>
      <c r="F166">
        <v>2.1427364864864802</v>
      </c>
      <c r="G166">
        <v>2.3288602041134601</v>
      </c>
      <c r="H166">
        <v>7.4069008883871801E-2</v>
      </c>
      <c r="I166">
        <v>-2.5128420162715202</v>
      </c>
      <c r="J166">
        <v>-8.69</v>
      </c>
      <c r="L166">
        <v>2.4029292129973321</v>
      </c>
      <c r="M166">
        <v>2.254791195229588</v>
      </c>
      <c r="N166">
        <v>2.4769982218812037</v>
      </c>
      <c r="O166">
        <v>2.1807221863457165</v>
      </c>
    </row>
    <row r="167" spans="1:15" x14ac:dyDescent="0.2">
      <c r="A167" s="14">
        <v>43684</v>
      </c>
      <c r="B167">
        <v>2550</v>
      </c>
      <c r="C167">
        <v>2556</v>
      </c>
      <c r="D167">
        <v>1160</v>
      </c>
      <c r="E167">
        <v>1169</v>
      </c>
      <c r="F167">
        <v>2.18648417450812</v>
      </c>
      <c r="G167">
        <v>2.3325918001803698</v>
      </c>
      <c r="H167">
        <v>7.16071008560933E-2</v>
      </c>
      <c r="I167">
        <v>-2.0404069418461499</v>
      </c>
      <c r="J167">
        <v>-6.68</v>
      </c>
      <c r="L167">
        <v>2.4041989010364633</v>
      </c>
      <c r="M167">
        <v>2.2609846993242764</v>
      </c>
      <c r="N167">
        <v>2.4758060018925563</v>
      </c>
      <c r="O167">
        <v>2.1893775984681834</v>
      </c>
    </row>
    <row r="168" spans="1:15" x14ac:dyDescent="0.2">
      <c r="A168" s="14">
        <v>43683</v>
      </c>
      <c r="B168">
        <v>2563</v>
      </c>
      <c r="C168">
        <v>2571</v>
      </c>
      <c r="D168">
        <v>1146</v>
      </c>
      <c r="E168">
        <v>1163</v>
      </c>
      <c r="F168">
        <v>2.21066208082545</v>
      </c>
      <c r="G168">
        <v>2.3361249946520601</v>
      </c>
      <c r="H168">
        <v>7.08441942388712E-2</v>
      </c>
      <c r="I168">
        <v>-1.7709695928445901</v>
      </c>
      <c r="J168">
        <v>-5.68</v>
      </c>
      <c r="L168">
        <v>2.4069691888909315</v>
      </c>
      <c r="M168">
        <v>2.2652808004131888</v>
      </c>
      <c r="N168">
        <v>2.4778133831298024</v>
      </c>
      <c r="O168">
        <v>2.1944366061743179</v>
      </c>
    </row>
    <row r="169" spans="1:15" x14ac:dyDescent="0.2">
      <c r="A169" s="14">
        <v>43682</v>
      </c>
      <c r="B169">
        <v>2700</v>
      </c>
      <c r="C169">
        <v>2613</v>
      </c>
      <c r="D169">
        <v>1183</v>
      </c>
      <c r="E169">
        <v>1175</v>
      </c>
      <c r="F169">
        <v>2.22382978723404</v>
      </c>
      <c r="G169">
        <v>2.3384765167619501</v>
      </c>
      <c r="H169">
        <v>6.95559974908707E-2</v>
      </c>
      <c r="I169">
        <v>-1.64826519155248</v>
      </c>
      <c r="J169">
        <v>-5.16</v>
      </c>
      <c r="L169">
        <v>2.4080325142528207</v>
      </c>
      <c r="M169">
        <v>2.2689205192710795</v>
      </c>
      <c r="N169">
        <v>2.4775885117436913</v>
      </c>
      <c r="O169">
        <v>2.1993645217802089</v>
      </c>
    </row>
    <row r="170" spans="1:15" x14ac:dyDescent="0.2">
      <c r="A170" s="14">
        <v>43679</v>
      </c>
      <c r="B170">
        <v>2885</v>
      </c>
      <c r="C170">
        <v>2738</v>
      </c>
      <c r="D170">
        <v>1197</v>
      </c>
      <c r="E170">
        <v>1192</v>
      </c>
      <c r="F170">
        <v>2.2969798657718101</v>
      </c>
      <c r="G170">
        <v>2.3407031821898099</v>
      </c>
      <c r="H170">
        <v>6.8515486201878695E-2</v>
      </c>
      <c r="I170">
        <v>-0.63815231915847903</v>
      </c>
      <c r="J170">
        <v>-1.9</v>
      </c>
      <c r="L170">
        <v>2.4092186683916887</v>
      </c>
      <c r="M170">
        <v>2.272187695987931</v>
      </c>
      <c r="N170">
        <v>2.4777341545935672</v>
      </c>
      <c r="O170">
        <v>2.2036722097860526</v>
      </c>
    </row>
    <row r="171" spans="1:15" x14ac:dyDescent="0.2">
      <c r="A171" s="14">
        <v>43678</v>
      </c>
      <c r="B171">
        <v>2920</v>
      </c>
      <c r="C171">
        <v>2935</v>
      </c>
      <c r="D171">
        <v>1204</v>
      </c>
      <c r="E171">
        <v>1211</v>
      </c>
      <c r="F171">
        <v>2.4236168455821598</v>
      </c>
      <c r="G171">
        <v>2.3423128239697601</v>
      </c>
      <c r="H171">
        <v>6.88864583831552E-2</v>
      </c>
      <c r="I171">
        <v>1.1802613099975701</v>
      </c>
      <c r="J171">
        <v>3.35</v>
      </c>
      <c r="L171">
        <v>2.4111992823529151</v>
      </c>
      <c r="M171">
        <v>2.2734263655866052</v>
      </c>
      <c r="N171">
        <v>2.4800857407360706</v>
      </c>
      <c r="O171">
        <v>2.2045399072034497</v>
      </c>
    </row>
    <row r="172" spans="1:15" x14ac:dyDescent="0.2">
      <c r="A172" s="14">
        <v>43677</v>
      </c>
      <c r="B172">
        <v>2872</v>
      </c>
      <c r="C172">
        <v>2905</v>
      </c>
      <c r="D172">
        <v>1215</v>
      </c>
      <c r="E172">
        <v>1213</v>
      </c>
      <c r="F172">
        <v>2.3948887056883699</v>
      </c>
      <c r="G172">
        <v>2.3422033562614502</v>
      </c>
      <c r="H172">
        <v>6.8763584650503903E-2</v>
      </c>
      <c r="I172">
        <v>0.766180961837584</v>
      </c>
      <c r="J172">
        <v>2.2000000000000002</v>
      </c>
      <c r="L172">
        <v>2.4109669409119538</v>
      </c>
      <c r="M172">
        <v>2.2734397716109465</v>
      </c>
      <c r="N172">
        <v>2.479730525562458</v>
      </c>
      <c r="O172">
        <v>2.2046761869604423</v>
      </c>
    </row>
    <row r="173" spans="1:15" x14ac:dyDescent="0.2">
      <c r="A173" s="14">
        <v>43676</v>
      </c>
      <c r="B173">
        <v>2880</v>
      </c>
      <c r="C173">
        <v>2892</v>
      </c>
      <c r="D173">
        <v>1224</v>
      </c>
      <c r="E173">
        <v>1223</v>
      </c>
      <c r="F173">
        <v>2.3646770237121801</v>
      </c>
      <c r="G173">
        <v>2.3417780311701799</v>
      </c>
      <c r="H173">
        <v>6.8534666249581405E-2</v>
      </c>
      <c r="I173">
        <v>0.33412277019933001</v>
      </c>
      <c r="J173">
        <v>0.97</v>
      </c>
      <c r="L173">
        <v>2.4103126974197613</v>
      </c>
      <c r="M173">
        <v>2.2732433649205985</v>
      </c>
      <c r="N173">
        <v>2.4788473636693427</v>
      </c>
      <c r="O173">
        <v>2.2047086986710172</v>
      </c>
    </row>
    <row r="174" spans="1:15" x14ac:dyDescent="0.2">
      <c r="A174" s="14">
        <v>43675</v>
      </c>
      <c r="B174">
        <v>2865</v>
      </c>
      <c r="C174">
        <v>2860</v>
      </c>
      <c r="D174">
        <v>1223</v>
      </c>
      <c r="E174">
        <v>1222</v>
      </c>
      <c r="F174">
        <v>2.3404255319148901</v>
      </c>
      <c r="G174">
        <v>2.3419453268445301</v>
      </c>
      <c r="H174">
        <v>6.8605636671460093E-2</v>
      </c>
      <c r="I174">
        <v>-2.2152624818844599E-2</v>
      </c>
      <c r="J174">
        <v>-0.06</v>
      </c>
      <c r="L174">
        <v>2.4105509635159903</v>
      </c>
      <c r="M174">
        <v>2.2733396901730698</v>
      </c>
      <c r="N174">
        <v>2.4791566001874501</v>
      </c>
      <c r="O174">
        <v>2.20473405350161</v>
      </c>
    </row>
    <row r="175" spans="1:15" x14ac:dyDescent="0.2">
      <c r="A175" s="14">
        <v>43672</v>
      </c>
      <c r="B175">
        <v>2845</v>
      </c>
      <c r="C175">
        <v>2851</v>
      </c>
      <c r="D175">
        <v>1210</v>
      </c>
      <c r="E175">
        <v>1221</v>
      </c>
      <c r="F175">
        <v>2.3349713349713301</v>
      </c>
      <c r="G175">
        <v>2.34200725871947</v>
      </c>
      <c r="H175">
        <v>6.8606333285092802E-2</v>
      </c>
      <c r="I175">
        <v>-0.102555018046206</v>
      </c>
      <c r="J175">
        <v>-0.3</v>
      </c>
      <c r="L175">
        <v>2.4106135920045628</v>
      </c>
      <c r="M175">
        <v>2.2734009254343772</v>
      </c>
      <c r="N175">
        <v>2.4792199252896556</v>
      </c>
      <c r="O175">
        <v>2.2047945921492844</v>
      </c>
    </row>
    <row r="176" spans="1:15" x14ac:dyDescent="0.2">
      <c r="A176" s="14">
        <v>43671</v>
      </c>
      <c r="B176">
        <v>2778</v>
      </c>
      <c r="C176">
        <v>2851</v>
      </c>
      <c r="D176">
        <v>1218</v>
      </c>
      <c r="E176">
        <v>1217</v>
      </c>
      <c r="F176">
        <v>2.3426458504519299</v>
      </c>
      <c r="G176">
        <v>2.3421592237876299</v>
      </c>
      <c r="H176">
        <v>6.8603202897714599E-2</v>
      </c>
      <c r="I176">
        <v>7.0933519681061199E-3</v>
      </c>
      <c r="J176">
        <v>0.02</v>
      </c>
      <c r="L176">
        <v>2.4107624266853445</v>
      </c>
      <c r="M176">
        <v>2.2735560208899153</v>
      </c>
      <c r="N176">
        <v>2.4793656295830591</v>
      </c>
      <c r="O176">
        <v>2.2049528179922007</v>
      </c>
    </row>
    <row r="177" spans="1:15" x14ac:dyDescent="0.2">
      <c r="A177" s="14">
        <v>43670</v>
      </c>
      <c r="B177">
        <v>2760</v>
      </c>
      <c r="C177">
        <v>2744</v>
      </c>
      <c r="D177">
        <v>1226</v>
      </c>
      <c r="E177">
        <v>1211</v>
      </c>
      <c r="F177">
        <v>2.2658959537572199</v>
      </c>
      <c r="G177">
        <v>2.3422882214496799</v>
      </c>
      <c r="H177">
        <v>6.8613091932904394E-2</v>
      </c>
      <c r="I177">
        <v>-1.1133774260918401</v>
      </c>
      <c r="J177">
        <v>-3.37</v>
      </c>
      <c r="L177">
        <v>2.4109013133825843</v>
      </c>
      <c r="M177">
        <v>2.2736751295167754</v>
      </c>
      <c r="N177">
        <v>2.4795144053154887</v>
      </c>
      <c r="O177">
        <v>2.205062037583871</v>
      </c>
    </row>
    <row r="178" spans="1:15" x14ac:dyDescent="0.2">
      <c r="A178" s="14">
        <v>43669</v>
      </c>
      <c r="B178">
        <v>2772</v>
      </c>
      <c r="C178">
        <v>2775</v>
      </c>
      <c r="D178">
        <v>1210</v>
      </c>
      <c r="E178">
        <v>1222</v>
      </c>
      <c r="F178">
        <v>2.2708674304418901</v>
      </c>
      <c r="G178">
        <v>2.3428206119691599</v>
      </c>
      <c r="H178">
        <v>6.8171767482280099E-2</v>
      </c>
      <c r="I178">
        <v>-1.05546891601384</v>
      </c>
      <c r="J178">
        <v>-3.17</v>
      </c>
      <c r="L178">
        <v>2.4109923794514398</v>
      </c>
      <c r="M178">
        <v>2.27464884448688</v>
      </c>
      <c r="N178">
        <v>2.4791641469337202</v>
      </c>
      <c r="O178">
        <v>2.2064770770045996</v>
      </c>
    </row>
    <row r="179" spans="1:15" x14ac:dyDescent="0.2">
      <c r="A179" s="14">
        <v>43668</v>
      </c>
      <c r="B179">
        <v>2780</v>
      </c>
      <c r="C179">
        <v>2781</v>
      </c>
      <c r="D179">
        <v>1214</v>
      </c>
      <c r="E179">
        <v>1212</v>
      </c>
      <c r="F179">
        <v>2.2945544554455402</v>
      </c>
      <c r="G179">
        <v>2.3417002988541502</v>
      </c>
      <c r="H179">
        <v>7.0010624741687205E-2</v>
      </c>
      <c r="I179">
        <v>-0.67340983718630298</v>
      </c>
      <c r="J179">
        <v>-2.0499999999999998</v>
      </c>
      <c r="L179">
        <v>2.4117109235958374</v>
      </c>
      <c r="M179">
        <v>2.271689674112463</v>
      </c>
      <c r="N179">
        <v>2.4817215483375246</v>
      </c>
      <c r="O179">
        <v>2.2016790493707759</v>
      </c>
    </row>
    <row r="180" spans="1:15" x14ac:dyDescent="0.2">
      <c r="A180" s="14">
        <v>43665</v>
      </c>
      <c r="B180">
        <v>2698</v>
      </c>
      <c r="C180">
        <v>2786</v>
      </c>
      <c r="D180">
        <v>1189</v>
      </c>
      <c r="E180">
        <v>1214</v>
      </c>
      <c r="F180">
        <v>2.2948929159802298</v>
      </c>
      <c r="G180">
        <v>2.3405646894948999</v>
      </c>
      <c r="H180">
        <v>7.1442264356725294E-2</v>
      </c>
      <c r="I180">
        <v>-0.63928227815711303</v>
      </c>
      <c r="J180">
        <v>-1.99</v>
      </c>
      <c r="L180">
        <v>2.4120069538516251</v>
      </c>
      <c r="M180">
        <v>2.2691224251381747</v>
      </c>
      <c r="N180">
        <v>2.4834492182083503</v>
      </c>
      <c r="O180">
        <v>2.1976801607814496</v>
      </c>
    </row>
    <row r="181" spans="1:15" x14ac:dyDescent="0.2">
      <c r="A181" s="14">
        <v>43664</v>
      </c>
      <c r="B181">
        <v>2763</v>
      </c>
      <c r="C181">
        <v>2688</v>
      </c>
      <c r="D181">
        <v>1206</v>
      </c>
      <c r="E181">
        <v>1185</v>
      </c>
      <c r="F181">
        <v>2.2683544303797398</v>
      </c>
      <c r="G181">
        <v>2.3399961473118598</v>
      </c>
      <c r="H181">
        <v>7.1971171811213E-2</v>
      </c>
      <c r="I181">
        <v>-0.99542240496009904</v>
      </c>
      <c r="J181">
        <v>-3.16</v>
      </c>
      <c r="L181">
        <v>2.4119673191230726</v>
      </c>
      <c r="M181">
        <v>2.268024975500647</v>
      </c>
      <c r="N181">
        <v>2.4839384909342859</v>
      </c>
      <c r="O181">
        <v>2.1960538036894337</v>
      </c>
    </row>
    <row r="182" spans="1:15" x14ac:dyDescent="0.2">
      <c r="A182" s="14">
        <v>43663</v>
      </c>
      <c r="B182">
        <v>2806</v>
      </c>
      <c r="C182">
        <v>2797</v>
      </c>
      <c r="D182">
        <v>1220</v>
      </c>
      <c r="E182">
        <v>1212</v>
      </c>
      <c r="F182">
        <v>2.30775577557755</v>
      </c>
      <c r="G182">
        <v>2.3401752474611999</v>
      </c>
      <c r="H182">
        <v>7.18091997962228E-2</v>
      </c>
      <c r="I182">
        <v>-0.451466831208927</v>
      </c>
      <c r="J182">
        <v>-1.4</v>
      </c>
      <c r="L182">
        <v>2.4119844472574226</v>
      </c>
      <c r="M182">
        <v>2.2683660476649772</v>
      </c>
      <c r="N182">
        <v>2.4837936470536457</v>
      </c>
      <c r="O182">
        <v>2.196556847868754</v>
      </c>
    </row>
    <row r="183" spans="1:15" x14ac:dyDescent="0.2">
      <c r="A183" s="14">
        <v>43662</v>
      </c>
      <c r="B183">
        <v>2832</v>
      </c>
      <c r="C183">
        <v>2821</v>
      </c>
      <c r="D183">
        <v>1231</v>
      </c>
      <c r="E183">
        <v>1229</v>
      </c>
      <c r="F183">
        <v>2.2953620829942998</v>
      </c>
      <c r="G183">
        <v>2.33887885466403</v>
      </c>
      <c r="H183">
        <v>7.3246056904846701E-2</v>
      </c>
      <c r="I183">
        <v>-0.59411760180157003</v>
      </c>
      <c r="J183">
        <v>-1.9</v>
      </c>
      <c r="L183">
        <v>2.4121249115688768</v>
      </c>
      <c r="M183">
        <v>2.2656327977591832</v>
      </c>
      <c r="N183">
        <v>2.4853709684737235</v>
      </c>
      <c r="O183">
        <v>2.1923867408543365</v>
      </c>
    </row>
    <row r="184" spans="1:15" x14ac:dyDescent="0.2">
      <c r="A184" s="14">
        <v>43658</v>
      </c>
      <c r="B184">
        <v>2865</v>
      </c>
      <c r="C184">
        <v>2846</v>
      </c>
      <c r="D184">
        <v>1228</v>
      </c>
      <c r="E184">
        <v>1226</v>
      </c>
      <c r="F184">
        <v>2.3213703099510599</v>
      </c>
      <c r="G184">
        <v>2.3381938436147101</v>
      </c>
      <c r="H184">
        <v>7.3887262509485102E-2</v>
      </c>
      <c r="I184">
        <v>-0.22769193352502101</v>
      </c>
      <c r="J184">
        <v>-0.72</v>
      </c>
      <c r="L184">
        <v>2.4120811061241954</v>
      </c>
      <c r="M184">
        <v>2.2643065811052248</v>
      </c>
      <c r="N184">
        <v>2.4859683686336802</v>
      </c>
      <c r="O184">
        <v>2.1904193185957399</v>
      </c>
    </row>
    <row r="185" spans="1:15" x14ac:dyDescent="0.2">
      <c r="A185" s="14">
        <v>43657</v>
      </c>
      <c r="B185">
        <v>2833</v>
      </c>
      <c r="C185">
        <v>2844</v>
      </c>
      <c r="D185">
        <v>1226</v>
      </c>
      <c r="E185">
        <v>1228</v>
      </c>
      <c r="F185">
        <v>2.3159609120521099</v>
      </c>
      <c r="G185">
        <v>2.3372468626905398</v>
      </c>
      <c r="H185">
        <v>7.4548989828799095E-2</v>
      </c>
      <c r="I185">
        <v>-0.285529699159003</v>
      </c>
      <c r="J185">
        <v>-0.92</v>
      </c>
      <c r="L185">
        <v>2.4117958525193388</v>
      </c>
      <c r="M185">
        <v>2.2626978728617408</v>
      </c>
      <c r="N185">
        <v>2.4863448423481378</v>
      </c>
      <c r="O185">
        <v>2.1881488830329419</v>
      </c>
    </row>
    <row r="186" spans="1:15" x14ac:dyDescent="0.2">
      <c r="A186" s="14">
        <v>43656</v>
      </c>
      <c r="B186">
        <v>2853</v>
      </c>
      <c r="C186">
        <v>2834</v>
      </c>
      <c r="D186">
        <v>1214</v>
      </c>
      <c r="E186">
        <v>1219</v>
      </c>
      <c r="F186">
        <v>2.32485643970467</v>
      </c>
      <c r="G186">
        <v>2.3368328281509099</v>
      </c>
      <c r="H186">
        <v>7.4752013634693901E-2</v>
      </c>
      <c r="I186">
        <v>-0.16021492751702299</v>
      </c>
      <c r="J186">
        <v>-0.52</v>
      </c>
      <c r="L186">
        <v>2.4115848417856038</v>
      </c>
      <c r="M186">
        <v>2.2620808145162159</v>
      </c>
      <c r="N186">
        <v>2.4863368554202978</v>
      </c>
      <c r="O186">
        <v>2.1873288008815219</v>
      </c>
    </row>
    <row r="187" spans="1:15" x14ac:dyDescent="0.2">
      <c r="A187" s="14">
        <v>43655</v>
      </c>
      <c r="B187">
        <v>2865</v>
      </c>
      <c r="C187">
        <v>2847</v>
      </c>
      <c r="D187">
        <v>1230</v>
      </c>
      <c r="E187">
        <v>1226</v>
      </c>
      <c r="F187">
        <v>2.3221859706362098</v>
      </c>
      <c r="G187">
        <v>2.3367129292570099</v>
      </c>
      <c r="H187">
        <v>7.4778334155077494E-2</v>
      </c>
      <c r="I187">
        <v>-0.19426694623441601</v>
      </c>
      <c r="J187">
        <v>-0.63</v>
      </c>
      <c r="L187">
        <v>2.4114912634120875</v>
      </c>
      <c r="M187">
        <v>2.2619345951019323</v>
      </c>
      <c r="N187">
        <v>2.4862695975671647</v>
      </c>
      <c r="O187">
        <v>2.1871562609468551</v>
      </c>
    </row>
    <row r="188" spans="1:15" x14ac:dyDescent="0.2">
      <c r="A188" s="14">
        <v>43654</v>
      </c>
      <c r="B188">
        <v>2893</v>
      </c>
      <c r="C188">
        <v>2861</v>
      </c>
      <c r="D188">
        <v>1242</v>
      </c>
      <c r="E188">
        <v>1227</v>
      </c>
      <c r="F188">
        <v>2.3317033414832902</v>
      </c>
      <c r="G188">
        <v>2.3372105841346</v>
      </c>
      <c r="H188">
        <v>7.4804193086296697E-2</v>
      </c>
      <c r="I188">
        <v>-7.3622111596891304E-2</v>
      </c>
      <c r="J188">
        <v>-0.24</v>
      </c>
      <c r="L188">
        <v>2.4120147772208966</v>
      </c>
      <c r="M188">
        <v>2.2624063910483034</v>
      </c>
      <c r="N188">
        <v>2.4868189703071932</v>
      </c>
      <c r="O188">
        <v>2.1876021979620068</v>
      </c>
    </row>
    <row r="189" spans="1:15" x14ac:dyDescent="0.2">
      <c r="A189" s="14">
        <v>43651</v>
      </c>
      <c r="B189">
        <v>2902</v>
      </c>
      <c r="C189">
        <v>2887</v>
      </c>
      <c r="D189">
        <v>1233</v>
      </c>
      <c r="E189">
        <v>1237</v>
      </c>
      <c r="F189">
        <v>2.3338722716248901</v>
      </c>
      <c r="G189">
        <v>2.3374965990448699</v>
      </c>
      <c r="H189">
        <v>7.4823596087095295E-2</v>
      </c>
      <c r="I189">
        <v>-4.8438294996653801E-2</v>
      </c>
      <c r="J189">
        <v>-0.16</v>
      </c>
      <c r="L189">
        <v>2.4123201951319651</v>
      </c>
      <c r="M189">
        <v>2.2626730029577748</v>
      </c>
      <c r="N189">
        <v>2.4871437912190606</v>
      </c>
      <c r="O189">
        <v>2.1878494068706793</v>
      </c>
    </row>
    <row r="190" spans="1:15" x14ac:dyDescent="0.2">
      <c r="A190" s="14">
        <v>43650</v>
      </c>
      <c r="B190">
        <v>2899</v>
      </c>
      <c r="C190">
        <v>2890</v>
      </c>
      <c r="D190">
        <v>1230</v>
      </c>
      <c r="E190">
        <v>1237</v>
      </c>
      <c r="F190">
        <v>2.3362974939369399</v>
      </c>
      <c r="G190">
        <v>2.33752150305257</v>
      </c>
      <c r="H190">
        <v>7.4822696465439001E-2</v>
      </c>
      <c r="I190">
        <v>-1.6358794502871001E-2</v>
      </c>
      <c r="J190">
        <v>-0.05</v>
      </c>
      <c r="L190">
        <v>2.4123441995180088</v>
      </c>
      <c r="M190">
        <v>2.2626988065871312</v>
      </c>
      <c r="N190">
        <v>2.4871668959834481</v>
      </c>
      <c r="O190">
        <v>2.1878761101216919</v>
      </c>
    </row>
    <row r="191" spans="1:15" x14ac:dyDescent="0.2">
      <c r="A191" s="14">
        <v>43649</v>
      </c>
      <c r="B191">
        <v>2823</v>
      </c>
      <c r="C191">
        <v>2873</v>
      </c>
      <c r="D191">
        <v>1225</v>
      </c>
      <c r="E191">
        <v>1225</v>
      </c>
      <c r="F191">
        <v>2.34530612244897</v>
      </c>
      <c r="G191">
        <v>2.3383192938688402</v>
      </c>
      <c r="H191">
        <v>7.5123775821637803E-2</v>
      </c>
      <c r="I191">
        <v>9.3004225409542493E-2</v>
      </c>
      <c r="J191">
        <v>0.3</v>
      </c>
      <c r="L191">
        <v>2.4134430696904778</v>
      </c>
      <c r="M191">
        <v>2.2631955180472025</v>
      </c>
      <c r="N191">
        <v>2.4885668455121159</v>
      </c>
      <c r="O191">
        <v>2.1880717422255644</v>
      </c>
    </row>
    <row r="192" spans="1:15" x14ac:dyDescent="0.2">
      <c r="A192" s="14">
        <v>43648</v>
      </c>
      <c r="B192">
        <v>2857</v>
      </c>
      <c r="C192">
        <v>2870</v>
      </c>
      <c r="D192">
        <v>1220</v>
      </c>
      <c r="E192">
        <v>1232</v>
      </c>
      <c r="F192">
        <v>2.3295454545454501</v>
      </c>
      <c r="G192">
        <v>2.3386935045661499</v>
      </c>
      <c r="H192">
        <v>7.5227476865117396E-2</v>
      </c>
      <c r="I192">
        <v>-0.12160516877496</v>
      </c>
      <c r="J192">
        <v>-0.39</v>
      </c>
      <c r="L192">
        <v>2.4139209814312674</v>
      </c>
      <c r="M192">
        <v>2.2634660277010323</v>
      </c>
      <c r="N192">
        <v>2.4891484582963845</v>
      </c>
      <c r="O192">
        <v>2.1882385508359152</v>
      </c>
    </row>
    <row r="193" spans="1:15" x14ac:dyDescent="0.2">
      <c r="A193" s="14">
        <v>43647</v>
      </c>
      <c r="B193">
        <v>2808</v>
      </c>
      <c r="C193">
        <v>2861</v>
      </c>
      <c r="D193">
        <v>1210</v>
      </c>
      <c r="E193">
        <v>1215</v>
      </c>
      <c r="F193">
        <v>2.3547325102880601</v>
      </c>
      <c r="G193">
        <v>2.3396712678100999</v>
      </c>
      <c r="H193">
        <v>7.5577970153305696E-2</v>
      </c>
      <c r="I193">
        <v>0.199280854558719</v>
      </c>
      <c r="J193">
        <v>0.64</v>
      </c>
      <c r="L193">
        <v>2.4152492379634056</v>
      </c>
      <c r="M193">
        <v>2.2640932976567942</v>
      </c>
      <c r="N193">
        <v>2.4908272081167113</v>
      </c>
      <c r="O193">
        <v>2.1885153275034885</v>
      </c>
    </row>
    <row r="194" spans="1:15" x14ac:dyDescent="0.2">
      <c r="A194" s="14">
        <v>43644</v>
      </c>
      <c r="B194">
        <v>2742</v>
      </c>
      <c r="C194">
        <v>2758</v>
      </c>
      <c r="D194">
        <v>1194</v>
      </c>
      <c r="E194">
        <v>1195</v>
      </c>
      <c r="F194">
        <v>2.3079497907949702</v>
      </c>
      <c r="G194">
        <v>2.3402115196282298</v>
      </c>
      <c r="H194">
        <v>7.5828107122331595E-2</v>
      </c>
      <c r="I194">
        <v>-0.42545871257485102</v>
      </c>
      <c r="J194">
        <v>-1.4</v>
      </c>
      <c r="L194">
        <v>2.4160396267505613</v>
      </c>
      <c r="M194">
        <v>2.2643834125058984</v>
      </c>
      <c r="N194">
        <v>2.4918677338728932</v>
      </c>
      <c r="O194">
        <v>2.1885553053835665</v>
      </c>
    </row>
    <row r="195" spans="1:15" x14ac:dyDescent="0.2">
      <c r="A195" s="14">
        <v>43643</v>
      </c>
      <c r="B195">
        <v>2724</v>
      </c>
      <c r="C195">
        <v>2787</v>
      </c>
      <c r="D195">
        <v>1177</v>
      </c>
      <c r="E195">
        <v>1189</v>
      </c>
      <c r="F195">
        <v>2.3439865433136999</v>
      </c>
      <c r="G195">
        <v>2.3408923174657699</v>
      </c>
      <c r="H195">
        <v>7.5764585003682897E-2</v>
      </c>
      <c r="I195">
        <v>4.0840002591989201E-2</v>
      </c>
      <c r="J195">
        <v>0.13</v>
      </c>
      <c r="L195">
        <v>2.4166569024694526</v>
      </c>
      <c r="M195">
        <v>2.2651277324620871</v>
      </c>
      <c r="N195">
        <v>2.4924214874731359</v>
      </c>
      <c r="O195">
        <v>2.1893631474584039</v>
      </c>
    </row>
    <row r="196" spans="1:15" x14ac:dyDescent="0.2">
      <c r="A196" s="14">
        <v>43642</v>
      </c>
      <c r="B196">
        <v>2725</v>
      </c>
      <c r="C196">
        <v>2718</v>
      </c>
      <c r="D196">
        <v>1175</v>
      </c>
      <c r="E196">
        <v>1185</v>
      </c>
      <c r="F196">
        <v>2.2936708860759398</v>
      </c>
      <c r="G196">
        <v>2.3408197663194801</v>
      </c>
      <c r="H196">
        <v>7.5764192551688106E-2</v>
      </c>
      <c r="I196">
        <v>-0.62231086553680304</v>
      </c>
      <c r="J196">
        <v>-2.06</v>
      </c>
      <c r="L196">
        <v>2.4165839588711684</v>
      </c>
      <c r="M196">
        <v>2.2650555737677918</v>
      </c>
      <c r="N196">
        <v>2.4923481514228563</v>
      </c>
      <c r="O196">
        <v>2.1892913812161039</v>
      </c>
    </row>
    <row r="197" spans="1:15" x14ac:dyDescent="0.2">
      <c r="A197" s="14">
        <v>43641</v>
      </c>
      <c r="B197">
        <v>2763</v>
      </c>
      <c r="C197">
        <v>2741</v>
      </c>
      <c r="D197">
        <v>1191</v>
      </c>
      <c r="E197">
        <v>1172</v>
      </c>
      <c r="F197">
        <v>2.3387372013651802</v>
      </c>
      <c r="G197">
        <v>2.34124943284636</v>
      </c>
      <c r="H197">
        <v>7.5586755901865005E-2</v>
      </c>
      <c r="I197">
        <v>-3.3236397715449201E-2</v>
      </c>
      <c r="J197">
        <v>-0.11</v>
      </c>
      <c r="L197">
        <v>2.416836188748225</v>
      </c>
      <c r="M197">
        <v>2.265662676944495</v>
      </c>
      <c r="N197">
        <v>2.4924229446500901</v>
      </c>
      <c r="O197">
        <v>2.1900759210426299</v>
      </c>
    </row>
    <row r="198" spans="1:15" x14ac:dyDescent="0.2">
      <c r="A198" s="14">
        <v>43640</v>
      </c>
      <c r="B198">
        <v>2760</v>
      </c>
      <c r="C198">
        <v>2768</v>
      </c>
      <c r="D198">
        <v>1191</v>
      </c>
      <c r="E198">
        <v>1182</v>
      </c>
      <c r="F198">
        <v>2.3417935702199602</v>
      </c>
      <c r="G198">
        <v>2.3416785890020702</v>
      </c>
      <c r="H198">
        <v>7.5662608592365593E-2</v>
      </c>
      <c r="I198">
        <v>1.51965706750306E-3</v>
      </c>
      <c r="J198">
        <v>0</v>
      </c>
      <c r="L198">
        <v>2.4173411975944359</v>
      </c>
      <c r="M198">
        <v>2.2660159804097044</v>
      </c>
      <c r="N198">
        <v>2.4930038061868012</v>
      </c>
      <c r="O198">
        <v>2.1903533718173391</v>
      </c>
    </row>
    <row r="199" spans="1:15" x14ac:dyDescent="0.2">
      <c r="A199" s="14">
        <v>43637</v>
      </c>
      <c r="B199">
        <v>2802</v>
      </c>
      <c r="C199">
        <v>2756</v>
      </c>
      <c r="D199">
        <v>1203</v>
      </c>
      <c r="E199">
        <v>1190</v>
      </c>
      <c r="F199">
        <v>2.3159663865546198</v>
      </c>
      <c r="G199">
        <v>2.3417657403993601</v>
      </c>
      <c r="H199">
        <v>7.5666455167642505E-2</v>
      </c>
      <c r="I199">
        <v>-0.340961576534621</v>
      </c>
      <c r="J199">
        <v>-1.1100000000000001</v>
      </c>
      <c r="L199">
        <v>2.4174321955670028</v>
      </c>
      <c r="M199">
        <v>2.2660992852317174</v>
      </c>
      <c r="N199">
        <v>2.4930986507346451</v>
      </c>
      <c r="O199">
        <v>2.1904328300640752</v>
      </c>
    </row>
    <row r="200" spans="1:15" x14ac:dyDescent="0.2">
      <c r="A200" s="14">
        <v>43636</v>
      </c>
      <c r="B200">
        <v>2812</v>
      </c>
      <c r="C200">
        <v>2805</v>
      </c>
      <c r="D200">
        <v>1201</v>
      </c>
      <c r="E200">
        <v>1209</v>
      </c>
      <c r="F200">
        <v>2.3200992555831199</v>
      </c>
      <c r="G200">
        <v>2.3422082224769398</v>
      </c>
      <c r="H200">
        <v>7.5611304862714807E-2</v>
      </c>
      <c r="I200">
        <v>-0.29240292749821201</v>
      </c>
      <c r="J200">
        <v>-0.95</v>
      </c>
      <c r="L200">
        <v>2.4178195273396548</v>
      </c>
      <c r="M200">
        <v>2.2665969176142249</v>
      </c>
      <c r="N200">
        <v>2.4934308322023693</v>
      </c>
      <c r="O200">
        <v>2.1909856127515104</v>
      </c>
    </row>
    <row r="201" spans="1:15" x14ac:dyDescent="0.2">
      <c r="A201" s="14">
        <v>43635</v>
      </c>
      <c r="B201">
        <v>2770</v>
      </c>
      <c r="C201">
        <v>2822</v>
      </c>
      <c r="D201">
        <v>1187</v>
      </c>
      <c r="E201">
        <v>1198</v>
      </c>
      <c r="F201">
        <v>2.35559265442404</v>
      </c>
      <c r="G201">
        <v>2.34290506108414</v>
      </c>
      <c r="H201">
        <v>7.5645157670140906E-2</v>
      </c>
      <c r="I201">
        <v>0.167725122541489</v>
      </c>
      <c r="J201">
        <v>0.54</v>
      </c>
      <c r="L201">
        <v>2.4185502187542811</v>
      </c>
      <c r="M201">
        <v>2.2672599034139989</v>
      </c>
      <c r="N201">
        <v>2.4941953764244218</v>
      </c>
      <c r="O201">
        <v>2.1916147457438582</v>
      </c>
    </row>
    <row r="202" spans="1:15" x14ac:dyDescent="0.2">
      <c r="A202" s="14">
        <v>43634</v>
      </c>
      <c r="B202">
        <v>2820</v>
      </c>
      <c r="C202">
        <v>2773</v>
      </c>
      <c r="D202">
        <v>1187</v>
      </c>
      <c r="E202">
        <v>1186</v>
      </c>
      <c r="F202">
        <v>2.33811129848229</v>
      </c>
      <c r="G202">
        <v>2.34378456239032</v>
      </c>
      <c r="H202">
        <v>7.6169206752401505E-2</v>
      </c>
      <c r="I202">
        <v>-7.4482381396882305E-2</v>
      </c>
      <c r="J202">
        <v>-0.24</v>
      </c>
      <c r="L202">
        <v>2.4199537691427215</v>
      </c>
      <c r="M202">
        <v>2.2676153556379184</v>
      </c>
      <c r="N202">
        <v>2.4961229758951231</v>
      </c>
      <c r="O202">
        <v>2.1914461488855168</v>
      </c>
    </row>
    <row r="203" spans="1:15" x14ac:dyDescent="0.2">
      <c r="A203" s="14">
        <v>43633</v>
      </c>
      <c r="B203">
        <v>2871</v>
      </c>
      <c r="C203">
        <v>2807</v>
      </c>
      <c r="D203">
        <v>1200</v>
      </c>
      <c r="E203">
        <v>1190</v>
      </c>
      <c r="F203">
        <v>2.3588235294117599</v>
      </c>
      <c r="G203">
        <v>2.34479053603767</v>
      </c>
      <c r="H203">
        <v>7.6584727523030902E-2</v>
      </c>
      <c r="I203">
        <v>0.18323488021636999</v>
      </c>
      <c r="J203">
        <v>0.59</v>
      </c>
      <c r="L203">
        <v>2.4213752635607007</v>
      </c>
      <c r="M203">
        <v>2.2682058085146393</v>
      </c>
      <c r="N203">
        <v>2.4979599910837318</v>
      </c>
      <c r="O203">
        <v>2.1916210809916081</v>
      </c>
    </row>
    <row r="204" spans="1:15" x14ac:dyDescent="0.2">
      <c r="A204" s="14">
        <v>43630</v>
      </c>
      <c r="B204">
        <v>2885</v>
      </c>
      <c r="C204">
        <v>2885</v>
      </c>
      <c r="D204">
        <v>1211</v>
      </c>
      <c r="E204">
        <v>1205</v>
      </c>
      <c r="F204">
        <v>2.3941908713692901</v>
      </c>
      <c r="G204">
        <v>2.3464722200825299</v>
      </c>
      <c r="H204">
        <v>7.8241262404640299E-2</v>
      </c>
      <c r="I204">
        <v>0.609891121643375</v>
      </c>
      <c r="J204">
        <v>1.99</v>
      </c>
      <c r="L204">
        <v>2.4247134824871703</v>
      </c>
      <c r="M204">
        <v>2.2682309576778894</v>
      </c>
      <c r="N204">
        <v>2.5029547448918104</v>
      </c>
      <c r="O204">
        <v>2.1899896952732494</v>
      </c>
    </row>
    <row r="205" spans="1:15" x14ac:dyDescent="0.2">
      <c r="A205" s="14">
        <v>43629</v>
      </c>
      <c r="B205">
        <v>2892</v>
      </c>
      <c r="C205">
        <v>2876</v>
      </c>
      <c r="D205">
        <v>1219</v>
      </c>
      <c r="E205">
        <v>1205</v>
      </c>
      <c r="F205">
        <v>2.3867219917012399</v>
      </c>
      <c r="G205">
        <v>2.3461782081053699</v>
      </c>
      <c r="H205">
        <v>7.8102703012174896E-2</v>
      </c>
      <c r="I205">
        <v>0.51910858436682406</v>
      </c>
      <c r="J205">
        <v>1.7</v>
      </c>
      <c r="L205">
        <v>2.424280911117545</v>
      </c>
      <c r="M205">
        <v>2.2680755050931949</v>
      </c>
      <c r="N205">
        <v>2.5023836141297195</v>
      </c>
      <c r="O205">
        <v>2.1899728020810203</v>
      </c>
    </row>
    <row r="206" spans="1:15" x14ac:dyDescent="0.2">
      <c r="A206" s="14">
        <v>43628</v>
      </c>
      <c r="B206">
        <v>2975</v>
      </c>
      <c r="C206">
        <v>2918</v>
      </c>
      <c r="D206">
        <v>1208</v>
      </c>
      <c r="E206">
        <v>1220</v>
      </c>
      <c r="F206">
        <v>2.3918032786885202</v>
      </c>
      <c r="G206">
        <v>2.3461714017189199</v>
      </c>
      <c r="H206">
        <v>7.8099191626288797E-2</v>
      </c>
      <c r="I206">
        <v>0.58428104080710996</v>
      </c>
      <c r="J206">
        <v>1.91</v>
      </c>
      <c r="L206">
        <v>2.4242705933452089</v>
      </c>
      <c r="M206">
        <v>2.2680722100926309</v>
      </c>
      <c r="N206">
        <v>2.5023697849714974</v>
      </c>
      <c r="O206">
        <v>2.1899730184663424</v>
      </c>
    </row>
    <row r="207" spans="1:15" x14ac:dyDescent="0.2">
      <c r="A207" s="14">
        <v>43627</v>
      </c>
      <c r="B207">
        <v>2925</v>
      </c>
      <c r="C207">
        <v>2975</v>
      </c>
      <c r="D207">
        <v>1198</v>
      </c>
      <c r="E207">
        <v>1207</v>
      </c>
      <c r="F207">
        <v>2.4647887323943598</v>
      </c>
      <c r="G207">
        <v>2.34530512531982</v>
      </c>
      <c r="H207">
        <v>7.7948420585167905E-2</v>
      </c>
      <c r="I207">
        <v>1.5328547541767701</v>
      </c>
      <c r="J207">
        <v>4.8499999999999996</v>
      </c>
      <c r="L207">
        <v>2.4232535459049878</v>
      </c>
      <c r="M207">
        <v>2.2673567047346523</v>
      </c>
      <c r="N207">
        <v>2.5012019664901559</v>
      </c>
      <c r="O207">
        <v>2.1894082841494842</v>
      </c>
    </row>
    <row r="208" spans="1:15" x14ac:dyDescent="0.2">
      <c r="A208" s="14">
        <v>43626</v>
      </c>
      <c r="B208">
        <v>2950</v>
      </c>
      <c r="C208">
        <v>2925</v>
      </c>
      <c r="D208">
        <v>1201</v>
      </c>
      <c r="E208">
        <v>1209</v>
      </c>
      <c r="F208">
        <v>2.4193548387096699</v>
      </c>
      <c r="G208">
        <v>2.3423263330258202</v>
      </c>
      <c r="H208">
        <v>7.7593425217435605E-2</v>
      </c>
      <c r="I208">
        <v>0.99271949225076805</v>
      </c>
      <c r="J208">
        <v>3.18</v>
      </c>
      <c r="L208">
        <v>2.4199197582432559</v>
      </c>
      <c r="M208">
        <v>2.2647329078083844</v>
      </c>
      <c r="N208">
        <v>2.4975131834606912</v>
      </c>
      <c r="O208">
        <v>2.1871394825909491</v>
      </c>
    </row>
    <row r="209" spans="1:15" x14ac:dyDescent="0.2">
      <c r="A209" s="14">
        <v>43623</v>
      </c>
      <c r="B209">
        <v>2906</v>
      </c>
      <c r="C209">
        <v>2907</v>
      </c>
      <c r="D209">
        <v>1192</v>
      </c>
      <c r="E209">
        <v>1191</v>
      </c>
      <c r="F209">
        <v>2.4408060453400502</v>
      </c>
      <c r="G209">
        <v>2.3392265627717999</v>
      </c>
      <c r="H209">
        <v>7.9083708133612096E-2</v>
      </c>
      <c r="I209">
        <v>1.28445523060984</v>
      </c>
      <c r="J209">
        <v>4.16</v>
      </c>
      <c r="L209">
        <v>2.4183102709054118</v>
      </c>
      <c r="M209">
        <v>2.2601428546381879</v>
      </c>
      <c r="N209">
        <v>2.4973939790390238</v>
      </c>
      <c r="O209">
        <v>2.1810591465045759</v>
      </c>
    </row>
    <row r="210" spans="1:15" x14ac:dyDescent="0.2">
      <c r="A210" s="14">
        <v>43622</v>
      </c>
      <c r="B210">
        <v>2851</v>
      </c>
      <c r="C210">
        <v>2856</v>
      </c>
      <c r="D210">
        <v>1190</v>
      </c>
      <c r="E210">
        <v>1192</v>
      </c>
      <c r="F210">
        <v>2.3959731543624101</v>
      </c>
      <c r="G210">
        <v>2.3354302775817302</v>
      </c>
      <c r="H210">
        <v>8.0928705251393895E-2</v>
      </c>
      <c r="I210">
        <v>0.74810138865573605</v>
      </c>
      <c r="J210">
        <v>2.5299999999999998</v>
      </c>
      <c r="L210">
        <v>2.416358982833124</v>
      </c>
      <c r="M210">
        <v>2.2545015723303363</v>
      </c>
      <c r="N210">
        <v>2.4972876880845178</v>
      </c>
      <c r="O210">
        <v>2.1735728670789425</v>
      </c>
    </row>
    <row r="211" spans="1:15" x14ac:dyDescent="0.2">
      <c r="A211" s="14">
        <v>43621</v>
      </c>
      <c r="B211">
        <v>2791</v>
      </c>
      <c r="C211">
        <v>2860</v>
      </c>
      <c r="D211">
        <v>1197</v>
      </c>
      <c r="E211">
        <v>1195</v>
      </c>
      <c r="F211">
        <v>2.3933054393305402</v>
      </c>
      <c r="G211">
        <v>2.3320681982475802</v>
      </c>
      <c r="H211">
        <v>8.3539332982695003E-2</v>
      </c>
      <c r="I211">
        <v>0.73303483397026903</v>
      </c>
      <c r="J211">
        <v>2.56</v>
      </c>
      <c r="L211">
        <v>2.4156075312302754</v>
      </c>
      <c r="M211">
        <v>2.2485288652648849</v>
      </c>
      <c r="N211">
        <v>2.4991468642129702</v>
      </c>
      <c r="O211">
        <v>2.1649895322821902</v>
      </c>
    </row>
    <row r="212" spans="1:15" x14ac:dyDescent="0.2">
      <c r="A212" s="14">
        <v>43620</v>
      </c>
      <c r="B212">
        <v>2754</v>
      </c>
      <c r="C212">
        <v>2736</v>
      </c>
      <c r="D212">
        <v>1165</v>
      </c>
      <c r="E212">
        <v>1175</v>
      </c>
      <c r="F212">
        <v>2.3285106382978702</v>
      </c>
      <c r="G212">
        <v>2.32648316565139</v>
      </c>
      <c r="H212">
        <v>9.2752615992928403E-2</v>
      </c>
      <c r="I212">
        <v>2.1858926832085599E-2</v>
      </c>
      <c r="J212">
        <v>0.09</v>
      </c>
      <c r="L212">
        <v>2.4192357816443186</v>
      </c>
      <c r="M212">
        <v>2.2337305496584614</v>
      </c>
      <c r="N212">
        <v>2.5119883976372468</v>
      </c>
      <c r="O212">
        <v>2.1409779336655332</v>
      </c>
    </row>
    <row r="213" spans="1:15" x14ac:dyDescent="0.2">
      <c r="A213" s="14">
        <v>43619</v>
      </c>
      <c r="B213">
        <v>2751</v>
      </c>
      <c r="C213">
        <v>2742</v>
      </c>
      <c r="D213">
        <v>1187</v>
      </c>
      <c r="E213">
        <v>1162</v>
      </c>
      <c r="F213">
        <v>2.35972461273666</v>
      </c>
      <c r="G213">
        <v>2.32405005315603</v>
      </c>
      <c r="H213">
        <v>9.5032964439660195E-2</v>
      </c>
      <c r="I213">
        <v>0.37539142118712898</v>
      </c>
      <c r="J213">
        <v>1.51</v>
      </c>
      <c r="L213">
        <v>2.4190830175956903</v>
      </c>
      <c r="M213">
        <v>2.2290170887163696</v>
      </c>
      <c r="N213">
        <v>2.5141159820353502</v>
      </c>
      <c r="O213">
        <v>2.1339841242767097</v>
      </c>
    </row>
    <row r="214" spans="1:15" x14ac:dyDescent="0.2">
      <c r="A214" s="14">
        <v>43616</v>
      </c>
      <c r="B214">
        <v>2836</v>
      </c>
      <c r="C214">
        <v>2792</v>
      </c>
      <c r="D214">
        <v>1214</v>
      </c>
      <c r="E214">
        <v>1201</v>
      </c>
      <c r="F214">
        <v>2.3247293921731802</v>
      </c>
      <c r="G214">
        <v>2.3205279001852901</v>
      </c>
      <c r="H214">
        <v>9.84782888398269E-2</v>
      </c>
      <c r="I214">
        <v>4.26641449337593E-2</v>
      </c>
      <c r="J214">
        <v>0.18</v>
      </c>
      <c r="L214">
        <v>2.4190061890251169</v>
      </c>
      <c r="M214">
        <v>2.2220496113454633</v>
      </c>
      <c r="N214">
        <v>2.5174844778649437</v>
      </c>
      <c r="O214">
        <v>2.1235713225056365</v>
      </c>
    </row>
    <row r="215" spans="1:15" x14ac:dyDescent="0.2">
      <c r="A215" s="14">
        <v>43615</v>
      </c>
      <c r="B215">
        <v>2826</v>
      </c>
      <c r="C215">
        <v>2876</v>
      </c>
      <c r="D215">
        <v>1220</v>
      </c>
      <c r="E215">
        <v>1210</v>
      </c>
      <c r="F215">
        <v>2.3768595041322298</v>
      </c>
      <c r="G215">
        <v>2.3180309355519602</v>
      </c>
      <c r="H215">
        <v>0.100689468243433</v>
      </c>
      <c r="I215">
        <v>0.58425741645624996</v>
      </c>
      <c r="J215">
        <v>2.48</v>
      </c>
      <c r="L215">
        <v>2.4187204037953931</v>
      </c>
      <c r="M215">
        <v>2.2173414673085272</v>
      </c>
      <c r="N215">
        <v>2.519409872038826</v>
      </c>
      <c r="O215">
        <v>2.1166519990650943</v>
      </c>
    </row>
    <row r="216" spans="1:15" x14ac:dyDescent="0.2">
      <c r="A216" s="14">
        <v>43614</v>
      </c>
      <c r="B216">
        <v>2782</v>
      </c>
      <c r="C216">
        <v>2823</v>
      </c>
      <c r="D216">
        <v>1234</v>
      </c>
      <c r="E216">
        <v>1230</v>
      </c>
      <c r="F216">
        <v>2.2951219512195098</v>
      </c>
      <c r="G216">
        <v>2.3151534236501101</v>
      </c>
      <c r="H216">
        <v>0.102041828353767</v>
      </c>
      <c r="I216">
        <v>-0.19630648287837399</v>
      </c>
      <c r="J216">
        <v>-0.87</v>
      </c>
      <c r="L216">
        <v>2.4171952520038773</v>
      </c>
      <c r="M216">
        <v>2.2131115952963429</v>
      </c>
      <c r="N216">
        <v>2.519237080357644</v>
      </c>
      <c r="O216">
        <v>2.1110697669425762</v>
      </c>
    </row>
    <row r="217" spans="1:15" x14ac:dyDescent="0.2">
      <c r="A217" s="14">
        <v>43613</v>
      </c>
      <c r="B217">
        <v>2835</v>
      </c>
      <c r="C217">
        <v>2821</v>
      </c>
      <c r="D217">
        <v>1253</v>
      </c>
      <c r="E217">
        <v>1245</v>
      </c>
      <c r="F217">
        <v>2.26586345381526</v>
      </c>
      <c r="G217">
        <v>2.3122568286469498</v>
      </c>
      <c r="H217">
        <v>0.10559100479203599</v>
      </c>
      <c r="I217" s="15">
        <v>-0.439368627309353</v>
      </c>
      <c r="J217">
        <v>-2.0499999999999998</v>
      </c>
      <c r="L217">
        <v>2.4178478334389859</v>
      </c>
      <c r="M217">
        <v>2.2066658238549137</v>
      </c>
      <c r="N217">
        <v>2.523438838231022</v>
      </c>
      <c r="O217">
        <v>2.1010748190628776</v>
      </c>
    </row>
    <row r="218" spans="1:15" x14ac:dyDescent="0.2">
      <c r="A218" s="14">
        <v>43612</v>
      </c>
      <c r="B218">
        <v>2827</v>
      </c>
      <c r="C218">
        <v>2828</v>
      </c>
      <c r="D218">
        <v>1265</v>
      </c>
      <c r="E218">
        <v>1254</v>
      </c>
      <c r="F218">
        <v>2.2551834130781501</v>
      </c>
      <c r="G218">
        <v>2.3106690013432201</v>
      </c>
      <c r="H218">
        <v>0.107160431587269</v>
      </c>
      <c r="I218">
        <v>-0.51778055988780403</v>
      </c>
      <c r="J218">
        <v>-2.46</v>
      </c>
      <c r="L218">
        <v>2.417829432930489</v>
      </c>
      <c r="M218">
        <v>2.2035085697559511</v>
      </c>
      <c r="N218">
        <v>2.524989864517758</v>
      </c>
      <c r="O218">
        <v>2.0963481381686822</v>
      </c>
    </row>
    <row r="219" spans="1:15" x14ac:dyDescent="0.2">
      <c r="A219" s="14">
        <v>43609</v>
      </c>
      <c r="B219">
        <v>2750</v>
      </c>
      <c r="C219">
        <v>2815</v>
      </c>
      <c r="D219">
        <v>1233</v>
      </c>
      <c r="E219">
        <v>1259</v>
      </c>
      <c r="F219">
        <v>2.23590150913423</v>
      </c>
      <c r="G219">
        <v>2.3092177753477099</v>
      </c>
      <c r="H219">
        <v>0.108628958220021</v>
      </c>
      <c r="I219">
        <v>-0.67492377184526298</v>
      </c>
      <c r="J219">
        <v>-3.28</v>
      </c>
      <c r="L219">
        <v>2.4178467335677309</v>
      </c>
      <c r="M219">
        <v>2.2005888171276888</v>
      </c>
      <c r="N219">
        <v>2.526475691787752</v>
      </c>
      <c r="O219">
        <v>2.0919598589076678</v>
      </c>
    </row>
    <row r="220" spans="1:15" x14ac:dyDescent="0.2">
      <c r="A220" s="14">
        <v>43608</v>
      </c>
      <c r="B220">
        <v>2762</v>
      </c>
      <c r="C220">
        <v>2786</v>
      </c>
      <c r="D220">
        <v>1230</v>
      </c>
      <c r="E220">
        <v>1239</v>
      </c>
      <c r="F220">
        <v>2.24858757062146</v>
      </c>
      <c r="G220">
        <v>2.3083770638333401</v>
      </c>
      <c r="H220">
        <v>0.109434131400077</v>
      </c>
      <c r="I220">
        <v>-0.54635142114198398</v>
      </c>
      <c r="J220">
        <v>-2.66</v>
      </c>
      <c r="L220">
        <v>2.4178111952334169</v>
      </c>
      <c r="M220">
        <v>2.1989429324332632</v>
      </c>
      <c r="N220">
        <v>2.5272453266334942</v>
      </c>
      <c r="O220">
        <v>2.0895088010331859</v>
      </c>
    </row>
    <row r="221" spans="1:15" x14ac:dyDescent="0.2">
      <c r="A221" s="14">
        <v>43607</v>
      </c>
      <c r="B221">
        <v>2802</v>
      </c>
      <c r="C221">
        <v>2786</v>
      </c>
      <c r="D221">
        <v>1223</v>
      </c>
      <c r="E221">
        <v>1234</v>
      </c>
      <c r="F221">
        <v>2.25769854132901</v>
      </c>
      <c r="G221">
        <v>2.3078048796765902</v>
      </c>
      <c r="H221">
        <v>0.109856622582731</v>
      </c>
      <c r="I221">
        <v>-0.45610667039981401</v>
      </c>
      <c r="J221">
        <v>-2.2200000000000002</v>
      </c>
      <c r="L221">
        <v>2.4176615022593211</v>
      </c>
      <c r="M221">
        <v>2.1979482570938593</v>
      </c>
      <c r="N221">
        <v>2.5275181248420524</v>
      </c>
      <c r="O221">
        <v>2.088091634511128</v>
      </c>
    </row>
    <row r="222" spans="1:15" x14ac:dyDescent="0.2">
      <c r="A222" s="14">
        <v>43606</v>
      </c>
      <c r="B222">
        <v>2778</v>
      </c>
      <c r="C222">
        <v>2792</v>
      </c>
      <c r="D222">
        <v>1233</v>
      </c>
      <c r="E222">
        <v>1220</v>
      </c>
      <c r="F222">
        <v>2.28852459016393</v>
      </c>
      <c r="G222">
        <v>2.30726987541563</v>
      </c>
      <c r="H222">
        <v>0.110196518646018</v>
      </c>
      <c r="I222">
        <v>-0.17010778091743001</v>
      </c>
      <c r="J222">
        <v>-0.82</v>
      </c>
      <c r="L222">
        <v>2.4174663940616479</v>
      </c>
      <c r="M222">
        <v>2.1970733567696121</v>
      </c>
      <c r="N222">
        <v>2.5276629127076662</v>
      </c>
      <c r="O222">
        <v>2.0868768381235938</v>
      </c>
    </row>
    <row r="223" spans="1:15" x14ac:dyDescent="0.2">
      <c r="A223" s="14">
        <v>43605</v>
      </c>
      <c r="B223">
        <v>2837</v>
      </c>
      <c r="C223">
        <v>2813</v>
      </c>
      <c r="D223">
        <v>1259</v>
      </c>
      <c r="E223">
        <v>1244</v>
      </c>
      <c r="F223">
        <v>2.2612540192926001</v>
      </c>
      <c r="G223">
        <v>2.30613944359667</v>
      </c>
      <c r="H223">
        <v>0.110816136400395</v>
      </c>
      <c r="I223">
        <v>-0.40504411868228002</v>
      </c>
      <c r="J223">
        <v>-1.98</v>
      </c>
      <c r="L223">
        <v>2.4169555799970652</v>
      </c>
      <c r="M223">
        <v>2.1953233071962748</v>
      </c>
      <c r="N223">
        <v>2.52777171639746</v>
      </c>
      <c r="O223">
        <v>2.08450717079588</v>
      </c>
    </row>
    <row r="224" spans="1:15" x14ac:dyDescent="0.2">
      <c r="A224" s="14">
        <v>43602</v>
      </c>
      <c r="B224">
        <v>2830</v>
      </c>
      <c r="C224">
        <v>2820</v>
      </c>
      <c r="D224">
        <v>1245</v>
      </c>
      <c r="E224">
        <v>1260</v>
      </c>
      <c r="F224">
        <v>2.2380952380952301</v>
      </c>
      <c r="G224">
        <v>2.3051330364149498</v>
      </c>
      <c r="H224">
        <v>0.111559461338795</v>
      </c>
      <c r="I224">
        <v>-0.600915399870246</v>
      </c>
      <c r="J224">
        <v>-3</v>
      </c>
      <c r="L224">
        <v>2.4166924977537447</v>
      </c>
      <c r="M224">
        <v>2.1935735750761549</v>
      </c>
      <c r="N224">
        <v>2.5282519590925396</v>
      </c>
      <c r="O224">
        <v>2.08201411373736</v>
      </c>
    </row>
    <row r="225" spans="1:15" x14ac:dyDescent="0.2">
      <c r="A225" s="14">
        <v>43601</v>
      </c>
      <c r="B225">
        <v>2794</v>
      </c>
      <c r="C225">
        <v>2800</v>
      </c>
      <c r="D225">
        <v>1232</v>
      </c>
      <c r="E225">
        <v>1237</v>
      </c>
      <c r="F225">
        <v>2.2635408245755801</v>
      </c>
      <c r="G225">
        <v>2.3051224323124799</v>
      </c>
      <c r="H225">
        <v>0.111565870617514</v>
      </c>
      <c r="I225">
        <v>-0.37270903284982099</v>
      </c>
      <c r="J225">
        <v>-1.84</v>
      </c>
      <c r="L225">
        <v>2.4166883029299937</v>
      </c>
      <c r="M225">
        <v>2.1935565616949662</v>
      </c>
      <c r="N225">
        <v>2.5282541735475079</v>
      </c>
      <c r="O225">
        <v>2.0819906910774519</v>
      </c>
    </row>
    <row r="226" spans="1:15" x14ac:dyDescent="0.2">
      <c r="A226" s="14">
        <v>43600</v>
      </c>
      <c r="B226">
        <v>2851</v>
      </c>
      <c r="C226">
        <v>2795</v>
      </c>
      <c r="D226">
        <v>1248</v>
      </c>
      <c r="E226">
        <v>1232</v>
      </c>
      <c r="F226">
        <v>2.2686688311688301</v>
      </c>
      <c r="G226">
        <v>2.30526596205888</v>
      </c>
      <c r="H226">
        <v>0.111519198121833</v>
      </c>
      <c r="I226">
        <v>-0.32816888487733098</v>
      </c>
      <c r="J226">
        <v>-1.61</v>
      </c>
      <c r="L226">
        <v>2.4167851601807131</v>
      </c>
      <c r="M226">
        <v>2.1937467639370469</v>
      </c>
      <c r="N226">
        <v>2.5283043583025462</v>
      </c>
      <c r="O226">
        <v>2.0822275658152138</v>
      </c>
    </row>
    <row r="227" spans="1:15" x14ac:dyDescent="0.2">
      <c r="A227" s="14">
        <v>43599</v>
      </c>
      <c r="B227">
        <v>2776</v>
      </c>
      <c r="C227">
        <v>2868</v>
      </c>
      <c r="D227">
        <v>1250</v>
      </c>
      <c r="E227">
        <v>1249</v>
      </c>
      <c r="F227">
        <v>2.2962369895916699</v>
      </c>
      <c r="G227">
        <v>2.3047286936755902</v>
      </c>
      <c r="H227">
        <v>0.111790952915653</v>
      </c>
      <c r="I227">
        <v>-7.5960566239485994E-2</v>
      </c>
      <c r="J227">
        <v>-0.37</v>
      </c>
      <c r="L227">
        <v>2.4165196465912433</v>
      </c>
      <c r="M227">
        <v>2.1929377407599371</v>
      </c>
      <c r="N227">
        <v>2.528310599506896</v>
      </c>
      <c r="O227">
        <v>2.0811467878442844</v>
      </c>
    </row>
    <row r="228" spans="1:15" x14ac:dyDescent="0.2">
      <c r="A228" s="14">
        <v>43598</v>
      </c>
      <c r="B228">
        <v>2870</v>
      </c>
      <c r="C228">
        <v>2876</v>
      </c>
      <c r="D228">
        <v>1300</v>
      </c>
      <c r="E228">
        <v>1265</v>
      </c>
      <c r="F228">
        <v>2.2735177865612601</v>
      </c>
      <c r="G228">
        <v>2.30408636068776</v>
      </c>
      <c r="H228">
        <v>0.111976148980394</v>
      </c>
      <c r="I228">
        <v>-0.272991832679011</v>
      </c>
      <c r="J228">
        <v>-1.34</v>
      </c>
      <c r="L228">
        <v>2.4160625096681541</v>
      </c>
      <c r="M228">
        <v>2.1921102117073659</v>
      </c>
      <c r="N228">
        <v>2.5280386586485482</v>
      </c>
      <c r="O228">
        <v>2.0801340627269718</v>
      </c>
    </row>
    <row r="229" spans="1:15" x14ac:dyDescent="0.2">
      <c r="A229" s="14">
        <v>43595</v>
      </c>
      <c r="B229">
        <v>2971</v>
      </c>
      <c r="C229">
        <v>2933</v>
      </c>
      <c r="D229">
        <v>1330</v>
      </c>
      <c r="E229">
        <v>1307</v>
      </c>
      <c r="F229">
        <v>2.2440703902065802</v>
      </c>
      <c r="G229">
        <v>2.3031305883654101</v>
      </c>
      <c r="H229">
        <v>0.112537505698441</v>
      </c>
      <c r="I229">
        <v>-0.52480457774755895</v>
      </c>
      <c r="J229">
        <v>-2.63</v>
      </c>
      <c r="L229">
        <v>2.4156680940638511</v>
      </c>
      <c r="M229">
        <v>2.1905930826669691</v>
      </c>
      <c r="N229">
        <v>2.5282055997622921</v>
      </c>
      <c r="O229">
        <v>2.0780555769685281</v>
      </c>
    </row>
    <row r="230" spans="1:15" x14ac:dyDescent="0.2">
      <c r="A230" s="14">
        <v>43594</v>
      </c>
      <c r="B230">
        <v>3035</v>
      </c>
      <c r="C230">
        <v>2992</v>
      </c>
      <c r="D230">
        <v>1362</v>
      </c>
      <c r="E230">
        <v>1349</v>
      </c>
      <c r="F230">
        <v>2.2179392142327599</v>
      </c>
      <c r="G230">
        <v>2.3035429831626599</v>
      </c>
      <c r="H230">
        <v>0.11237687970676</v>
      </c>
      <c r="I230">
        <v>-0.76175605830373805</v>
      </c>
      <c r="J230">
        <v>-3.86</v>
      </c>
      <c r="L230">
        <v>2.4159198628694201</v>
      </c>
      <c r="M230">
        <v>2.1911661034558998</v>
      </c>
      <c r="N230">
        <v>2.5282967425761798</v>
      </c>
      <c r="O230">
        <v>2.0787892237491401</v>
      </c>
    </row>
    <row r="231" spans="1:15" x14ac:dyDescent="0.2">
      <c r="A231" s="14">
        <v>43593</v>
      </c>
      <c r="B231">
        <v>3115</v>
      </c>
      <c r="C231">
        <v>3085</v>
      </c>
      <c r="D231">
        <v>1371</v>
      </c>
      <c r="E231">
        <v>1366</v>
      </c>
      <c r="F231">
        <v>2.2584187408491898</v>
      </c>
      <c r="G231">
        <v>2.30426041956814</v>
      </c>
      <c r="H231">
        <v>0.11199920304078601</v>
      </c>
      <c r="I231">
        <v>-0.409303615332481</v>
      </c>
      <c r="J231">
        <v>-2.0299999999999998</v>
      </c>
      <c r="L231">
        <v>2.4162596226089259</v>
      </c>
      <c r="M231">
        <v>2.1922612165273541</v>
      </c>
      <c r="N231">
        <v>2.5282588256497118</v>
      </c>
      <c r="O231">
        <v>2.0802620134865681</v>
      </c>
    </row>
    <row r="232" spans="1:15" x14ac:dyDescent="0.2">
      <c r="A232" s="14">
        <v>43592</v>
      </c>
      <c r="B232">
        <v>3215</v>
      </c>
      <c r="C232">
        <v>3170</v>
      </c>
      <c r="D232">
        <v>1411</v>
      </c>
      <c r="E232">
        <v>1392</v>
      </c>
      <c r="F232">
        <v>2.2772988505747098</v>
      </c>
      <c r="G232">
        <v>2.3054775929550599</v>
      </c>
      <c r="H232">
        <v>0.11199044047175299</v>
      </c>
      <c r="I232">
        <v>-0.251617390391975</v>
      </c>
      <c r="J232">
        <v>-1.24</v>
      </c>
      <c r="L232">
        <v>2.4174680334268128</v>
      </c>
      <c r="M232">
        <v>2.1934871524833071</v>
      </c>
      <c r="N232">
        <v>2.5294584738985657</v>
      </c>
      <c r="O232">
        <v>2.0814967120115542</v>
      </c>
    </row>
    <row r="233" spans="1:15" x14ac:dyDescent="0.2">
      <c r="A233" s="14">
        <v>43581</v>
      </c>
      <c r="B233">
        <v>3265</v>
      </c>
      <c r="C233">
        <v>3265</v>
      </c>
      <c r="D233">
        <v>1364</v>
      </c>
      <c r="E233">
        <v>1377</v>
      </c>
      <c r="F233">
        <v>2.3710965867828602</v>
      </c>
      <c r="G233">
        <v>2.3060920010945201</v>
      </c>
      <c r="H233">
        <v>0.111960560307979</v>
      </c>
      <c r="I233">
        <v>0.58060253994375</v>
      </c>
      <c r="J233">
        <v>2.74</v>
      </c>
      <c r="L233">
        <v>2.418052561402499</v>
      </c>
      <c r="M233">
        <v>2.1941314407865411</v>
      </c>
      <c r="N233">
        <v>2.530013121710478</v>
      </c>
      <c r="O233">
        <v>2.0821708804785621</v>
      </c>
    </row>
    <row r="234" spans="1:15" x14ac:dyDescent="0.2">
      <c r="A234" s="14">
        <v>43580</v>
      </c>
      <c r="B234">
        <v>3260</v>
      </c>
      <c r="C234">
        <v>3290</v>
      </c>
      <c r="D234">
        <v>1363</v>
      </c>
      <c r="E234">
        <v>1374</v>
      </c>
      <c r="F234">
        <v>2.39446870451237</v>
      </c>
      <c r="G234">
        <v>2.30669712752464</v>
      </c>
      <c r="H234">
        <v>0.11243191816371299</v>
      </c>
      <c r="I234">
        <v>0.78066423148556796</v>
      </c>
      <c r="J234">
        <v>3.67</v>
      </c>
      <c r="L234">
        <v>2.419129045688353</v>
      </c>
      <c r="M234">
        <v>2.1942652093609269</v>
      </c>
      <c r="N234">
        <v>2.531560963852066</v>
      </c>
      <c r="O234">
        <v>2.0818332911972139</v>
      </c>
    </row>
    <row r="235" spans="1:15" x14ac:dyDescent="0.2">
      <c r="A235" s="14">
        <v>43579</v>
      </c>
      <c r="B235">
        <v>3360</v>
      </c>
      <c r="C235">
        <v>3285</v>
      </c>
      <c r="D235">
        <v>1359</v>
      </c>
      <c r="E235">
        <v>1347</v>
      </c>
      <c r="F235">
        <v>2.4387527839643601</v>
      </c>
      <c r="G235">
        <v>2.3063184971787698</v>
      </c>
      <c r="H235">
        <v>0.11218323834841799</v>
      </c>
      <c r="I235">
        <v>1.1805175954564699</v>
      </c>
      <c r="J235">
        <v>5.43</v>
      </c>
      <c r="L235">
        <v>2.4185017355271876</v>
      </c>
      <c r="M235">
        <v>2.194135258830352</v>
      </c>
      <c r="N235">
        <v>2.5306849738756059</v>
      </c>
      <c r="O235">
        <v>2.0819520204819337</v>
      </c>
    </row>
    <row r="236" spans="1:15" x14ac:dyDescent="0.2">
      <c r="A236" s="14">
        <v>43578</v>
      </c>
      <c r="B236">
        <v>3330</v>
      </c>
      <c r="C236">
        <v>3355</v>
      </c>
      <c r="D236">
        <v>1330</v>
      </c>
      <c r="E236">
        <v>1356</v>
      </c>
      <c r="F236">
        <v>2.4741887905604698</v>
      </c>
      <c r="G236">
        <v>2.3051773336925998</v>
      </c>
      <c r="H236">
        <v>0.11126179679074701</v>
      </c>
      <c r="I236">
        <v>1.5190430295291</v>
      </c>
      <c r="J236">
        <v>6.83</v>
      </c>
      <c r="L236">
        <v>2.4164391304833468</v>
      </c>
      <c r="M236">
        <v>2.1939155369018528</v>
      </c>
      <c r="N236">
        <v>2.5277009272740938</v>
      </c>
      <c r="O236">
        <v>2.0826537401111058</v>
      </c>
    </row>
    <row r="237" spans="1:15" x14ac:dyDescent="0.2">
      <c r="A237" s="14">
        <v>43577</v>
      </c>
      <c r="B237">
        <v>3305</v>
      </c>
      <c r="C237">
        <v>3315</v>
      </c>
      <c r="D237">
        <v>1330</v>
      </c>
      <c r="E237">
        <v>1324</v>
      </c>
      <c r="F237">
        <v>2.5037764350453098</v>
      </c>
      <c r="G237">
        <v>2.3023244571294899</v>
      </c>
      <c r="H237">
        <v>0.10962266518998701</v>
      </c>
      <c r="I237">
        <v>1.83768546008881</v>
      </c>
      <c r="J237">
        <v>8.0500000000000007</v>
      </c>
      <c r="L237">
        <v>2.4119471223194768</v>
      </c>
      <c r="M237">
        <v>2.1927017919395029</v>
      </c>
      <c r="N237">
        <v>2.5215697875094638</v>
      </c>
      <c r="O237">
        <v>2.0830791267495159</v>
      </c>
    </row>
    <row r="238" spans="1:15" x14ac:dyDescent="0.2">
      <c r="A238" s="14">
        <v>43574</v>
      </c>
      <c r="B238">
        <v>3380</v>
      </c>
      <c r="C238">
        <v>3325</v>
      </c>
      <c r="D238">
        <v>1347</v>
      </c>
      <c r="E238">
        <v>1324</v>
      </c>
      <c r="F238">
        <v>2.5113293051359502</v>
      </c>
      <c r="G238">
        <v>2.2991397763040098</v>
      </c>
      <c r="H238">
        <v>0.107165901413473</v>
      </c>
      <c r="I238">
        <v>1.98000974221508</v>
      </c>
      <c r="J238">
        <v>8.4499999999999993</v>
      </c>
      <c r="L238">
        <v>2.4063056777174827</v>
      </c>
      <c r="M238">
        <v>2.1919738748905369</v>
      </c>
      <c r="N238">
        <v>2.5134715791309556</v>
      </c>
      <c r="O238">
        <v>2.0848079734770639</v>
      </c>
    </row>
    <row r="239" spans="1:15" x14ac:dyDescent="0.2">
      <c r="A239" s="14">
        <v>43573</v>
      </c>
      <c r="B239">
        <v>3435</v>
      </c>
      <c r="C239">
        <v>3350</v>
      </c>
      <c r="D239">
        <v>1387</v>
      </c>
      <c r="E239">
        <v>1350</v>
      </c>
      <c r="F239">
        <v>2.4814814814814801</v>
      </c>
      <c r="G239">
        <v>2.29616138452556</v>
      </c>
      <c r="H239">
        <v>0.10429287526398499</v>
      </c>
      <c r="I239">
        <v>1.77692000998946</v>
      </c>
      <c r="J239">
        <v>7.47</v>
      </c>
      <c r="L239">
        <v>2.4004542597895449</v>
      </c>
      <c r="M239">
        <v>2.1918685092615751</v>
      </c>
      <c r="N239">
        <v>2.5047471350535297</v>
      </c>
      <c r="O239">
        <v>2.0875756339975902</v>
      </c>
    </row>
    <row r="240" spans="1:15" x14ac:dyDescent="0.2">
      <c r="A240" s="14">
        <v>43572</v>
      </c>
      <c r="B240">
        <v>3400</v>
      </c>
      <c r="C240">
        <v>3435</v>
      </c>
      <c r="D240">
        <v>1387</v>
      </c>
      <c r="E240">
        <v>1387</v>
      </c>
      <c r="F240">
        <v>2.4765681326604101</v>
      </c>
      <c r="G240">
        <v>2.2933655088823599</v>
      </c>
      <c r="H240">
        <v>0.102074443743702</v>
      </c>
      <c r="I240">
        <v>1.79479424093711</v>
      </c>
      <c r="J240">
        <v>7.4</v>
      </c>
      <c r="L240">
        <v>2.3954399526260621</v>
      </c>
      <c r="M240">
        <v>2.1912910651386577</v>
      </c>
      <c r="N240">
        <v>2.4975143963697639</v>
      </c>
      <c r="O240">
        <v>2.0892166213949559</v>
      </c>
    </row>
    <row r="241" spans="1:15" x14ac:dyDescent="0.2">
      <c r="A241" s="14">
        <v>43571</v>
      </c>
      <c r="B241">
        <v>3380</v>
      </c>
      <c r="C241">
        <v>3365</v>
      </c>
      <c r="D241">
        <v>1386</v>
      </c>
      <c r="E241">
        <v>1389</v>
      </c>
      <c r="F241">
        <v>2.4226061915046699</v>
      </c>
      <c r="G241">
        <v>2.2893954394150802</v>
      </c>
      <c r="H241">
        <v>0.100652298514064</v>
      </c>
      <c r="I241">
        <v>1.32347451629216</v>
      </c>
      <c r="J241">
        <v>5.5</v>
      </c>
      <c r="L241">
        <v>2.390047737929144</v>
      </c>
      <c r="M241">
        <v>2.1887431409010163</v>
      </c>
      <c r="N241">
        <v>2.4907000364432084</v>
      </c>
      <c r="O241">
        <v>2.088090842386952</v>
      </c>
    </row>
    <row r="242" spans="1:15" x14ac:dyDescent="0.2">
      <c r="A242" s="14">
        <v>43570</v>
      </c>
      <c r="B242">
        <v>3380</v>
      </c>
      <c r="C242">
        <v>3410</v>
      </c>
      <c r="D242">
        <v>1395</v>
      </c>
      <c r="E242">
        <v>1391</v>
      </c>
      <c r="F242">
        <v>2.4514737598849701</v>
      </c>
      <c r="G242">
        <v>2.2873970538313801</v>
      </c>
      <c r="H242">
        <v>9.94685610063262E-2</v>
      </c>
      <c r="I242">
        <v>1.6495333238323799</v>
      </c>
      <c r="J242">
        <v>6.69</v>
      </c>
      <c r="L242">
        <v>2.3868656148377063</v>
      </c>
      <c r="M242">
        <v>2.187928492825054</v>
      </c>
      <c r="N242">
        <v>2.4863341758440325</v>
      </c>
      <c r="O242">
        <v>2.0884599318187278</v>
      </c>
    </row>
    <row r="243" spans="1:15" x14ac:dyDescent="0.2">
      <c r="A243" s="14">
        <v>43567</v>
      </c>
      <c r="B243">
        <v>3300</v>
      </c>
      <c r="C243">
        <v>3275</v>
      </c>
      <c r="D243">
        <v>1385</v>
      </c>
      <c r="E243">
        <v>1372</v>
      </c>
      <c r="F243">
        <v>2.3870262390670498</v>
      </c>
      <c r="G243">
        <v>2.2847779800684598</v>
      </c>
      <c r="H243">
        <v>9.7683893977474304E-2</v>
      </c>
      <c r="I243">
        <v>1.04672587092169</v>
      </c>
      <c r="J243">
        <v>4.28</v>
      </c>
      <c r="L243">
        <v>2.382461874045934</v>
      </c>
      <c r="M243">
        <v>2.1870940860909855</v>
      </c>
      <c r="N243">
        <v>2.4801457680234082</v>
      </c>
      <c r="O243">
        <v>2.0894101921135113</v>
      </c>
    </row>
    <row r="244" spans="1:15" x14ac:dyDescent="0.2">
      <c r="A244" s="14">
        <v>43566</v>
      </c>
      <c r="B244">
        <v>3305</v>
      </c>
      <c r="C244">
        <v>3285</v>
      </c>
      <c r="D244">
        <v>1365</v>
      </c>
      <c r="E244">
        <v>1374</v>
      </c>
      <c r="F244">
        <v>2.39082969432314</v>
      </c>
      <c r="G244">
        <v>2.28363113720892</v>
      </c>
      <c r="H244">
        <v>9.6979101683961497E-2</v>
      </c>
      <c r="I244">
        <v>1.10537791392993</v>
      </c>
      <c r="J244">
        <v>4.4800000000000004</v>
      </c>
      <c r="L244">
        <v>2.3806102388928814</v>
      </c>
      <c r="M244">
        <v>2.1866520355249586</v>
      </c>
      <c r="N244">
        <v>2.4775893405768428</v>
      </c>
      <c r="O244">
        <v>2.0896729338409972</v>
      </c>
    </row>
    <row r="245" spans="1:15" x14ac:dyDescent="0.2">
      <c r="A245" s="14">
        <v>43565</v>
      </c>
      <c r="B245">
        <v>3300</v>
      </c>
      <c r="C245">
        <v>3305</v>
      </c>
      <c r="D245">
        <v>1376</v>
      </c>
      <c r="E245">
        <v>1367</v>
      </c>
      <c r="F245">
        <v>2.41770299926847</v>
      </c>
      <c r="G245">
        <v>2.2826361107825899</v>
      </c>
      <c r="H245">
        <v>9.6254252428840406E-2</v>
      </c>
      <c r="I245">
        <v>1.4032303516743601</v>
      </c>
      <c r="J245">
        <v>5.59</v>
      </c>
      <c r="L245">
        <v>2.3788903632114304</v>
      </c>
      <c r="M245">
        <v>2.1863818583537493</v>
      </c>
      <c r="N245">
        <v>2.4751446156402706</v>
      </c>
      <c r="O245">
        <v>2.0901276059249092</v>
      </c>
    </row>
    <row r="246" spans="1:15" x14ac:dyDescent="0.2">
      <c r="A246" s="14">
        <v>43564</v>
      </c>
      <c r="B246">
        <v>3310</v>
      </c>
      <c r="C246">
        <v>3355</v>
      </c>
      <c r="D246">
        <v>1400</v>
      </c>
      <c r="E246">
        <v>1389</v>
      </c>
      <c r="F246">
        <v>2.4154067674586002</v>
      </c>
      <c r="G246">
        <v>2.2808459012381799</v>
      </c>
      <c r="H246">
        <v>9.4965488260667197E-2</v>
      </c>
      <c r="I246">
        <v>1.41694492057021</v>
      </c>
      <c r="J246">
        <v>5.57</v>
      </c>
      <c r="L246">
        <v>2.3758113894988471</v>
      </c>
      <c r="M246">
        <v>2.1858804129775127</v>
      </c>
      <c r="N246">
        <v>2.4707768777595143</v>
      </c>
      <c r="O246">
        <v>2.0909149247168455</v>
      </c>
    </row>
    <row r="247" spans="1:15" x14ac:dyDescent="0.2">
      <c r="A247" s="14">
        <v>43563</v>
      </c>
      <c r="B247">
        <v>3365</v>
      </c>
      <c r="C247">
        <v>3320</v>
      </c>
      <c r="D247">
        <v>1411</v>
      </c>
      <c r="E247">
        <v>1405</v>
      </c>
      <c r="F247">
        <v>2.3629893238434101</v>
      </c>
      <c r="G247">
        <v>2.2791010339876099</v>
      </c>
      <c r="H247">
        <v>9.3670485376507698E-2</v>
      </c>
      <c r="I247">
        <v>0.89556800649225099</v>
      </c>
      <c r="J247">
        <v>3.55</v>
      </c>
      <c r="L247">
        <v>2.3727715193641177</v>
      </c>
      <c r="M247">
        <v>2.1854305486111021</v>
      </c>
      <c r="N247">
        <v>2.4664420047406255</v>
      </c>
      <c r="O247">
        <v>2.0917600632345943</v>
      </c>
    </row>
    <row r="248" spans="1:15" x14ac:dyDescent="0.2">
      <c r="A248" s="14">
        <v>43560</v>
      </c>
      <c r="B248">
        <v>3305</v>
      </c>
      <c r="C248">
        <v>3340</v>
      </c>
      <c r="D248">
        <v>1418</v>
      </c>
      <c r="E248">
        <v>1405</v>
      </c>
      <c r="F248">
        <v>2.3772241992882499</v>
      </c>
      <c r="G248">
        <v>2.2786258172203402</v>
      </c>
      <c r="H248">
        <v>9.3333493875740095E-2</v>
      </c>
      <c r="I248">
        <v>1.05640941931497</v>
      </c>
      <c r="J248">
        <v>4.1500000000000004</v>
      </c>
      <c r="L248">
        <v>2.3719593110960804</v>
      </c>
      <c r="M248">
        <v>2.1852923233446</v>
      </c>
      <c r="N248">
        <v>2.4652928049718206</v>
      </c>
      <c r="O248">
        <v>2.0919588294688598</v>
      </c>
    </row>
    <row r="249" spans="1:15" x14ac:dyDescent="0.2">
      <c r="A249" s="14">
        <v>43559</v>
      </c>
      <c r="B249">
        <v>3375</v>
      </c>
      <c r="C249">
        <v>3330</v>
      </c>
      <c r="D249">
        <v>1424</v>
      </c>
      <c r="E249">
        <v>1420</v>
      </c>
      <c r="F249">
        <v>2.3450704225352101</v>
      </c>
      <c r="G249">
        <v>2.2774324185397701</v>
      </c>
      <c r="H249">
        <v>9.2634753474701195E-2</v>
      </c>
      <c r="I249">
        <v>0.73015797482425604</v>
      </c>
      <c r="J249">
        <v>2.88</v>
      </c>
      <c r="L249">
        <v>2.3700671720144713</v>
      </c>
      <c r="M249">
        <v>2.1847976650650689</v>
      </c>
      <c r="N249">
        <v>2.4627019254891724</v>
      </c>
      <c r="O249">
        <v>2.0921629115903677</v>
      </c>
    </row>
    <row r="250" spans="1:15" x14ac:dyDescent="0.2">
      <c r="A250" s="14">
        <v>43558</v>
      </c>
      <c r="B250">
        <v>3295</v>
      </c>
      <c r="C250">
        <v>3360</v>
      </c>
      <c r="D250">
        <v>1421</v>
      </c>
      <c r="E250">
        <v>1432</v>
      </c>
      <c r="F250">
        <v>2.34636871508379</v>
      </c>
      <c r="G250">
        <v>2.2776333443744998</v>
      </c>
      <c r="H250">
        <v>9.2797443199053295E-2</v>
      </c>
      <c r="I250">
        <v>0.74070328168256805</v>
      </c>
      <c r="J250">
        <v>2.93</v>
      </c>
      <c r="L250">
        <v>2.3704307875735533</v>
      </c>
      <c r="M250">
        <v>2.1848359011754463</v>
      </c>
      <c r="N250">
        <v>2.4632282307726063</v>
      </c>
      <c r="O250">
        <v>2.0920384579763933</v>
      </c>
    </row>
    <row r="251" spans="1:15" x14ac:dyDescent="0.2">
      <c r="A251" s="14">
        <v>43557</v>
      </c>
      <c r="B251">
        <v>3385</v>
      </c>
      <c r="C251">
        <v>3345</v>
      </c>
      <c r="D251">
        <v>1443</v>
      </c>
      <c r="E251">
        <v>1422</v>
      </c>
      <c r="F251">
        <v>2.3523206751054802</v>
      </c>
      <c r="G251">
        <v>2.2776704620716899</v>
      </c>
      <c r="H251">
        <v>9.2825481486327702E-2</v>
      </c>
      <c r="I251">
        <v>0.80419957794438202</v>
      </c>
      <c r="J251">
        <v>3.17</v>
      </c>
      <c r="L251">
        <v>2.3704959435580175</v>
      </c>
      <c r="M251">
        <v>2.1848449805853623</v>
      </c>
      <c r="N251">
        <v>2.4633214250443451</v>
      </c>
      <c r="O251">
        <v>2.0920194990990346</v>
      </c>
    </row>
    <row r="252" spans="1:15" x14ac:dyDescent="0.2">
      <c r="A252" s="14">
        <v>43556</v>
      </c>
      <c r="B252">
        <v>3205</v>
      </c>
      <c r="C252">
        <v>3325</v>
      </c>
      <c r="D252">
        <v>1438</v>
      </c>
      <c r="E252">
        <v>1442</v>
      </c>
      <c r="F252">
        <v>2.30582524271844</v>
      </c>
      <c r="G252">
        <v>2.27888454375891</v>
      </c>
      <c r="H252">
        <v>9.4376419235698797E-2</v>
      </c>
      <c r="I252">
        <v>0.28546006701361598</v>
      </c>
      <c r="J252">
        <v>1.17</v>
      </c>
      <c r="L252">
        <v>2.3732609629946086</v>
      </c>
      <c r="M252">
        <v>2.1845081245232114</v>
      </c>
      <c r="N252">
        <v>2.4676373822303077</v>
      </c>
      <c r="O252">
        <v>2.0901317052875124</v>
      </c>
    </row>
    <row r="253" spans="1:15" x14ac:dyDescent="0.2">
      <c r="A253" s="14">
        <v>43553</v>
      </c>
      <c r="B253">
        <v>3160</v>
      </c>
      <c r="C253">
        <v>3125</v>
      </c>
      <c r="D253">
        <v>1449</v>
      </c>
      <c r="E253">
        <v>1429</v>
      </c>
      <c r="F253">
        <v>2.1868439468159502</v>
      </c>
      <c r="G253">
        <v>2.28011888806875</v>
      </c>
      <c r="H253">
        <v>9.5321369794217806E-2</v>
      </c>
      <c r="I253">
        <v>-0.97853127220226399</v>
      </c>
      <c r="J253">
        <v>-4.2699999999999996</v>
      </c>
      <c r="L253">
        <v>2.3754402578629676</v>
      </c>
      <c r="M253">
        <v>2.1847975182745323</v>
      </c>
      <c r="N253">
        <v>2.4707616276571858</v>
      </c>
      <c r="O253">
        <v>2.0894761484803142</v>
      </c>
    </row>
    <row r="254" spans="1:15" x14ac:dyDescent="0.2">
      <c r="A254" s="14">
        <v>43552</v>
      </c>
      <c r="B254">
        <v>3175</v>
      </c>
      <c r="C254">
        <v>3155</v>
      </c>
      <c r="D254">
        <v>1446</v>
      </c>
      <c r="E254">
        <v>1428</v>
      </c>
      <c r="F254">
        <v>2.2093837535013998</v>
      </c>
      <c r="G254">
        <v>2.2842272330300499</v>
      </c>
      <c r="H254">
        <v>9.7820044701380393E-2</v>
      </c>
      <c r="I254">
        <v>-0.76511393709879805</v>
      </c>
      <c r="J254">
        <v>-3.39</v>
      </c>
      <c r="L254">
        <v>2.3820472777314303</v>
      </c>
      <c r="M254">
        <v>2.1864071883286695</v>
      </c>
      <c r="N254">
        <v>2.4798673224328107</v>
      </c>
      <c r="O254">
        <v>2.0885871436272891</v>
      </c>
    </row>
    <row r="255" spans="1:15" x14ac:dyDescent="0.2">
      <c r="A255" s="14">
        <v>43551</v>
      </c>
      <c r="B255">
        <v>3225</v>
      </c>
      <c r="C255">
        <v>3250</v>
      </c>
      <c r="D255">
        <v>1441</v>
      </c>
      <c r="E255">
        <v>1443</v>
      </c>
      <c r="F255">
        <v>2.2522522522522501</v>
      </c>
      <c r="G255">
        <v>2.2887410235649899</v>
      </c>
      <c r="H255">
        <v>0.101984332796213</v>
      </c>
      <c r="I255">
        <v>-0.35778800833706897</v>
      </c>
      <c r="J255">
        <v>-1.62</v>
      </c>
      <c r="L255">
        <v>2.390725356361203</v>
      </c>
      <c r="M255">
        <v>2.1867566907687768</v>
      </c>
      <c r="N255">
        <v>2.4927096891574161</v>
      </c>
      <c r="O255">
        <v>2.0847723579725637</v>
      </c>
    </row>
    <row r="256" spans="1:15" x14ac:dyDescent="0.2">
      <c r="A256" s="14">
        <v>43550</v>
      </c>
      <c r="B256">
        <v>3190</v>
      </c>
      <c r="C256">
        <v>3320</v>
      </c>
      <c r="D256">
        <v>1438</v>
      </c>
      <c r="E256">
        <v>1455</v>
      </c>
      <c r="F256">
        <v>2.2817869415807501</v>
      </c>
      <c r="G256">
        <v>2.29068334177432</v>
      </c>
      <c r="H256">
        <v>0.102655885987706</v>
      </c>
      <c r="I256">
        <v>-8.6662348758397706E-2</v>
      </c>
      <c r="J256">
        <v>-0.39</v>
      </c>
      <c r="L256">
        <v>2.3933392277620258</v>
      </c>
      <c r="M256">
        <v>2.1880274557866142</v>
      </c>
      <c r="N256">
        <v>2.495995113749732</v>
      </c>
      <c r="O256">
        <v>2.0853715697989079</v>
      </c>
    </row>
    <row r="257" spans="1:15" x14ac:dyDescent="0.2">
      <c r="A257" s="14">
        <v>43549</v>
      </c>
      <c r="B257">
        <v>3205</v>
      </c>
      <c r="C257">
        <v>3150</v>
      </c>
      <c r="D257">
        <v>1438</v>
      </c>
      <c r="E257">
        <v>1425</v>
      </c>
      <c r="F257">
        <v>2.2105263157894699</v>
      </c>
      <c r="G257">
        <v>2.29284428030754</v>
      </c>
      <c r="H257">
        <v>0.104140944279528</v>
      </c>
      <c r="I257">
        <v>-0.790447648497553</v>
      </c>
      <c r="J257">
        <v>-3.72</v>
      </c>
      <c r="L257">
        <v>2.396985224587068</v>
      </c>
      <c r="M257">
        <v>2.1887033360280119</v>
      </c>
      <c r="N257">
        <v>2.501126168866596</v>
      </c>
      <c r="O257">
        <v>2.0845623917484839</v>
      </c>
    </row>
    <row r="258" spans="1:15" x14ac:dyDescent="0.2">
      <c r="A258" s="14">
        <v>43546</v>
      </c>
      <c r="B258">
        <v>3245</v>
      </c>
      <c r="C258">
        <v>3265</v>
      </c>
      <c r="D258">
        <v>1448</v>
      </c>
      <c r="E258">
        <v>1455</v>
      </c>
      <c r="F258">
        <v>2.24398625429553</v>
      </c>
      <c r="G258">
        <v>2.29594635367277</v>
      </c>
      <c r="H258">
        <v>0.10510335448067799</v>
      </c>
      <c r="I258">
        <v>-0.49437146543968602</v>
      </c>
      <c r="J258">
        <v>-2.3199999999999998</v>
      </c>
      <c r="L258">
        <v>2.4010497081534479</v>
      </c>
      <c r="M258">
        <v>2.1908429991920921</v>
      </c>
      <c r="N258">
        <v>2.5061530626341262</v>
      </c>
      <c r="O258">
        <v>2.0857396447114138</v>
      </c>
    </row>
    <row r="259" spans="1:15" x14ac:dyDescent="0.2">
      <c r="A259" s="14">
        <v>43544</v>
      </c>
      <c r="B259">
        <v>3265</v>
      </c>
      <c r="C259">
        <v>3245</v>
      </c>
      <c r="D259">
        <v>1418</v>
      </c>
      <c r="E259">
        <v>1442</v>
      </c>
      <c r="F259">
        <v>2.2503467406380002</v>
      </c>
      <c r="G259">
        <v>2.2986337976749001</v>
      </c>
      <c r="H259">
        <v>0.106310346146686</v>
      </c>
      <c r="I259">
        <v>-0.45420844524648601</v>
      </c>
      <c r="J259">
        <v>-2.15</v>
      </c>
      <c r="L259">
        <v>2.4049441438215862</v>
      </c>
      <c r="M259">
        <v>2.192323451528214</v>
      </c>
      <c r="N259">
        <v>2.5112544899682723</v>
      </c>
      <c r="O259">
        <v>2.0860131053815278</v>
      </c>
    </row>
    <row r="260" spans="1:15" x14ac:dyDescent="0.2">
      <c r="A260" s="14">
        <v>43543</v>
      </c>
      <c r="B260">
        <v>3270</v>
      </c>
      <c r="C260">
        <v>3240</v>
      </c>
      <c r="D260">
        <v>1418</v>
      </c>
      <c r="E260">
        <v>1418</v>
      </c>
      <c r="F260">
        <v>2.2849083215796799</v>
      </c>
      <c r="G260">
        <v>2.3004354571889101</v>
      </c>
      <c r="H260">
        <v>0.106621284576423</v>
      </c>
      <c r="I260">
        <v>-0.14562885516627</v>
      </c>
      <c r="J260">
        <v>-0.68</v>
      </c>
      <c r="L260">
        <v>2.407056741765333</v>
      </c>
      <c r="M260">
        <v>2.1938141726124871</v>
      </c>
      <c r="N260">
        <v>2.513678026341756</v>
      </c>
      <c r="O260">
        <v>2.0871928880360642</v>
      </c>
    </row>
    <row r="261" spans="1:15" x14ac:dyDescent="0.2">
      <c r="A261" s="14">
        <v>43542</v>
      </c>
      <c r="B261">
        <v>3310</v>
      </c>
      <c r="C261">
        <v>3270</v>
      </c>
      <c r="D261">
        <v>1400</v>
      </c>
      <c r="E261">
        <v>1412</v>
      </c>
      <c r="F261">
        <v>2.3158640226628799</v>
      </c>
      <c r="G261">
        <v>2.3022395164472802</v>
      </c>
      <c r="H261">
        <v>0.10748449741704</v>
      </c>
      <c r="I261">
        <v>0.12675787246550499</v>
      </c>
      <c r="J261">
        <v>0.59</v>
      </c>
      <c r="L261">
        <v>2.4097240138643201</v>
      </c>
      <c r="M261">
        <v>2.1947550190302403</v>
      </c>
      <c r="N261">
        <v>2.51720851128136</v>
      </c>
      <c r="O261">
        <v>2.0872705216132004</v>
      </c>
    </row>
    <row r="262" spans="1:15" x14ac:dyDescent="0.2">
      <c r="A262" s="14">
        <v>43539</v>
      </c>
      <c r="B262">
        <v>3255</v>
      </c>
      <c r="C262">
        <v>3275</v>
      </c>
      <c r="D262">
        <v>1382</v>
      </c>
      <c r="E262">
        <v>1388</v>
      </c>
      <c r="F262">
        <v>2.3595100864553298</v>
      </c>
      <c r="G262">
        <v>2.30291086741095</v>
      </c>
      <c r="H262">
        <v>0.10772447972658999</v>
      </c>
      <c r="I262">
        <v>0.52540721652147204</v>
      </c>
      <c r="J262">
        <v>2.4</v>
      </c>
      <c r="L262">
        <v>2.4106353471375401</v>
      </c>
      <c r="M262">
        <v>2.1951863876843598</v>
      </c>
      <c r="N262">
        <v>2.5183598268641298</v>
      </c>
      <c r="O262">
        <v>2.0874619079577701</v>
      </c>
    </row>
    <row r="263" spans="1:15" x14ac:dyDescent="0.2">
      <c r="A263" s="14">
        <v>43538</v>
      </c>
      <c r="B263">
        <v>3260</v>
      </c>
      <c r="C263">
        <v>3245</v>
      </c>
      <c r="D263">
        <v>1398</v>
      </c>
      <c r="E263">
        <v>1379</v>
      </c>
      <c r="F263">
        <v>2.3531544597534402</v>
      </c>
      <c r="G263">
        <v>2.30365852513268</v>
      </c>
      <c r="H263">
        <v>0.10830772193977301</v>
      </c>
      <c r="I263">
        <v>0.45699358950866598</v>
      </c>
      <c r="J263">
        <v>2.1</v>
      </c>
      <c r="L263">
        <v>2.4119662470724528</v>
      </c>
      <c r="M263">
        <v>2.1953508031929072</v>
      </c>
      <c r="N263">
        <v>2.520273969012226</v>
      </c>
      <c r="O263">
        <v>2.087043081253134</v>
      </c>
    </row>
    <row r="264" spans="1:15" x14ac:dyDescent="0.2">
      <c r="A264" s="14">
        <v>43537</v>
      </c>
      <c r="B264">
        <v>3330</v>
      </c>
      <c r="C264">
        <v>3235</v>
      </c>
      <c r="D264">
        <v>1394</v>
      </c>
      <c r="E264">
        <v>1385</v>
      </c>
      <c r="F264">
        <v>2.3357400722021602</v>
      </c>
      <c r="G264">
        <v>2.3044938404534099</v>
      </c>
      <c r="H264">
        <v>0.108926056026472</v>
      </c>
      <c r="I264">
        <v>0.28685727628989</v>
      </c>
      <c r="J264">
        <v>1.34</v>
      </c>
      <c r="L264">
        <v>2.4134198964798821</v>
      </c>
      <c r="M264">
        <v>2.1955677844269377</v>
      </c>
      <c r="N264">
        <v>2.5223459525063538</v>
      </c>
      <c r="O264">
        <v>2.0866417284004659</v>
      </c>
    </row>
    <row r="265" spans="1:15" x14ac:dyDescent="0.2">
      <c r="A265" s="14">
        <v>43536</v>
      </c>
      <c r="B265">
        <v>3295</v>
      </c>
      <c r="C265">
        <v>3345</v>
      </c>
      <c r="D265">
        <v>1387</v>
      </c>
      <c r="E265">
        <v>1396</v>
      </c>
      <c r="F265">
        <v>2.3961318051575899</v>
      </c>
      <c r="G265">
        <v>2.30688173155839</v>
      </c>
      <c r="H265">
        <v>0.111517086807183</v>
      </c>
      <c r="I265">
        <v>0.80032644462381897</v>
      </c>
      <c r="J265">
        <v>3.72</v>
      </c>
      <c r="L265">
        <v>2.4183988183655729</v>
      </c>
      <c r="M265">
        <v>2.1953646447512072</v>
      </c>
      <c r="N265">
        <v>2.5299159051727562</v>
      </c>
      <c r="O265">
        <v>2.0838475579440239</v>
      </c>
    </row>
    <row r="266" spans="1:15" x14ac:dyDescent="0.2">
      <c r="A266" s="14">
        <v>43535</v>
      </c>
      <c r="B266">
        <v>3320</v>
      </c>
      <c r="C266">
        <v>3280</v>
      </c>
      <c r="D266">
        <v>1394</v>
      </c>
      <c r="E266">
        <v>1382</v>
      </c>
      <c r="F266">
        <v>2.3733719247467402</v>
      </c>
      <c r="G266">
        <v>2.3087529361368402</v>
      </c>
      <c r="H266">
        <v>0.114145411774445</v>
      </c>
      <c r="I266">
        <v>0.56611113495820398</v>
      </c>
      <c r="J266">
        <v>2.72</v>
      </c>
      <c r="L266">
        <v>2.4228983479112851</v>
      </c>
      <c r="M266">
        <v>2.1946075243623953</v>
      </c>
      <c r="N266">
        <v>2.53704375968573</v>
      </c>
      <c r="O266">
        <v>2.0804621125879503</v>
      </c>
    </row>
    <row r="267" spans="1:15" x14ac:dyDescent="0.2">
      <c r="A267" s="14">
        <v>43532</v>
      </c>
      <c r="B267">
        <v>3440</v>
      </c>
      <c r="C267">
        <v>3340</v>
      </c>
      <c r="D267">
        <v>1425</v>
      </c>
      <c r="E267">
        <v>1390</v>
      </c>
      <c r="F267">
        <v>2.4028776978417201</v>
      </c>
      <c r="G267">
        <v>2.3118264757997302</v>
      </c>
      <c r="H267">
        <v>0.118850514876837</v>
      </c>
      <c r="I267">
        <v>0.76609867560394196</v>
      </c>
      <c r="J267">
        <v>3.79</v>
      </c>
      <c r="L267">
        <v>2.4306769906765671</v>
      </c>
      <c r="M267">
        <v>2.1929759609228934</v>
      </c>
      <c r="N267">
        <v>2.5495275055534043</v>
      </c>
      <c r="O267">
        <v>2.0741254460460561</v>
      </c>
    </row>
    <row r="268" spans="1:15" x14ac:dyDescent="0.2">
      <c r="A268" s="14">
        <v>43531</v>
      </c>
      <c r="B268">
        <v>3375</v>
      </c>
      <c r="C268">
        <v>3430</v>
      </c>
      <c r="D268">
        <v>1442</v>
      </c>
      <c r="E268">
        <v>1432</v>
      </c>
      <c r="F268">
        <v>2.3952513966480402</v>
      </c>
      <c r="G268">
        <v>2.3147600481337798</v>
      </c>
      <c r="H268">
        <v>0.123678972463842</v>
      </c>
      <c r="I268">
        <v>0.65080867758493999</v>
      </c>
      <c r="J268">
        <v>3.36</v>
      </c>
      <c r="L268">
        <v>2.4384390205976216</v>
      </c>
      <c r="M268">
        <v>2.1910810756699379</v>
      </c>
      <c r="N268">
        <v>2.5621179930614639</v>
      </c>
      <c r="O268">
        <v>2.0674021032060956</v>
      </c>
    </row>
    <row r="269" spans="1:15" x14ac:dyDescent="0.2">
      <c r="A269" s="14">
        <v>43530</v>
      </c>
      <c r="B269">
        <v>3425</v>
      </c>
      <c r="C269">
        <v>3430</v>
      </c>
      <c r="D269">
        <v>1468</v>
      </c>
      <c r="E269">
        <v>1454</v>
      </c>
      <c r="F269">
        <v>2.3590096286107198</v>
      </c>
      <c r="G269">
        <v>2.3186968031303499</v>
      </c>
      <c r="H269">
        <v>0.13067935039408199</v>
      </c>
      <c r="I269">
        <v>0.30848657694431703</v>
      </c>
      <c r="J269">
        <v>1.71</v>
      </c>
      <c r="L269">
        <v>2.4493761535244318</v>
      </c>
      <c r="M269">
        <v>2.1880174527362679</v>
      </c>
      <c r="N269">
        <v>2.5800555039185138</v>
      </c>
      <c r="O269">
        <v>2.0573381023421859</v>
      </c>
    </row>
    <row r="270" spans="1:15" x14ac:dyDescent="0.2">
      <c r="A270" s="14">
        <v>43529</v>
      </c>
      <c r="B270">
        <v>3380</v>
      </c>
      <c r="C270">
        <v>3440</v>
      </c>
      <c r="D270">
        <v>1468</v>
      </c>
      <c r="E270">
        <v>1471</v>
      </c>
      <c r="F270">
        <v>2.3385452073419399</v>
      </c>
      <c r="G270">
        <v>2.3238630597254</v>
      </c>
      <c r="H270">
        <v>0.13953028615200799</v>
      </c>
      <c r="I270">
        <v>0.10522552502005</v>
      </c>
      <c r="J270">
        <v>0.63</v>
      </c>
      <c r="L270">
        <v>2.463393345877408</v>
      </c>
      <c r="M270">
        <v>2.184332773573392</v>
      </c>
      <c r="N270">
        <v>2.602923632029416</v>
      </c>
      <c r="O270">
        <v>2.0448024874213839</v>
      </c>
    </row>
    <row r="271" spans="1:15" x14ac:dyDescent="0.2">
      <c r="A271" s="14">
        <v>43528</v>
      </c>
      <c r="B271">
        <v>3510</v>
      </c>
      <c r="C271">
        <v>3440</v>
      </c>
      <c r="D271">
        <v>1488</v>
      </c>
      <c r="E271">
        <v>1479</v>
      </c>
      <c r="F271">
        <v>2.3258958755916099</v>
      </c>
      <c r="G271">
        <v>2.3296651004855402</v>
      </c>
      <c r="H271">
        <v>0.148762178285305</v>
      </c>
      <c r="I271">
        <v>-2.53372526361944E-2</v>
      </c>
      <c r="J271">
        <v>-0.16</v>
      </c>
      <c r="L271">
        <v>2.478427278770845</v>
      </c>
      <c r="M271">
        <v>2.1809029222002354</v>
      </c>
      <c r="N271">
        <v>2.6271894570561503</v>
      </c>
      <c r="O271">
        <v>2.0321407439149302</v>
      </c>
    </row>
    <row r="272" spans="1:15" x14ac:dyDescent="0.2">
      <c r="A272" s="14">
        <v>43525</v>
      </c>
      <c r="B272">
        <v>3460</v>
      </c>
      <c r="C272">
        <v>3490</v>
      </c>
      <c r="D272">
        <v>1469</v>
      </c>
      <c r="E272">
        <v>1472</v>
      </c>
      <c r="F272">
        <v>2.3709239130434701</v>
      </c>
      <c r="G272">
        <v>2.3353869362382702</v>
      </c>
      <c r="H272">
        <v>0.156555957538797</v>
      </c>
      <c r="I272">
        <v>0.226992171769584</v>
      </c>
      <c r="J272">
        <v>1.5</v>
      </c>
      <c r="L272">
        <v>2.4919428937770673</v>
      </c>
      <c r="M272">
        <v>2.1788309786994731</v>
      </c>
      <c r="N272">
        <v>2.648498851315864</v>
      </c>
      <c r="O272">
        <v>2.0222750211606764</v>
      </c>
    </row>
    <row r="273" spans="1:15" x14ac:dyDescent="0.2">
      <c r="A273" s="14">
        <v>43524</v>
      </c>
      <c r="B273">
        <v>3475</v>
      </c>
      <c r="C273">
        <v>3445</v>
      </c>
      <c r="D273">
        <v>1466</v>
      </c>
      <c r="E273">
        <v>1467</v>
      </c>
      <c r="F273">
        <v>2.34832992501704</v>
      </c>
      <c r="G273">
        <v>2.3419695464509598</v>
      </c>
      <c r="H273">
        <v>0.167881196110475</v>
      </c>
      <c r="I273">
        <v>3.7886188051031097E-2</v>
      </c>
      <c r="J273">
        <v>0.27</v>
      </c>
      <c r="L273">
        <v>2.5098507425614347</v>
      </c>
      <c r="M273">
        <v>2.1740883503404849</v>
      </c>
      <c r="N273">
        <v>2.6777319386719096</v>
      </c>
      <c r="O273">
        <v>2.0062071542300099</v>
      </c>
    </row>
    <row r="274" spans="1:15" x14ac:dyDescent="0.2">
      <c r="A274" s="14">
        <v>43523</v>
      </c>
      <c r="B274">
        <v>3485</v>
      </c>
      <c r="C274">
        <v>3465</v>
      </c>
      <c r="D274">
        <v>1463</v>
      </c>
      <c r="E274">
        <v>1475</v>
      </c>
      <c r="F274">
        <v>2.3491525423728801</v>
      </c>
      <c r="G274">
        <v>2.3490565962139902</v>
      </c>
      <c r="H274">
        <v>0.17886026095174701</v>
      </c>
      <c r="I274">
        <v>5.3643083365118797E-4</v>
      </c>
      <c r="J274">
        <v>0</v>
      </c>
      <c r="L274">
        <v>2.5279168571657373</v>
      </c>
      <c r="M274">
        <v>2.1701963352622431</v>
      </c>
      <c r="N274">
        <v>2.7067771181174844</v>
      </c>
      <c r="O274">
        <v>1.9913360743104962</v>
      </c>
    </row>
    <row r="275" spans="1:15" x14ac:dyDescent="0.2">
      <c r="A275" s="14">
        <v>43522</v>
      </c>
      <c r="B275">
        <v>3565</v>
      </c>
      <c r="C275">
        <v>3485</v>
      </c>
      <c r="D275">
        <v>1463</v>
      </c>
      <c r="E275">
        <v>1469</v>
      </c>
      <c r="F275">
        <v>2.3723621511232098</v>
      </c>
      <c r="G275">
        <v>2.3562210989916301</v>
      </c>
      <c r="H275">
        <v>0.18918455318692901</v>
      </c>
      <c r="I275">
        <v>8.53190805468442E-2</v>
      </c>
      <c r="J275">
        <v>0.68</v>
      </c>
      <c r="L275">
        <v>2.5454056521785593</v>
      </c>
      <c r="M275">
        <v>2.167036545804701</v>
      </c>
      <c r="N275">
        <v>2.734590205365488</v>
      </c>
      <c r="O275">
        <v>1.9778519926177722</v>
      </c>
    </row>
    <row r="276" spans="1:15" x14ac:dyDescent="0.2">
      <c r="A276" s="14">
        <v>43521</v>
      </c>
      <c r="B276">
        <v>3560</v>
      </c>
      <c r="C276">
        <v>3550</v>
      </c>
      <c r="D276">
        <v>1488</v>
      </c>
      <c r="E276">
        <v>1466</v>
      </c>
      <c r="F276">
        <v>2.42155525238744</v>
      </c>
      <c r="G276">
        <v>2.3627855162578402</v>
      </c>
      <c r="H276">
        <v>0.19796839355431001</v>
      </c>
      <c r="I276">
        <v>0.29686423713631699</v>
      </c>
      <c r="J276">
        <v>2.4300000000000002</v>
      </c>
      <c r="L276">
        <v>2.5607539098121501</v>
      </c>
      <c r="M276">
        <v>2.1648171227035302</v>
      </c>
      <c r="N276">
        <v>2.7587223033664601</v>
      </c>
      <c r="O276">
        <v>1.9668487291492203</v>
      </c>
    </row>
    <row r="277" spans="1:15" x14ac:dyDescent="0.2">
      <c r="A277" s="14">
        <v>43518</v>
      </c>
      <c r="B277">
        <v>3670</v>
      </c>
      <c r="C277">
        <v>3560</v>
      </c>
      <c r="D277">
        <v>1482</v>
      </c>
      <c r="E277">
        <v>1475</v>
      </c>
      <c r="F277">
        <v>2.41355932203389</v>
      </c>
      <c r="G277">
        <v>2.3681429900368598</v>
      </c>
      <c r="H277">
        <v>0.20480524006668499</v>
      </c>
      <c r="I277">
        <v>0.221753759729235</v>
      </c>
      <c r="J277">
        <v>1.88</v>
      </c>
      <c r="L277">
        <v>2.5729482301035449</v>
      </c>
      <c r="M277">
        <v>2.1633377499701747</v>
      </c>
      <c r="N277">
        <v>2.7777534701702296</v>
      </c>
      <c r="O277">
        <v>1.9585325099034898</v>
      </c>
    </row>
    <row r="278" spans="1:15" x14ac:dyDescent="0.2">
      <c r="A278" s="14">
        <v>43517</v>
      </c>
      <c r="B278">
        <v>3530</v>
      </c>
      <c r="C278">
        <v>3715</v>
      </c>
      <c r="D278">
        <v>1490</v>
      </c>
      <c r="E278">
        <v>1495</v>
      </c>
      <c r="F278">
        <v>2.4849498327759099</v>
      </c>
      <c r="G278">
        <v>2.37326935195158</v>
      </c>
      <c r="H278">
        <v>0.21060749480409799</v>
      </c>
      <c r="I278">
        <v>0.53027780862317697</v>
      </c>
      <c r="J278">
        <v>4.49</v>
      </c>
      <c r="L278">
        <v>2.5838768467556781</v>
      </c>
      <c r="M278">
        <v>2.1626618571474818</v>
      </c>
      <c r="N278">
        <v>2.7944843415597758</v>
      </c>
      <c r="O278">
        <v>1.9520543623433839</v>
      </c>
    </row>
    <row r="279" spans="1:15" x14ac:dyDescent="0.2">
      <c r="A279" s="14">
        <v>43516</v>
      </c>
      <c r="B279">
        <v>3580</v>
      </c>
      <c r="C279">
        <v>3525</v>
      </c>
      <c r="D279">
        <v>1503</v>
      </c>
      <c r="E279">
        <v>1486</v>
      </c>
      <c r="F279">
        <v>2.3721399730820898</v>
      </c>
      <c r="G279">
        <v>2.37762777803488</v>
      </c>
      <c r="H279">
        <v>0.21618213172056</v>
      </c>
      <c r="I279">
        <v>-2.5385099633861999E-2</v>
      </c>
      <c r="J279">
        <v>-0.23</v>
      </c>
      <c r="L279">
        <v>2.5938099097554401</v>
      </c>
      <c r="M279">
        <v>2.1614456463143199</v>
      </c>
      <c r="N279">
        <v>2.8099920414759998</v>
      </c>
      <c r="O279">
        <v>1.94526351459376</v>
      </c>
    </row>
    <row r="280" spans="1:15" x14ac:dyDescent="0.2">
      <c r="A280" s="14">
        <v>43515</v>
      </c>
      <c r="B280">
        <v>3495</v>
      </c>
      <c r="C280">
        <v>3565</v>
      </c>
      <c r="D280">
        <v>1495</v>
      </c>
      <c r="E280">
        <v>1494</v>
      </c>
      <c r="F280">
        <v>2.3862115127175301</v>
      </c>
      <c r="G280">
        <v>2.3843277753198202</v>
      </c>
      <c r="H280">
        <v>0.223568859250171</v>
      </c>
      <c r="I280">
        <v>8.4257593120524894E-3</v>
      </c>
      <c r="J280">
        <v>0.08</v>
      </c>
      <c r="L280">
        <v>2.6078966345699914</v>
      </c>
      <c r="M280">
        <v>2.160758916069649</v>
      </c>
      <c r="N280">
        <v>2.8314654938201622</v>
      </c>
      <c r="O280">
        <v>1.9371900568194782</v>
      </c>
    </row>
    <row r="281" spans="1:15" x14ac:dyDescent="0.2">
      <c r="A281" s="14">
        <v>43514</v>
      </c>
      <c r="B281">
        <v>3480</v>
      </c>
      <c r="C281">
        <v>3460</v>
      </c>
      <c r="D281">
        <v>1500</v>
      </c>
      <c r="E281">
        <v>1487</v>
      </c>
      <c r="F281">
        <v>2.3268325487558799</v>
      </c>
      <c r="G281">
        <v>2.3904759247595102</v>
      </c>
      <c r="H281">
        <v>0.229789857691552</v>
      </c>
      <c r="I281">
        <v>-0.27696338142592802</v>
      </c>
      <c r="J281">
        <v>-2.74</v>
      </c>
      <c r="L281">
        <v>2.620265782451062</v>
      </c>
      <c r="M281">
        <v>2.1606860670679584</v>
      </c>
      <c r="N281">
        <v>2.8500556401426143</v>
      </c>
      <c r="O281">
        <v>1.9308962093764062</v>
      </c>
    </row>
    <row r="282" spans="1:15" x14ac:dyDescent="0.2">
      <c r="A282" s="14">
        <v>43511</v>
      </c>
      <c r="B282">
        <v>3265</v>
      </c>
      <c r="C282">
        <v>3315</v>
      </c>
      <c r="D282">
        <v>1485</v>
      </c>
      <c r="E282">
        <v>1479</v>
      </c>
      <c r="F282">
        <v>2.2413793103448199</v>
      </c>
      <c r="G282">
        <v>2.3977204966240602</v>
      </c>
      <c r="H282">
        <v>0.23614623322556</v>
      </c>
      <c r="I282">
        <v>-0.66205242465121805</v>
      </c>
      <c r="J282">
        <v>-6.98</v>
      </c>
      <c r="L282">
        <v>2.6338667298496201</v>
      </c>
      <c r="M282">
        <v>2.1615742633985002</v>
      </c>
      <c r="N282">
        <v>2.8700129630751801</v>
      </c>
      <c r="O282">
        <v>1.9254280301729403</v>
      </c>
    </row>
    <row r="283" spans="1:15" x14ac:dyDescent="0.2">
      <c r="A283" s="14">
        <v>43510</v>
      </c>
      <c r="B283">
        <v>3260</v>
      </c>
      <c r="C283">
        <v>3265</v>
      </c>
      <c r="D283">
        <v>1505</v>
      </c>
      <c r="E283">
        <v>1493</v>
      </c>
      <c r="F283">
        <v>2.1868720696584001</v>
      </c>
      <c r="G283">
        <v>2.4069577547457</v>
      </c>
      <c r="H283">
        <v>0.243291818736348</v>
      </c>
      <c r="I283">
        <v>-0.904616054211829</v>
      </c>
      <c r="J283">
        <v>-10.06</v>
      </c>
      <c r="L283">
        <v>2.6502495734820481</v>
      </c>
      <c r="M283">
        <v>2.1636659360093518</v>
      </c>
      <c r="N283">
        <v>2.8935413922183959</v>
      </c>
      <c r="O283">
        <v>1.920374117273004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2"/>
  <sheetViews>
    <sheetView showGridLines="0" zoomScaleNormal="100" workbookViewId="0">
      <selection activeCell="J18" sqref="J18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8">
        <v>6</v>
      </c>
      <c r="F1" s="259" t="s">
        <v>1087</v>
      </c>
      <c r="G1" s="260">
        <v>36</v>
      </c>
      <c r="N1" s="243" t="s">
        <v>1086</v>
      </c>
      <c r="O1" s="244" t="s">
        <v>1084</v>
      </c>
      <c r="P1" s="245" t="s">
        <v>1085</v>
      </c>
    </row>
    <row r="2" spans="1:19" s="106" customFormat="1" x14ac:dyDescent="0.2">
      <c r="B2" s="202"/>
      <c r="C2" s="200" t="s">
        <v>993</v>
      </c>
      <c r="D2" s="200" t="s">
        <v>994</v>
      </c>
      <c r="E2" s="200" t="s">
        <v>995</v>
      </c>
      <c r="F2" s="200" t="s">
        <v>996</v>
      </c>
      <c r="G2" s="201" t="s">
        <v>1000</v>
      </c>
      <c r="H2" s="201" t="s">
        <v>997</v>
      </c>
      <c r="I2" s="201" t="s">
        <v>549</v>
      </c>
      <c r="J2" s="246" t="s">
        <v>1003</v>
      </c>
      <c r="K2" s="247"/>
      <c r="M2" s="239" t="s">
        <v>1076</v>
      </c>
      <c r="N2" s="241">
        <v>-1.9665835857873</v>
      </c>
      <c r="O2" s="237">
        <f>MAX(I42:I1000)</f>
        <v>3.8002901571514101</v>
      </c>
      <c r="P2" s="238">
        <f>MIN(I42:I1000)</f>
        <v>-2.4767157765171399</v>
      </c>
    </row>
    <row r="3" spans="1:19" s="106" customFormat="1" x14ac:dyDescent="0.2">
      <c r="B3" s="203" t="s">
        <v>1004</v>
      </c>
      <c r="C3" s="249">
        <v>7313</v>
      </c>
      <c r="D3" s="250" t="s">
        <v>2175</v>
      </c>
      <c r="E3" s="249" t="s">
        <v>2172</v>
      </c>
      <c r="F3" s="249">
        <v>3140</v>
      </c>
      <c r="G3" s="249">
        <v>300</v>
      </c>
      <c r="H3" s="249"/>
      <c r="I3" s="251"/>
      <c r="J3" s="252">
        <v>942000</v>
      </c>
      <c r="K3" s="248"/>
      <c r="M3" s="239" t="s">
        <v>1077</v>
      </c>
      <c r="N3" s="241">
        <v>-7.12</v>
      </c>
      <c r="O3" s="238">
        <f>MAX(J42:J1000)</f>
        <v>12.91</v>
      </c>
      <c r="P3" s="238">
        <f>MIN(J42:J1000)</f>
        <v>-8.0299999999999994</v>
      </c>
    </row>
    <row r="4" spans="1:19" s="106" customFormat="1" x14ac:dyDescent="0.2">
      <c r="B4" s="204" t="s">
        <v>1005</v>
      </c>
      <c r="C4" s="253">
        <v>5631</v>
      </c>
      <c r="D4" s="253" t="s">
        <v>2171</v>
      </c>
      <c r="E4" s="253" t="s">
        <v>2176</v>
      </c>
      <c r="F4" s="253">
        <v>1911</v>
      </c>
      <c r="G4" s="253">
        <v>500</v>
      </c>
      <c r="H4" s="253"/>
      <c r="I4" s="254"/>
      <c r="J4" s="255">
        <v>955500</v>
      </c>
      <c r="K4" s="248"/>
      <c r="M4" s="240" t="s">
        <v>1078</v>
      </c>
      <c r="N4" s="241">
        <v>1.43</v>
      </c>
      <c r="O4" s="261"/>
      <c r="P4" s="262"/>
    </row>
    <row r="5" spans="1:19" s="106" customFormat="1" x14ac:dyDescent="0.2">
      <c r="M5" s="240" t="s">
        <v>1080</v>
      </c>
      <c r="N5" s="241">
        <v>0.76709109701838396</v>
      </c>
      <c r="O5" s="261"/>
      <c r="P5" s="262"/>
    </row>
    <row r="6" spans="1:19" s="106" customFormat="1" ht="15" thickBot="1" x14ac:dyDescent="0.25">
      <c r="M6" s="240" t="s">
        <v>1081</v>
      </c>
      <c r="N6" s="241">
        <v>0.92183111644202498</v>
      </c>
      <c r="O6" s="261"/>
      <c r="P6" s="262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40" t="s">
        <v>1082</v>
      </c>
      <c r="N7" s="241">
        <v>0.215024433603489</v>
      </c>
      <c r="O7" s="261"/>
      <c r="P7" s="262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40" t="s">
        <v>1083</v>
      </c>
      <c r="N8" s="242">
        <v>2.3159413372570499E-2</v>
      </c>
      <c r="O8" s="263"/>
      <c r="P8" s="264"/>
    </row>
    <row r="9" spans="1:19" s="106" customFormat="1" x14ac:dyDescent="0.2">
      <c r="A9" s="195" t="s">
        <v>1002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6" t="s">
        <v>1616</v>
      </c>
      <c r="B10" s="97"/>
      <c r="C10" s="10"/>
      <c r="D10" s="10"/>
      <c r="E10" s="192"/>
      <c r="F10" s="193"/>
      <c r="G10" s="193"/>
      <c r="H10" s="193"/>
      <c r="I10" s="193"/>
      <c r="J10" s="193"/>
      <c r="K10" s="192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8" t="s">
        <v>990</v>
      </c>
      <c r="B11" s="192"/>
      <c r="C11" s="406"/>
      <c r="D11" s="407"/>
      <c r="E11" s="192"/>
      <c r="F11" s="192"/>
      <c r="G11" s="193"/>
      <c r="H11" s="192"/>
      <c r="I11" s="192"/>
      <c r="J11" s="192"/>
      <c r="K11" s="192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5">
        <v>3840.8792270531403</v>
      </c>
      <c r="B12" s="192"/>
      <c r="C12" s="406"/>
      <c r="D12" s="407"/>
      <c r="E12" s="192"/>
      <c r="F12" s="192"/>
      <c r="G12" s="192"/>
      <c r="H12" s="192"/>
      <c r="I12" s="192"/>
      <c r="J12" s="192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8" t="s">
        <v>991</v>
      </c>
      <c r="B13" s="192"/>
      <c r="C13" s="406"/>
      <c r="D13" s="407"/>
      <c r="E13" s="192"/>
      <c r="F13" s="192"/>
      <c r="G13" s="192"/>
      <c r="H13" s="192"/>
      <c r="I13" s="192"/>
      <c r="J13" s="192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5">
        <v>2523.2753623188405</v>
      </c>
      <c r="B14" s="192"/>
      <c r="C14" s="406"/>
      <c r="D14" s="407"/>
      <c r="E14" s="192"/>
      <c r="F14" s="192"/>
      <c r="G14" s="192"/>
      <c r="H14" s="192"/>
      <c r="I14" s="192"/>
      <c r="J14" s="192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8" t="s">
        <v>1001</v>
      </c>
      <c r="B15" s="192"/>
      <c r="C15" s="406"/>
      <c r="D15" s="407"/>
      <c r="E15" s="192"/>
      <c r="F15" s="192"/>
      <c r="G15" s="192"/>
      <c r="H15" s="192"/>
      <c r="I15" s="192"/>
      <c r="J15" s="192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5">
        <v>1.5990338164251208</v>
      </c>
      <c r="B16" s="192"/>
      <c r="C16" s="406"/>
      <c r="D16" s="407"/>
      <c r="E16" s="192"/>
      <c r="F16" s="192"/>
      <c r="G16" s="192"/>
      <c r="H16" s="192"/>
      <c r="I16" s="192"/>
      <c r="J16" s="192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7"/>
      <c r="B17" s="192"/>
      <c r="C17" s="406"/>
      <c r="D17" s="407"/>
      <c r="E17" s="192"/>
      <c r="F17" s="192"/>
      <c r="G17" s="192"/>
      <c r="H17" s="192"/>
      <c r="I17" s="192"/>
      <c r="J17" s="192"/>
      <c r="K17" s="191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8"/>
      <c r="B18" s="192"/>
      <c r="C18" s="406"/>
      <c r="D18" s="407"/>
      <c r="E18" s="192"/>
      <c r="F18" s="192"/>
      <c r="G18" s="192"/>
      <c r="H18" s="192"/>
      <c r="I18" s="192"/>
      <c r="J18" s="192"/>
      <c r="K18" s="191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2"/>
      <c r="B19" s="194"/>
      <c r="C19" s="406"/>
      <c r="D19" s="407"/>
      <c r="E19" s="192"/>
      <c r="F19" s="192"/>
      <c r="G19" s="192"/>
      <c r="H19" s="192"/>
      <c r="I19" s="192"/>
      <c r="J19" s="192"/>
      <c r="K19" s="191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2"/>
      <c r="B20" s="194"/>
      <c r="C20" s="192"/>
      <c r="D20" s="192"/>
      <c r="E20" s="192"/>
      <c r="F20" s="192"/>
      <c r="G20" s="192"/>
      <c r="H20" s="192"/>
      <c r="I20" s="192"/>
      <c r="J20" s="192"/>
      <c r="K20" s="191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2"/>
      <c r="B21" s="194"/>
      <c r="C21" s="192"/>
      <c r="E21" s="192"/>
      <c r="F21" s="192"/>
      <c r="G21" s="192"/>
      <c r="H21" s="192"/>
      <c r="I21" s="192"/>
      <c r="J21" s="192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2"/>
      <c r="B22" s="194"/>
      <c r="C22" s="192"/>
      <c r="D22" s="192"/>
      <c r="E22" s="192"/>
      <c r="F22" s="192"/>
      <c r="G22" s="192"/>
      <c r="H22" s="192"/>
      <c r="I22" s="192"/>
      <c r="J22" s="192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2"/>
      <c r="B23" s="194"/>
      <c r="C23" s="192"/>
      <c r="D23" s="192"/>
      <c r="E23" s="192"/>
      <c r="F23" s="192"/>
      <c r="G23" s="192"/>
      <c r="H23" s="192"/>
      <c r="I23" s="192"/>
      <c r="J23" s="192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2"/>
      <c r="B24" s="194"/>
      <c r="C24" s="192"/>
      <c r="D24" s="192"/>
      <c r="E24" s="192"/>
      <c r="F24" s="192"/>
      <c r="G24" s="192"/>
      <c r="H24" s="192"/>
      <c r="I24" s="192"/>
      <c r="J24" s="192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2"/>
      <c r="B25" s="194"/>
      <c r="C25" s="193"/>
      <c r="D25" s="193"/>
      <c r="E25" s="193"/>
      <c r="F25" s="192"/>
      <c r="G25" s="192"/>
      <c r="H25" s="192"/>
      <c r="I25" s="192"/>
      <c r="J25" s="192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2"/>
      <c r="B26" s="194"/>
      <c r="C26" s="192"/>
      <c r="D26" s="192"/>
      <c r="E26" s="192"/>
      <c r="F26" s="192"/>
      <c r="G26" s="192"/>
      <c r="H26" s="192"/>
      <c r="I26" s="192"/>
      <c r="J26" s="192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2"/>
      <c r="B27" s="194"/>
      <c r="C27" s="192"/>
      <c r="D27" s="192"/>
      <c r="E27" s="192"/>
      <c r="F27" s="192"/>
      <c r="G27" s="192"/>
      <c r="H27" s="192"/>
      <c r="I27" s="192"/>
      <c r="J27" s="192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2"/>
      <c r="B28" s="194"/>
      <c r="C28" s="192"/>
      <c r="D28" s="192"/>
      <c r="E28" s="192"/>
      <c r="F28" s="192"/>
      <c r="G28" s="192"/>
      <c r="H28" s="192"/>
      <c r="I28" s="192"/>
      <c r="J28" s="192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2"/>
      <c r="B29" s="194"/>
      <c r="C29" s="192"/>
      <c r="D29" s="192"/>
      <c r="E29" s="192"/>
      <c r="F29" s="192"/>
      <c r="G29" s="192"/>
      <c r="H29" s="192"/>
      <c r="I29" s="192"/>
      <c r="J29" s="192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503</v>
      </c>
      <c r="B41" s="106" t="s">
        <v>2167</v>
      </c>
      <c r="C41" s="106" t="s">
        <v>2168</v>
      </c>
      <c r="D41" s="106" t="s">
        <v>2169</v>
      </c>
      <c r="E41" s="106" t="s">
        <v>2170</v>
      </c>
      <c r="F41" s="106" t="s">
        <v>504</v>
      </c>
      <c r="G41" s="106" t="s">
        <v>505</v>
      </c>
      <c r="H41" s="106" t="s">
        <v>506</v>
      </c>
      <c r="I41" s="106" t="s">
        <v>507</v>
      </c>
      <c r="J41" s="106" t="s">
        <v>508</v>
      </c>
      <c r="K41" s="106" t="s">
        <v>2173</v>
      </c>
      <c r="L41" s="106" t="s">
        <v>2174</v>
      </c>
    </row>
    <row r="42" spans="1:19" x14ac:dyDescent="0.2">
      <c r="A42" s="14">
        <v>43875</v>
      </c>
      <c r="B42">
        <v>1885</v>
      </c>
      <c r="C42">
        <v>1911</v>
      </c>
      <c r="D42">
        <v>3105</v>
      </c>
      <c r="E42">
        <v>3140</v>
      </c>
      <c r="F42">
        <v>0.60859872611464905</v>
      </c>
      <c r="G42">
        <v>0.65193537891563003</v>
      </c>
      <c r="H42">
        <v>2.2036517091965399E-2</v>
      </c>
      <c r="I42">
        <v>-1.9665835857873</v>
      </c>
      <c r="J42">
        <v>-7.12</v>
      </c>
      <c r="K42">
        <v>3140</v>
      </c>
      <c r="L42">
        <v>3055.753623188406</v>
      </c>
    </row>
    <row r="43" spans="1:19" x14ac:dyDescent="0.2">
      <c r="A43" s="199">
        <v>43874</v>
      </c>
      <c r="B43" s="10">
        <v>1919</v>
      </c>
      <c r="C43" s="10">
        <v>1888</v>
      </c>
      <c r="D43" s="10">
        <v>3135</v>
      </c>
      <c r="E43" s="10">
        <v>3095</v>
      </c>
      <c r="F43" s="10">
        <v>0.61001615508885298</v>
      </c>
      <c r="G43" s="10">
        <v>0.65264511239810696</v>
      </c>
      <c r="H43" s="10">
        <v>2.1479491104698802E-2</v>
      </c>
      <c r="I43" s="10">
        <v>-1.9846353482708501</v>
      </c>
      <c r="J43" s="10">
        <v>-6.99</v>
      </c>
      <c r="K43" s="10">
        <v>3095</v>
      </c>
      <c r="L43" s="10">
        <v>3018.9758454106282</v>
      </c>
      <c r="M43" s="10"/>
    </row>
    <row r="44" spans="1:19" x14ac:dyDescent="0.2">
      <c r="A44" s="14">
        <v>43873</v>
      </c>
      <c r="B44" s="106">
        <v>2045</v>
      </c>
      <c r="C44" s="106">
        <v>1926</v>
      </c>
      <c r="D44" s="106">
        <v>3120</v>
      </c>
      <c r="E44" s="106">
        <v>3080</v>
      </c>
      <c r="F44" s="106">
        <v>0.62532467532467495</v>
      </c>
      <c r="G44" s="106">
        <v>0.65348814562671798</v>
      </c>
      <c r="H44" s="106">
        <v>2.1025828281127999E-2</v>
      </c>
      <c r="I44" s="106">
        <v>-1.33947019472815</v>
      </c>
      <c r="J44" s="106">
        <v>-4.5</v>
      </c>
      <c r="K44">
        <v>3080</v>
      </c>
      <c r="L44" s="106">
        <v>3079.7391304347825</v>
      </c>
    </row>
    <row r="45" spans="1:19" x14ac:dyDescent="0.2">
      <c r="A45" s="14">
        <v>43871</v>
      </c>
      <c r="B45">
        <v>2098</v>
      </c>
      <c r="C45">
        <v>2091</v>
      </c>
      <c r="D45">
        <v>3100</v>
      </c>
      <c r="E45">
        <v>3125</v>
      </c>
      <c r="F45">
        <v>0.66912000000000005</v>
      </c>
      <c r="G45">
        <v>0.65405261940430703</v>
      </c>
      <c r="H45">
        <v>2.0829523319989399E-2</v>
      </c>
      <c r="I45">
        <v>0.72336655833276797</v>
      </c>
      <c r="J45">
        <v>2.25</v>
      </c>
      <c r="K45">
        <v>3125</v>
      </c>
      <c r="L45">
        <v>3343.5797101449275</v>
      </c>
    </row>
    <row r="46" spans="1:19" x14ac:dyDescent="0.2">
      <c r="A46" s="14">
        <v>43868</v>
      </c>
      <c r="B46">
        <v>2141</v>
      </c>
      <c r="C46">
        <v>2148</v>
      </c>
      <c r="D46">
        <v>3180</v>
      </c>
      <c r="E46">
        <v>3155</v>
      </c>
      <c r="F46">
        <v>0.68082408874801903</v>
      </c>
      <c r="G46">
        <v>0.65396311450088895</v>
      </c>
      <c r="H46">
        <v>2.07789474300429E-2</v>
      </c>
      <c r="I46">
        <v>1.29270139103836</v>
      </c>
      <c r="J46">
        <v>3.95</v>
      </c>
      <c r="K46">
        <v>3155</v>
      </c>
      <c r="L46">
        <v>3434.7246376811595</v>
      </c>
    </row>
    <row r="47" spans="1:19" x14ac:dyDescent="0.2">
      <c r="A47" s="14">
        <v>43867</v>
      </c>
      <c r="B47">
        <v>2070</v>
      </c>
      <c r="C47">
        <v>2133</v>
      </c>
      <c r="D47">
        <v>3165</v>
      </c>
      <c r="E47">
        <v>3195</v>
      </c>
      <c r="F47">
        <v>0.66760563380281601</v>
      </c>
      <c r="G47">
        <v>0.65362598189463805</v>
      </c>
      <c r="H47">
        <v>2.0544195213304299E-2</v>
      </c>
      <c r="I47">
        <v>0.68046724454435403</v>
      </c>
      <c r="J47">
        <v>2.09</v>
      </c>
      <c r="K47">
        <v>3195</v>
      </c>
      <c r="L47">
        <v>3410.7391304347825</v>
      </c>
    </row>
    <row r="48" spans="1:19" x14ac:dyDescent="0.2">
      <c r="A48" s="14">
        <v>43866</v>
      </c>
      <c r="B48">
        <v>2018</v>
      </c>
      <c r="C48">
        <v>2015</v>
      </c>
      <c r="D48">
        <v>3125</v>
      </c>
      <c r="E48">
        <v>3080</v>
      </c>
      <c r="F48">
        <v>0.65422077922077904</v>
      </c>
      <c r="G48">
        <v>0.65339614929076695</v>
      </c>
      <c r="H48">
        <v>2.0482844071885501E-2</v>
      </c>
      <c r="I48">
        <v>4.0259542430604499E-2</v>
      </c>
      <c r="J48">
        <v>0.13</v>
      </c>
      <c r="K48">
        <v>3080</v>
      </c>
      <c r="L48">
        <v>3222.0531400966183</v>
      </c>
    </row>
    <row r="49" spans="1:12" x14ac:dyDescent="0.2">
      <c r="A49" s="14">
        <v>43865</v>
      </c>
      <c r="B49">
        <v>1964</v>
      </c>
      <c r="C49">
        <v>1980</v>
      </c>
      <c r="D49">
        <v>3050</v>
      </c>
      <c r="E49">
        <v>3100</v>
      </c>
      <c r="F49">
        <v>0.63870967741935403</v>
      </c>
      <c r="G49">
        <v>0.653454884957136</v>
      </c>
      <c r="H49">
        <v>2.0491438764990499E-2</v>
      </c>
      <c r="I49">
        <v>-0.71957892790691502</v>
      </c>
      <c r="J49">
        <v>-2.31</v>
      </c>
      <c r="K49">
        <v>3100</v>
      </c>
      <c r="L49">
        <v>3166.086956521739</v>
      </c>
    </row>
    <row r="50" spans="1:12" x14ac:dyDescent="0.2">
      <c r="A50" s="14">
        <v>43864</v>
      </c>
      <c r="B50">
        <v>1920</v>
      </c>
      <c r="C50">
        <v>1975</v>
      </c>
      <c r="D50">
        <v>3055</v>
      </c>
      <c r="E50">
        <v>3050</v>
      </c>
      <c r="F50">
        <v>0.64754098360655699</v>
      </c>
      <c r="G50">
        <v>0.65373502342098999</v>
      </c>
      <c r="H50">
        <v>2.0431470882991298E-2</v>
      </c>
      <c r="I50">
        <v>-0.30316171801364</v>
      </c>
      <c r="J50">
        <v>-0.96</v>
      </c>
      <c r="K50">
        <v>3050</v>
      </c>
      <c r="L50">
        <v>3158.0917874396137</v>
      </c>
    </row>
    <row r="51" spans="1:12" x14ac:dyDescent="0.2">
      <c r="A51" s="14">
        <v>43861</v>
      </c>
      <c r="B51">
        <v>2009</v>
      </c>
      <c r="C51">
        <v>1999</v>
      </c>
      <c r="D51">
        <v>2995</v>
      </c>
      <c r="E51">
        <v>3070</v>
      </c>
      <c r="F51">
        <v>0.65114006514657896</v>
      </c>
      <c r="G51">
        <v>0.65393864363956999</v>
      </c>
      <c r="H51">
        <v>2.0444820059696601E-2</v>
      </c>
      <c r="I51">
        <v>-0.136884476596937</v>
      </c>
      <c r="J51">
        <v>-0.43</v>
      </c>
      <c r="K51">
        <v>3070</v>
      </c>
      <c r="L51">
        <v>3196.4685990338162</v>
      </c>
    </row>
    <row r="52" spans="1:12" x14ac:dyDescent="0.2">
      <c r="A52" s="14">
        <v>43860</v>
      </c>
      <c r="B52">
        <v>2061</v>
      </c>
      <c r="C52">
        <v>1988</v>
      </c>
      <c r="D52">
        <v>3105</v>
      </c>
      <c r="E52">
        <v>3060</v>
      </c>
      <c r="F52">
        <v>0.649673202614379</v>
      </c>
      <c r="G52">
        <v>0.65398292995043605</v>
      </c>
      <c r="H52">
        <v>2.0442307217179601E-2</v>
      </c>
      <c r="I52">
        <v>-0.21082391974009501</v>
      </c>
      <c r="J52">
        <v>-0.66</v>
      </c>
      <c r="K52">
        <v>3060</v>
      </c>
      <c r="L52">
        <v>3178.8792270531403</v>
      </c>
    </row>
    <row r="53" spans="1:12" x14ac:dyDescent="0.2">
      <c r="A53" s="14">
        <v>43859</v>
      </c>
      <c r="B53">
        <v>2065</v>
      </c>
      <c r="C53">
        <v>2085</v>
      </c>
      <c r="D53">
        <v>3100</v>
      </c>
      <c r="E53">
        <v>3125</v>
      </c>
      <c r="F53">
        <v>0.66720000000000002</v>
      </c>
      <c r="G53">
        <v>0.65387478724891102</v>
      </c>
      <c r="H53">
        <v>2.0486226444212701E-2</v>
      </c>
      <c r="I53">
        <v>0.65044740120273203</v>
      </c>
      <c r="J53">
        <v>2</v>
      </c>
      <c r="K53">
        <v>3125</v>
      </c>
      <c r="L53">
        <v>3333.985507246377</v>
      </c>
    </row>
    <row r="54" spans="1:12" x14ac:dyDescent="0.2">
      <c r="A54" s="14">
        <v>43858</v>
      </c>
      <c r="B54">
        <v>2060</v>
      </c>
      <c r="C54">
        <v>2059</v>
      </c>
      <c r="D54">
        <v>3070</v>
      </c>
      <c r="E54">
        <v>3105</v>
      </c>
      <c r="F54">
        <v>0.66312399355877605</v>
      </c>
      <c r="G54">
        <v>0.65360378724891099</v>
      </c>
      <c r="H54">
        <v>2.04425498070194E-2</v>
      </c>
      <c r="I54">
        <v>0.46570542323424002</v>
      </c>
      <c r="J54">
        <v>1.44</v>
      </c>
      <c r="K54">
        <v>3105</v>
      </c>
      <c r="L54">
        <v>3292.4106280193237</v>
      </c>
    </row>
    <row r="55" spans="1:12" x14ac:dyDescent="0.2">
      <c r="A55" s="14">
        <v>43857</v>
      </c>
      <c r="B55">
        <v>2115</v>
      </c>
      <c r="C55">
        <v>2092</v>
      </c>
      <c r="D55">
        <v>3140</v>
      </c>
      <c r="E55">
        <v>3115</v>
      </c>
      <c r="F55">
        <v>0.67158908507223103</v>
      </c>
      <c r="G55">
        <v>0.65342672382492895</v>
      </c>
      <c r="H55">
        <v>2.04168187951085E-2</v>
      </c>
      <c r="I55">
        <v>0.88957841226731205</v>
      </c>
      <c r="J55">
        <v>2.7</v>
      </c>
      <c r="K55">
        <v>3115</v>
      </c>
      <c r="L55">
        <v>3345.1787439613527</v>
      </c>
    </row>
    <row r="56" spans="1:12" x14ac:dyDescent="0.2">
      <c r="A56" s="14">
        <v>43854</v>
      </c>
      <c r="B56">
        <v>2193</v>
      </c>
      <c r="C56">
        <v>2165</v>
      </c>
      <c r="D56">
        <v>3255</v>
      </c>
      <c r="E56">
        <v>3205</v>
      </c>
      <c r="F56">
        <v>0.675507020280811</v>
      </c>
      <c r="G56">
        <v>0.65322360646806998</v>
      </c>
      <c r="H56">
        <v>2.03106203986782E-2</v>
      </c>
      <c r="I56">
        <v>1.09713112526052</v>
      </c>
      <c r="J56">
        <v>3.3</v>
      </c>
      <c r="K56">
        <v>3205</v>
      </c>
      <c r="L56">
        <v>3461.9082125603863</v>
      </c>
    </row>
    <row r="57" spans="1:12" x14ac:dyDescent="0.2">
      <c r="A57" s="14">
        <v>43853</v>
      </c>
      <c r="B57">
        <v>2166</v>
      </c>
      <c r="C57">
        <v>2170</v>
      </c>
      <c r="D57">
        <v>3250</v>
      </c>
      <c r="E57">
        <v>3220</v>
      </c>
      <c r="F57">
        <v>0.67391304347825998</v>
      </c>
      <c r="G57">
        <v>0.65266194713315895</v>
      </c>
      <c r="H57">
        <v>2.02690418038061E-2</v>
      </c>
      <c r="I57">
        <v>1.0484509603759899</v>
      </c>
      <c r="J57">
        <v>3.15</v>
      </c>
      <c r="K57">
        <v>3220</v>
      </c>
      <c r="L57">
        <v>3469.9033816425122</v>
      </c>
    </row>
    <row r="58" spans="1:12" x14ac:dyDescent="0.2">
      <c r="A58" s="14">
        <v>43852</v>
      </c>
      <c r="B58">
        <v>2156</v>
      </c>
      <c r="C58">
        <v>2203</v>
      </c>
      <c r="D58">
        <v>3235</v>
      </c>
      <c r="E58">
        <v>3270</v>
      </c>
      <c r="F58">
        <v>0.67370030581039697</v>
      </c>
      <c r="G58">
        <v>0.65211546427702605</v>
      </c>
      <c r="H58">
        <v>2.02412192291541E-2</v>
      </c>
      <c r="I58">
        <v>1.06638050252832</v>
      </c>
      <c r="J58">
        <v>3.2</v>
      </c>
      <c r="K58">
        <v>3270</v>
      </c>
      <c r="L58">
        <v>3522.6714975845412</v>
      </c>
    </row>
    <row r="59" spans="1:12" x14ac:dyDescent="0.2">
      <c r="A59" s="14">
        <v>43851</v>
      </c>
      <c r="B59">
        <v>2202</v>
      </c>
      <c r="C59">
        <v>2169</v>
      </c>
      <c r="D59">
        <v>3265</v>
      </c>
      <c r="E59">
        <v>3240</v>
      </c>
      <c r="F59">
        <v>0.66944444444444395</v>
      </c>
      <c r="G59">
        <v>0.65137045717840603</v>
      </c>
      <c r="H59">
        <v>2.04601531824752E-2</v>
      </c>
      <c r="I59">
        <v>0.88337497304365997</v>
      </c>
      <c r="J59">
        <v>2.7</v>
      </c>
      <c r="K59">
        <v>3240</v>
      </c>
      <c r="L59">
        <v>3468.304347826087</v>
      </c>
    </row>
    <row r="60" spans="1:12" x14ac:dyDescent="0.2">
      <c r="A60" s="14">
        <v>43850</v>
      </c>
      <c r="B60">
        <v>2172</v>
      </c>
      <c r="C60">
        <v>2198</v>
      </c>
      <c r="D60">
        <v>3290</v>
      </c>
      <c r="E60">
        <v>3280</v>
      </c>
      <c r="F60">
        <v>0.67012195121951201</v>
      </c>
      <c r="G60">
        <v>0.65063103918898801</v>
      </c>
      <c r="H60">
        <v>2.07929817214332E-2</v>
      </c>
      <c r="I60">
        <v>0.93737936634806895</v>
      </c>
      <c r="J60">
        <v>2.91</v>
      </c>
      <c r="K60">
        <v>3280</v>
      </c>
      <c r="L60">
        <v>3514.6763285024153</v>
      </c>
    </row>
    <row r="61" spans="1:12" x14ac:dyDescent="0.2">
      <c r="A61" s="14">
        <v>43847</v>
      </c>
      <c r="B61">
        <v>2179</v>
      </c>
      <c r="C61">
        <v>2178</v>
      </c>
      <c r="D61">
        <v>3260</v>
      </c>
      <c r="E61">
        <v>3270</v>
      </c>
      <c r="F61">
        <v>0.66605504587155895</v>
      </c>
      <c r="G61">
        <v>0.64985078721852896</v>
      </c>
      <c r="H61">
        <v>2.1141975688191799E-2</v>
      </c>
      <c r="I61">
        <v>0.76644959260267198</v>
      </c>
      <c r="J61">
        <v>2.4300000000000002</v>
      </c>
      <c r="K61">
        <v>3270</v>
      </c>
      <c r="L61">
        <v>3482.695652173913</v>
      </c>
    </row>
    <row r="62" spans="1:12" x14ac:dyDescent="0.2">
      <c r="A62" s="14">
        <v>43846</v>
      </c>
      <c r="B62">
        <v>2146</v>
      </c>
      <c r="C62">
        <v>2158</v>
      </c>
      <c r="D62">
        <v>3230</v>
      </c>
      <c r="E62">
        <v>3220</v>
      </c>
      <c r="F62">
        <v>0.67018633540372596</v>
      </c>
      <c r="G62">
        <v>0.64925226186253204</v>
      </c>
      <c r="H62">
        <v>2.1309505606025399E-2</v>
      </c>
      <c r="I62">
        <v>0.98238194391872802</v>
      </c>
      <c r="J62">
        <v>3.12</v>
      </c>
      <c r="K62">
        <v>3220</v>
      </c>
      <c r="L62">
        <v>3450.7149758454107</v>
      </c>
    </row>
    <row r="63" spans="1:12" x14ac:dyDescent="0.2">
      <c r="A63" s="14">
        <v>43845</v>
      </c>
      <c r="B63">
        <v>2150</v>
      </c>
      <c r="C63">
        <v>2149</v>
      </c>
      <c r="D63">
        <v>3290</v>
      </c>
      <c r="E63">
        <v>3250</v>
      </c>
      <c r="F63">
        <v>0.66123076923076896</v>
      </c>
      <c r="G63">
        <v>0.64855446725432497</v>
      </c>
      <c r="H63">
        <v>2.1468850533074402E-2</v>
      </c>
      <c r="I63">
        <v>0.59045089334964296</v>
      </c>
      <c r="J63">
        <v>1.92</v>
      </c>
      <c r="K63">
        <v>3250</v>
      </c>
      <c r="L63">
        <v>3436.3236714975847</v>
      </c>
    </row>
    <row r="64" spans="1:12" x14ac:dyDescent="0.2">
      <c r="A64" s="14">
        <v>43844</v>
      </c>
      <c r="B64">
        <v>2160</v>
      </c>
      <c r="C64">
        <v>2170</v>
      </c>
      <c r="D64">
        <v>3340</v>
      </c>
      <c r="E64">
        <v>3330</v>
      </c>
      <c r="F64">
        <v>0.65165165165165095</v>
      </c>
      <c r="G64">
        <v>0.648157623311581</v>
      </c>
      <c r="H64">
        <v>2.15059158001247E-2</v>
      </c>
      <c r="I64">
        <v>0.16246824234520699</v>
      </c>
      <c r="J64">
        <v>0.54</v>
      </c>
      <c r="K64">
        <v>3330</v>
      </c>
      <c r="L64">
        <v>3469.9033816425122</v>
      </c>
    </row>
    <row r="65" spans="1:12" x14ac:dyDescent="0.2">
      <c r="A65" s="14">
        <v>43840</v>
      </c>
      <c r="B65">
        <v>2171</v>
      </c>
      <c r="C65">
        <v>2159</v>
      </c>
      <c r="D65">
        <v>3350</v>
      </c>
      <c r="E65">
        <v>3365</v>
      </c>
      <c r="F65">
        <v>0.64160475482912305</v>
      </c>
      <c r="G65">
        <v>0.64802432002360699</v>
      </c>
      <c r="H65">
        <v>2.1514828518891499E-2</v>
      </c>
      <c r="I65">
        <v>-0.29837863633665401</v>
      </c>
      <c r="J65">
        <v>-1</v>
      </c>
      <c r="K65">
        <v>3365</v>
      </c>
      <c r="L65">
        <v>3452.3140096618358</v>
      </c>
    </row>
    <row r="66" spans="1:12" x14ac:dyDescent="0.2">
      <c r="A66" s="14">
        <v>43839</v>
      </c>
      <c r="B66">
        <v>2157</v>
      </c>
      <c r="C66">
        <v>2145</v>
      </c>
      <c r="D66">
        <v>3425</v>
      </c>
      <c r="E66">
        <v>3385</v>
      </c>
      <c r="F66">
        <v>0.63367799113737</v>
      </c>
      <c r="G66">
        <v>0.64807601566202999</v>
      </c>
      <c r="H66">
        <v>2.1503996829506399E-2</v>
      </c>
      <c r="I66">
        <v>-0.66955109037698801</v>
      </c>
      <c r="J66">
        <v>-2.27</v>
      </c>
      <c r="K66">
        <v>3385</v>
      </c>
      <c r="L66">
        <v>3429.927536231884</v>
      </c>
    </row>
    <row r="67" spans="1:12" x14ac:dyDescent="0.2">
      <c r="A67" s="14">
        <v>43838</v>
      </c>
      <c r="B67">
        <v>2097</v>
      </c>
      <c r="C67">
        <v>2099</v>
      </c>
      <c r="D67">
        <v>3340</v>
      </c>
      <c r="E67">
        <v>3355</v>
      </c>
      <c r="F67">
        <v>0.62563338301043203</v>
      </c>
      <c r="G67">
        <v>0.648279458049702</v>
      </c>
      <c r="H67">
        <v>2.1438897225529802E-2</v>
      </c>
      <c r="I67">
        <v>-1.0563078315568599</v>
      </c>
      <c r="J67">
        <v>-3.62</v>
      </c>
      <c r="K67">
        <v>3355</v>
      </c>
      <c r="L67">
        <v>3356.3719806763283</v>
      </c>
    </row>
    <row r="68" spans="1:12" x14ac:dyDescent="0.2">
      <c r="A68" s="14">
        <v>43837</v>
      </c>
      <c r="B68">
        <v>2129</v>
      </c>
      <c r="C68">
        <v>2139</v>
      </c>
      <c r="D68">
        <v>3365</v>
      </c>
      <c r="E68">
        <v>3390</v>
      </c>
      <c r="F68">
        <v>0.63097345132743299</v>
      </c>
      <c r="G68">
        <v>0.64882103886306197</v>
      </c>
      <c r="H68">
        <v>2.13729239528908E-2</v>
      </c>
      <c r="I68">
        <v>-0.835055960287298</v>
      </c>
      <c r="J68">
        <v>-2.83</v>
      </c>
      <c r="K68">
        <v>3390</v>
      </c>
      <c r="L68">
        <v>3420.3333333333335</v>
      </c>
    </row>
    <row r="69" spans="1:12" x14ac:dyDescent="0.2">
      <c r="A69" s="14">
        <v>43836</v>
      </c>
      <c r="B69">
        <v>2090</v>
      </c>
      <c r="C69">
        <v>2116</v>
      </c>
      <c r="D69">
        <v>3340</v>
      </c>
      <c r="E69">
        <v>3365</v>
      </c>
      <c r="F69">
        <v>0.62882615156017796</v>
      </c>
      <c r="G69">
        <v>0.64934825711993405</v>
      </c>
      <c r="H69">
        <v>2.14138203738682E-2</v>
      </c>
      <c r="I69">
        <v>-0.95835797636554698</v>
      </c>
      <c r="J69">
        <v>-3.26</v>
      </c>
      <c r="K69">
        <v>3365</v>
      </c>
      <c r="L69">
        <v>3383.5555555555557</v>
      </c>
    </row>
    <row r="70" spans="1:12" x14ac:dyDescent="0.2">
      <c r="A70" s="14">
        <v>43829</v>
      </c>
      <c r="B70">
        <v>2150</v>
      </c>
      <c r="C70">
        <v>2157</v>
      </c>
      <c r="D70">
        <v>3420</v>
      </c>
      <c r="E70">
        <v>3425</v>
      </c>
      <c r="F70">
        <v>0.62978102189781004</v>
      </c>
      <c r="G70">
        <v>0.65012841059696702</v>
      </c>
      <c r="H70">
        <v>2.1715668032992099E-2</v>
      </c>
      <c r="I70">
        <v>-0.93699114704846498</v>
      </c>
      <c r="J70">
        <v>-3.23</v>
      </c>
      <c r="K70">
        <v>3425</v>
      </c>
      <c r="L70">
        <v>3449.1159420289855</v>
      </c>
    </row>
    <row r="71" spans="1:12" x14ac:dyDescent="0.2">
      <c r="A71" s="14">
        <v>43826</v>
      </c>
      <c r="B71">
        <v>2177</v>
      </c>
      <c r="C71">
        <v>2168</v>
      </c>
      <c r="D71">
        <v>3500</v>
      </c>
      <c r="E71">
        <v>3475</v>
      </c>
      <c r="F71">
        <v>0.62388489208633002</v>
      </c>
      <c r="G71">
        <v>0.65130016966106896</v>
      </c>
      <c r="H71">
        <v>2.2923551041662101E-2</v>
      </c>
      <c r="I71">
        <v>-1.19594374906894</v>
      </c>
      <c r="J71">
        <v>-4.3899999999999997</v>
      </c>
      <c r="K71">
        <v>3475</v>
      </c>
      <c r="L71">
        <v>3466.7053140096618</v>
      </c>
    </row>
    <row r="72" spans="1:12" x14ac:dyDescent="0.2">
      <c r="A72" s="14">
        <v>43825</v>
      </c>
      <c r="B72">
        <v>2131</v>
      </c>
      <c r="C72">
        <v>2164</v>
      </c>
      <c r="D72">
        <v>3430</v>
      </c>
      <c r="E72">
        <v>3460</v>
      </c>
      <c r="F72">
        <v>0.62543352601155999</v>
      </c>
      <c r="G72">
        <v>0.65236559068917599</v>
      </c>
      <c r="H72">
        <v>2.34748927897106E-2</v>
      </c>
      <c r="I72">
        <v>-1.1472710405484801</v>
      </c>
      <c r="J72">
        <v>-4.3099999999999996</v>
      </c>
      <c r="K72">
        <v>3460</v>
      </c>
      <c r="L72">
        <v>3460.3091787439612</v>
      </c>
    </row>
    <row r="73" spans="1:12" x14ac:dyDescent="0.2">
      <c r="A73" s="14">
        <v>43824</v>
      </c>
      <c r="B73">
        <v>2165</v>
      </c>
      <c r="C73">
        <v>2146</v>
      </c>
      <c r="D73">
        <v>3460</v>
      </c>
      <c r="E73">
        <v>3415</v>
      </c>
      <c r="F73">
        <v>0.62840409956076104</v>
      </c>
      <c r="G73">
        <v>0.65317680380640697</v>
      </c>
      <c r="H73">
        <v>2.3581184037347502E-2</v>
      </c>
      <c r="I73">
        <v>-1.0505284300572699</v>
      </c>
      <c r="J73">
        <v>-3.94</v>
      </c>
      <c r="K73">
        <v>3415</v>
      </c>
      <c r="L73">
        <v>3431.5265700483092</v>
      </c>
    </row>
    <row r="74" spans="1:12" x14ac:dyDescent="0.2">
      <c r="A74" s="14">
        <v>43823</v>
      </c>
      <c r="B74">
        <v>2169</v>
      </c>
      <c r="C74">
        <v>2165</v>
      </c>
      <c r="D74">
        <v>3495</v>
      </c>
      <c r="E74">
        <v>3495</v>
      </c>
      <c r="F74">
        <v>0.61945636623748201</v>
      </c>
      <c r="G74">
        <v>0.65364821618431401</v>
      </c>
      <c r="H74">
        <v>2.34341826056561E-2</v>
      </c>
      <c r="I74">
        <v>-1.45905878272789</v>
      </c>
      <c r="J74">
        <v>-5.52</v>
      </c>
      <c r="K74">
        <v>3495</v>
      </c>
      <c r="L74">
        <v>3461.9082125603863</v>
      </c>
    </row>
    <row r="75" spans="1:12" x14ac:dyDescent="0.2">
      <c r="A75" s="14">
        <v>43822</v>
      </c>
      <c r="B75">
        <v>2173</v>
      </c>
      <c r="C75">
        <v>2160</v>
      </c>
      <c r="D75">
        <v>3520</v>
      </c>
      <c r="E75">
        <v>3465</v>
      </c>
      <c r="F75">
        <v>0.62337662337662303</v>
      </c>
      <c r="G75">
        <v>0.654237535517038</v>
      </c>
      <c r="H75">
        <v>2.31205769050634E-2</v>
      </c>
      <c r="I75">
        <v>-1.3347812326281601</v>
      </c>
      <c r="J75">
        <v>-4.95</v>
      </c>
      <c r="K75">
        <v>3465</v>
      </c>
      <c r="L75">
        <v>3453.913043478261</v>
      </c>
    </row>
    <row r="76" spans="1:12" x14ac:dyDescent="0.2">
      <c r="A76" s="14">
        <v>43819</v>
      </c>
      <c r="B76">
        <v>2169</v>
      </c>
      <c r="C76">
        <v>2166</v>
      </c>
      <c r="D76">
        <v>3485</v>
      </c>
      <c r="E76">
        <v>3505</v>
      </c>
      <c r="F76">
        <v>0.61797432239657601</v>
      </c>
      <c r="G76">
        <v>0.65475743837840406</v>
      </c>
      <c r="H76">
        <v>2.28576868532144E-2</v>
      </c>
      <c r="I76">
        <v>-1.60922302497356</v>
      </c>
      <c r="J76">
        <v>-5.95</v>
      </c>
      <c r="K76">
        <v>3505</v>
      </c>
      <c r="L76">
        <v>3463.5072463768115</v>
      </c>
    </row>
    <row r="77" spans="1:12" x14ac:dyDescent="0.2">
      <c r="A77" s="14">
        <v>43818</v>
      </c>
      <c r="B77">
        <v>2178</v>
      </c>
      <c r="C77">
        <v>2169</v>
      </c>
      <c r="D77">
        <v>3455</v>
      </c>
      <c r="E77">
        <v>3450</v>
      </c>
      <c r="F77">
        <v>0.62869565217391299</v>
      </c>
      <c r="G77">
        <v>0.65516161636288806</v>
      </c>
      <c r="H77">
        <v>2.2468391693909299E-2</v>
      </c>
      <c r="I77">
        <v>-1.1779198328712499</v>
      </c>
      <c r="J77">
        <v>-4.21</v>
      </c>
      <c r="K77">
        <v>3450</v>
      </c>
      <c r="L77">
        <v>3468.304347826087</v>
      </c>
    </row>
    <row r="78" spans="1:12" x14ac:dyDescent="0.2">
      <c r="A78" s="14">
        <v>43817</v>
      </c>
      <c r="B78">
        <v>2207</v>
      </c>
      <c r="C78">
        <v>2167</v>
      </c>
      <c r="D78">
        <v>3475</v>
      </c>
      <c r="E78">
        <v>3465</v>
      </c>
      <c r="F78">
        <v>0.62539682539682495</v>
      </c>
      <c r="G78">
        <v>0.65521447820685097</v>
      </c>
      <c r="H78">
        <v>2.24106521477812E-2</v>
      </c>
      <c r="I78">
        <v>-1.3305124997434801</v>
      </c>
      <c r="J78">
        <v>-4.7699999999999996</v>
      </c>
      <c r="K78">
        <v>3465</v>
      </c>
      <c r="L78">
        <v>3465.1062801932367</v>
      </c>
    </row>
    <row r="79" spans="1:12" x14ac:dyDescent="0.2">
      <c r="A79" s="14">
        <v>43816</v>
      </c>
      <c r="B79">
        <v>2243</v>
      </c>
      <c r="C79">
        <v>2214</v>
      </c>
      <c r="D79">
        <v>3515</v>
      </c>
      <c r="E79">
        <v>3485</v>
      </c>
      <c r="F79">
        <v>0.63529411764705801</v>
      </c>
      <c r="G79">
        <v>0.65523767723005</v>
      </c>
      <c r="H79">
        <v>2.2380654039960899E-2</v>
      </c>
      <c r="I79">
        <v>-0.89110709398314802</v>
      </c>
      <c r="J79">
        <v>-3.14</v>
      </c>
      <c r="K79">
        <v>3485</v>
      </c>
      <c r="L79">
        <v>3540.2608695652175</v>
      </c>
    </row>
    <row r="80" spans="1:12" x14ac:dyDescent="0.2">
      <c r="A80" s="14">
        <v>43815</v>
      </c>
      <c r="B80">
        <v>2235</v>
      </c>
      <c r="C80">
        <v>2222</v>
      </c>
      <c r="D80">
        <v>3540</v>
      </c>
      <c r="E80">
        <v>3495</v>
      </c>
      <c r="F80">
        <v>0.635765379113018</v>
      </c>
      <c r="G80">
        <v>0.65510694896864896</v>
      </c>
      <c r="H80">
        <v>2.25249350719064E-2</v>
      </c>
      <c r="I80">
        <v>-0.85867372287143395</v>
      </c>
      <c r="J80">
        <v>-3.04</v>
      </c>
      <c r="K80">
        <v>3495</v>
      </c>
      <c r="L80">
        <v>3553.0531400966183</v>
      </c>
    </row>
    <row r="81" spans="1:12" x14ac:dyDescent="0.2">
      <c r="A81" s="14">
        <v>43812</v>
      </c>
      <c r="B81">
        <v>2242</v>
      </c>
      <c r="C81">
        <v>2247</v>
      </c>
      <c r="D81">
        <v>3665</v>
      </c>
      <c r="E81">
        <v>3625</v>
      </c>
      <c r="F81">
        <v>0.61986206896551699</v>
      </c>
      <c r="G81">
        <v>0.65505627470559802</v>
      </c>
      <c r="H81">
        <v>2.2572615328761401E-2</v>
      </c>
      <c r="I81">
        <v>-1.5591549861409999</v>
      </c>
      <c r="J81">
        <v>-5.68</v>
      </c>
      <c r="K81">
        <v>3625</v>
      </c>
      <c r="L81">
        <v>3593.0289855072465</v>
      </c>
    </row>
    <row r="82" spans="1:12" x14ac:dyDescent="0.2">
      <c r="A82" s="14">
        <v>43811</v>
      </c>
      <c r="B82">
        <v>2200</v>
      </c>
      <c r="C82">
        <v>2173</v>
      </c>
      <c r="D82">
        <v>3585</v>
      </c>
      <c r="E82">
        <v>3555</v>
      </c>
      <c r="F82">
        <v>0.611251758087201</v>
      </c>
      <c r="G82">
        <v>0.65508447699136796</v>
      </c>
      <c r="H82">
        <v>2.2529906923576599E-2</v>
      </c>
      <c r="I82">
        <v>-1.9455348418815901</v>
      </c>
      <c r="J82">
        <v>-7.17</v>
      </c>
      <c r="K82">
        <v>3555</v>
      </c>
      <c r="L82">
        <v>3474.7004830917876</v>
      </c>
    </row>
    <row r="83" spans="1:12" x14ac:dyDescent="0.2">
      <c r="A83" s="14">
        <v>43810</v>
      </c>
      <c r="B83">
        <v>2198</v>
      </c>
      <c r="C83">
        <v>2195</v>
      </c>
      <c r="D83">
        <v>3545</v>
      </c>
      <c r="E83">
        <v>3550</v>
      </c>
      <c r="F83">
        <v>0.61830985915492898</v>
      </c>
      <c r="G83">
        <v>0.65503445355020595</v>
      </c>
      <c r="H83">
        <v>2.2631111469843899E-2</v>
      </c>
      <c r="I83">
        <v>-1.6227481555297101</v>
      </c>
      <c r="J83">
        <v>-5.94</v>
      </c>
      <c r="K83">
        <v>3550</v>
      </c>
      <c r="L83">
        <v>3509.8792270531403</v>
      </c>
    </row>
    <row r="84" spans="1:12" x14ac:dyDescent="0.2">
      <c r="A84" s="14">
        <v>43809</v>
      </c>
      <c r="B84">
        <v>2215</v>
      </c>
      <c r="C84">
        <v>2197</v>
      </c>
      <c r="D84">
        <v>3545</v>
      </c>
      <c r="E84">
        <v>3545</v>
      </c>
      <c r="F84">
        <v>0.61974612129760198</v>
      </c>
      <c r="G84">
        <v>0.65503993057571297</v>
      </c>
      <c r="H84">
        <v>2.2622270954036801E-2</v>
      </c>
      <c r="I84">
        <v>-1.5601355562321499</v>
      </c>
      <c r="J84">
        <v>-5.69</v>
      </c>
      <c r="K84">
        <v>3545</v>
      </c>
      <c r="L84">
        <v>3513.0772946859902</v>
      </c>
    </row>
    <row r="85" spans="1:12" x14ac:dyDescent="0.2">
      <c r="A85" s="14">
        <v>43808</v>
      </c>
      <c r="B85">
        <v>2280</v>
      </c>
      <c r="C85">
        <v>2232</v>
      </c>
      <c r="D85">
        <v>3550</v>
      </c>
      <c r="E85">
        <v>3540</v>
      </c>
      <c r="F85">
        <v>0.63050847457627102</v>
      </c>
      <c r="G85">
        <v>0.654886565326392</v>
      </c>
      <c r="H85">
        <v>2.28983269566666E-2</v>
      </c>
      <c r="I85">
        <v>-1.06462322755086</v>
      </c>
      <c r="J85">
        <v>-3.87</v>
      </c>
      <c r="K85">
        <v>3540</v>
      </c>
      <c r="L85">
        <v>3569.0434782608695</v>
      </c>
    </row>
    <row r="86" spans="1:12" x14ac:dyDescent="0.2">
      <c r="A86" s="14">
        <v>43805</v>
      </c>
      <c r="B86">
        <v>2215</v>
      </c>
      <c r="C86">
        <v>2200</v>
      </c>
      <c r="D86">
        <v>3480</v>
      </c>
      <c r="E86">
        <v>3485</v>
      </c>
      <c r="F86">
        <v>0.631276901004304</v>
      </c>
      <c r="G86">
        <v>0.65452104751016305</v>
      </c>
      <c r="H86">
        <v>2.34955585734535E-2</v>
      </c>
      <c r="I86">
        <v>-0.98929959180124305</v>
      </c>
      <c r="J86">
        <v>-3.68</v>
      </c>
      <c r="K86">
        <v>3485</v>
      </c>
      <c r="L86">
        <v>3517.8743961352657</v>
      </c>
    </row>
    <row r="87" spans="1:12" x14ac:dyDescent="0.2">
      <c r="A87" s="14">
        <v>43804</v>
      </c>
      <c r="B87">
        <v>2181</v>
      </c>
      <c r="C87">
        <v>2198</v>
      </c>
      <c r="D87">
        <v>3425</v>
      </c>
      <c r="E87">
        <v>3490</v>
      </c>
      <c r="F87">
        <v>0.62979942693409696</v>
      </c>
      <c r="G87">
        <v>0.65410887064828804</v>
      </c>
      <c r="H87">
        <v>2.4161426159284599E-2</v>
      </c>
      <c r="I87">
        <v>-1.0061261927971601</v>
      </c>
      <c r="J87">
        <v>-3.86</v>
      </c>
      <c r="K87">
        <v>3490</v>
      </c>
      <c r="L87">
        <v>3514.6763285024153</v>
      </c>
    </row>
    <row r="88" spans="1:12" x14ac:dyDescent="0.2">
      <c r="A88" s="14">
        <v>43803</v>
      </c>
      <c r="B88">
        <v>2190</v>
      </c>
      <c r="C88">
        <v>2162</v>
      </c>
      <c r="D88">
        <v>3380</v>
      </c>
      <c r="E88">
        <v>3410</v>
      </c>
      <c r="F88">
        <v>0.63401759530791701</v>
      </c>
      <c r="G88">
        <v>0.65372410989482099</v>
      </c>
      <c r="H88">
        <v>2.47676437268156E-2</v>
      </c>
      <c r="I88">
        <v>-0.79565560633316801</v>
      </c>
      <c r="J88">
        <v>-3.11</v>
      </c>
      <c r="K88">
        <v>3410</v>
      </c>
      <c r="L88">
        <v>3457.1111111111113</v>
      </c>
    </row>
    <row r="89" spans="1:12" x14ac:dyDescent="0.2">
      <c r="A89" s="14">
        <v>43802</v>
      </c>
      <c r="B89">
        <v>2202</v>
      </c>
      <c r="C89">
        <v>2217</v>
      </c>
      <c r="D89">
        <v>3355</v>
      </c>
      <c r="E89">
        <v>3415</v>
      </c>
      <c r="F89">
        <v>0.64919472913616305</v>
      </c>
      <c r="G89">
        <v>0.65320965481265603</v>
      </c>
      <c r="H89">
        <v>2.55596859776537E-2</v>
      </c>
      <c r="I89">
        <v>-0.15708039918810701</v>
      </c>
      <c r="J89">
        <v>-0.62</v>
      </c>
      <c r="K89">
        <v>3415</v>
      </c>
      <c r="L89">
        <v>3545.0579710144925</v>
      </c>
    </row>
    <row r="90" spans="1:12" x14ac:dyDescent="0.2">
      <c r="A90" s="14">
        <v>43801</v>
      </c>
      <c r="B90">
        <v>2285</v>
      </c>
      <c r="C90">
        <v>2265</v>
      </c>
      <c r="D90">
        <v>3435</v>
      </c>
      <c r="E90">
        <v>3415</v>
      </c>
      <c r="F90">
        <v>0.66325036603220999</v>
      </c>
      <c r="G90">
        <v>0.65255081176236296</v>
      </c>
      <c r="H90">
        <v>2.6281351701142298E-2</v>
      </c>
      <c r="I90">
        <v>0.407115828421513</v>
      </c>
      <c r="J90">
        <v>1.61</v>
      </c>
      <c r="K90">
        <v>3415</v>
      </c>
      <c r="L90">
        <v>3621.8115942028985</v>
      </c>
    </row>
    <row r="91" spans="1:12" x14ac:dyDescent="0.2">
      <c r="A91" s="14">
        <v>43798</v>
      </c>
      <c r="B91">
        <v>2276</v>
      </c>
      <c r="C91">
        <v>2259</v>
      </c>
      <c r="D91">
        <v>3470</v>
      </c>
      <c r="E91">
        <v>3400</v>
      </c>
      <c r="F91">
        <v>0.66441176470588204</v>
      </c>
      <c r="G91">
        <v>0.65169246064688802</v>
      </c>
      <c r="H91">
        <v>2.6960382596029502E-2</v>
      </c>
      <c r="I91">
        <v>0.47177758007289999</v>
      </c>
      <c r="J91">
        <v>1.91</v>
      </c>
      <c r="K91">
        <v>3400</v>
      </c>
      <c r="L91">
        <v>3612.217391304348</v>
      </c>
    </row>
    <row r="92" spans="1:12" x14ac:dyDescent="0.2">
      <c r="A92" s="14">
        <v>43797</v>
      </c>
      <c r="B92">
        <v>2323</v>
      </c>
      <c r="C92">
        <v>2275</v>
      </c>
      <c r="D92">
        <v>3505</v>
      </c>
      <c r="E92">
        <v>3450</v>
      </c>
      <c r="F92">
        <v>0.65942028985507195</v>
      </c>
      <c r="G92">
        <v>0.65092122488375004</v>
      </c>
      <c r="H92">
        <v>2.7409097138589099E-2</v>
      </c>
      <c r="I92">
        <v>0.31008190194475799</v>
      </c>
      <c r="J92">
        <v>1.29</v>
      </c>
      <c r="K92">
        <v>3450</v>
      </c>
      <c r="L92">
        <v>3637.8019323671497</v>
      </c>
    </row>
    <row r="93" spans="1:12" x14ac:dyDescent="0.2">
      <c r="A93" s="14">
        <v>43796</v>
      </c>
      <c r="B93">
        <v>2355</v>
      </c>
      <c r="C93">
        <v>2345</v>
      </c>
      <c r="D93">
        <v>3470</v>
      </c>
      <c r="E93">
        <v>3495</v>
      </c>
      <c r="F93">
        <v>0.67095851216022895</v>
      </c>
      <c r="G93">
        <v>0.65028452581500695</v>
      </c>
      <c r="H93">
        <v>2.77567010747671E-2</v>
      </c>
      <c r="I93">
        <v>0.74482865559321698</v>
      </c>
      <c r="J93">
        <v>3.08</v>
      </c>
      <c r="K93">
        <v>3495</v>
      </c>
      <c r="L93">
        <v>3749.7342995169083</v>
      </c>
    </row>
    <row r="94" spans="1:12" x14ac:dyDescent="0.2">
      <c r="A94" s="14">
        <v>43795</v>
      </c>
      <c r="B94">
        <v>2360</v>
      </c>
      <c r="C94">
        <v>2325</v>
      </c>
      <c r="D94">
        <v>3495</v>
      </c>
      <c r="E94">
        <v>3435</v>
      </c>
      <c r="F94">
        <v>0.67685589519650602</v>
      </c>
      <c r="G94">
        <v>0.64981033840340396</v>
      </c>
      <c r="H94">
        <v>2.7703193684244402E-2</v>
      </c>
      <c r="I94">
        <v>0.97626133294819795</v>
      </c>
      <c r="J94">
        <v>4</v>
      </c>
      <c r="K94">
        <v>3435</v>
      </c>
      <c r="L94">
        <v>3717.753623188406</v>
      </c>
    </row>
    <row r="95" spans="1:12" x14ac:dyDescent="0.2">
      <c r="A95" s="14">
        <v>43794</v>
      </c>
      <c r="B95">
        <v>2319</v>
      </c>
      <c r="C95">
        <v>2331</v>
      </c>
      <c r="D95">
        <v>3490</v>
      </c>
      <c r="E95">
        <v>3470</v>
      </c>
      <c r="F95">
        <v>0.67175792507204601</v>
      </c>
      <c r="G95">
        <v>0.648596050650457</v>
      </c>
      <c r="H95">
        <v>2.84762598458887E-2</v>
      </c>
      <c r="I95">
        <v>0.81337487952909504</v>
      </c>
      <c r="J95">
        <v>3.45</v>
      </c>
      <c r="K95">
        <v>3470</v>
      </c>
      <c r="L95">
        <v>3727.3478260869565</v>
      </c>
    </row>
    <row r="96" spans="1:12" x14ac:dyDescent="0.2">
      <c r="A96" s="14">
        <v>43791</v>
      </c>
      <c r="B96">
        <v>2274</v>
      </c>
      <c r="C96">
        <v>2286</v>
      </c>
      <c r="D96">
        <v>3455</v>
      </c>
      <c r="E96">
        <v>3465</v>
      </c>
      <c r="F96">
        <v>0.65974025974025896</v>
      </c>
      <c r="G96">
        <v>0.64753383728878899</v>
      </c>
      <c r="H96">
        <v>2.9072077059079399E-2</v>
      </c>
      <c r="I96">
        <v>0.419867573502405</v>
      </c>
      <c r="J96">
        <v>1.85</v>
      </c>
      <c r="K96">
        <v>3465</v>
      </c>
      <c r="L96">
        <v>3655.391304347826</v>
      </c>
    </row>
    <row r="97" spans="1:12" x14ac:dyDescent="0.2">
      <c r="A97" s="14">
        <v>43790</v>
      </c>
      <c r="B97">
        <v>2249</v>
      </c>
      <c r="C97">
        <v>2254</v>
      </c>
      <c r="D97">
        <v>3415</v>
      </c>
      <c r="E97">
        <v>3425</v>
      </c>
      <c r="F97">
        <v>0.65810218978102097</v>
      </c>
      <c r="G97">
        <v>0.64688377329785196</v>
      </c>
      <c r="H97">
        <v>2.9335761612278501E-2</v>
      </c>
      <c r="I97">
        <v>0.382414359355634</v>
      </c>
      <c r="J97">
        <v>1.7</v>
      </c>
      <c r="K97">
        <v>3425</v>
      </c>
      <c r="L97">
        <v>3604.2222222222222</v>
      </c>
    </row>
    <row r="98" spans="1:12" x14ac:dyDescent="0.2">
      <c r="A98" s="14">
        <v>43789</v>
      </c>
      <c r="B98">
        <v>2206</v>
      </c>
      <c r="C98">
        <v>2260</v>
      </c>
      <c r="D98">
        <v>3385</v>
      </c>
      <c r="E98">
        <v>3440</v>
      </c>
      <c r="F98">
        <v>0.65697674418604601</v>
      </c>
      <c r="G98">
        <v>0.64654246604659804</v>
      </c>
      <c r="H98">
        <v>2.9352161128747799E-2</v>
      </c>
      <c r="I98">
        <v>0.35548585651596398</v>
      </c>
      <c r="J98">
        <v>1.59</v>
      </c>
      <c r="K98">
        <v>3440</v>
      </c>
      <c r="L98">
        <v>3613.8164251207731</v>
      </c>
    </row>
    <row r="99" spans="1:12" x14ac:dyDescent="0.2">
      <c r="A99" s="14">
        <v>43788</v>
      </c>
      <c r="B99">
        <v>2303</v>
      </c>
      <c r="C99">
        <v>2248</v>
      </c>
      <c r="D99">
        <v>3445</v>
      </c>
      <c r="E99">
        <v>3435</v>
      </c>
      <c r="F99">
        <v>0.65443959243085803</v>
      </c>
      <c r="G99">
        <v>0.64631610945745099</v>
      </c>
      <c r="H99">
        <v>2.9336277683298301E-2</v>
      </c>
      <c r="I99">
        <v>0.27690912463758</v>
      </c>
      <c r="J99">
        <v>1.24</v>
      </c>
      <c r="K99">
        <v>3435</v>
      </c>
      <c r="L99">
        <v>3594.6280193236717</v>
      </c>
    </row>
    <row r="100" spans="1:12" x14ac:dyDescent="0.2">
      <c r="A100" s="14">
        <v>43787</v>
      </c>
      <c r="B100">
        <v>2283</v>
      </c>
      <c r="C100">
        <v>2325</v>
      </c>
      <c r="D100">
        <v>3475</v>
      </c>
      <c r="E100">
        <v>3470</v>
      </c>
      <c r="F100">
        <v>0.67002881844380402</v>
      </c>
      <c r="G100">
        <v>0.64626303525892803</v>
      </c>
      <c r="H100">
        <v>2.9325131577473702E-2</v>
      </c>
      <c r="I100">
        <v>0.81042375281722501</v>
      </c>
      <c r="J100">
        <v>3.55</v>
      </c>
      <c r="K100">
        <v>3470</v>
      </c>
      <c r="L100">
        <v>3717.753623188406</v>
      </c>
    </row>
    <row r="101" spans="1:12" x14ac:dyDescent="0.2">
      <c r="A101" s="14">
        <v>43784</v>
      </c>
      <c r="B101">
        <v>2274</v>
      </c>
      <c r="C101">
        <v>2290</v>
      </c>
      <c r="D101">
        <v>3440</v>
      </c>
      <c r="E101">
        <v>3475</v>
      </c>
      <c r="F101">
        <v>0.65899280575539498</v>
      </c>
      <c r="G101">
        <v>0.64603798613365404</v>
      </c>
      <c r="H101">
        <v>2.92064083832973E-2</v>
      </c>
      <c r="I101">
        <v>0.44356086005937501</v>
      </c>
      <c r="J101">
        <v>1.97</v>
      </c>
      <c r="K101">
        <v>3475</v>
      </c>
      <c r="L101">
        <v>3661.7874396135267</v>
      </c>
    </row>
    <row r="102" spans="1:12" x14ac:dyDescent="0.2">
      <c r="A102" s="14">
        <v>43783</v>
      </c>
      <c r="B102">
        <v>2360</v>
      </c>
      <c r="C102">
        <v>2298</v>
      </c>
      <c r="D102">
        <v>3455</v>
      </c>
      <c r="E102">
        <v>3415</v>
      </c>
      <c r="F102">
        <v>0.67291361639824299</v>
      </c>
      <c r="G102">
        <v>0.64594325994416302</v>
      </c>
      <c r="H102">
        <v>2.9175742921603499E-2</v>
      </c>
      <c r="I102">
        <v>0.92441027214115701</v>
      </c>
      <c r="J102">
        <v>4.01</v>
      </c>
      <c r="K102">
        <v>3415</v>
      </c>
      <c r="L102">
        <v>3674.5797101449275</v>
      </c>
    </row>
    <row r="103" spans="1:12" x14ac:dyDescent="0.2">
      <c r="A103" s="14">
        <v>43782</v>
      </c>
      <c r="B103">
        <v>2382</v>
      </c>
      <c r="C103">
        <v>2369</v>
      </c>
      <c r="D103">
        <v>3530</v>
      </c>
      <c r="E103">
        <v>3490</v>
      </c>
      <c r="F103">
        <v>0.67879656160458401</v>
      </c>
      <c r="G103">
        <v>0.64572537678375597</v>
      </c>
      <c r="H103">
        <v>2.90341903507234E-2</v>
      </c>
      <c r="I103">
        <v>1.13904277754396</v>
      </c>
      <c r="J103">
        <v>4.87</v>
      </c>
      <c r="K103">
        <v>3490</v>
      </c>
      <c r="L103">
        <v>3788.1111111111113</v>
      </c>
    </row>
    <row r="104" spans="1:12" x14ac:dyDescent="0.2">
      <c r="A104" s="14">
        <v>43781</v>
      </c>
      <c r="B104">
        <v>2283</v>
      </c>
      <c r="C104">
        <v>2372</v>
      </c>
      <c r="D104">
        <v>3450</v>
      </c>
      <c r="E104">
        <v>3510</v>
      </c>
      <c r="F104">
        <v>0.67578347578347497</v>
      </c>
      <c r="G104">
        <v>0.64513081296948704</v>
      </c>
      <c r="H104">
        <v>2.88065583384534E-2</v>
      </c>
      <c r="I104">
        <v>1.0640862561172399</v>
      </c>
      <c r="J104">
        <v>4.54</v>
      </c>
      <c r="K104">
        <v>3510</v>
      </c>
      <c r="L104">
        <v>3792.9082125603863</v>
      </c>
    </row>
    <row r="105" spans="1:12" x14ac:dyDescent="0.2">
      <c r="A105" s="14">
        <v>43780</v>
      </c>
      <c r="B105">
        <v>2330</v>
      </c>
      <c r="C105">
        <v>2329</v>
      </c>
      <c r="D105">
        <v>3510</v>
      </c>
      <c r="E105">
        <v>3460</v>
      </c>
      <c r="F105">
        <v>0.673121387283237</v>
      </c>
      <c r="G105">
        <v>0.64454938003237605</v>
      </c>
      <c r="H105">
        <v>2.8621488833265599E-2</v>
      </c>
      <c r="I105">
        <v>0.99827117370819396</v>
      </c>
      <c r="J105">
        <v>4.24</v>
      </c>
      <c r="K105">
        <v>3460</v>
      </c>
      <c r="L105">
        <v>3724.1497584541062</v>
      </c>
    </row>
    <row r="106" spans="1:12" x14ac:dyDescent="0.2">
      <c r="A106" s="14">
        <v>43777</v>
      </c>
      <c r="B106">
        <v>2349</v>
      </c>
      <c r="C106">
        <v>2327</v>
      </c>
      <c r="D106">
        <v>3430</v>
      </c>
      <c r="E106">
        <v>3440</v>
      </c>
      <c r="F106">
        <v>0.67645348837209296</v>
      </c>
      <c r="G106">
        <v>0.64400471444385399</v>
      </c>
      <c r="H106">
        <v>2.8460817440638501E-2</v>
      </c>
      <c r="I106">
        <v>1.140120939812</v>
      </c>
      <c r="J106">
        <v>4.8</v>
      </c>
      <c r="K106">
        <v>3440</v>
      </c>
      <c r="L106">
        <v>3720.9516908212559</v>
      </c>
    </row>
    <row r="107" spans="1:12" x14ac:dyDescent="0.2">
      <c r="A107" s="14">
        <v>43776</v>
      </c>
      <c r="B107">
        <v>2271</v>
      </c>
      <c r="C107">
        <v>2302</v>
      </c>
      <c r="D107">
        <v>3295</v>
      </c>
      <c r="E107">
        <v>3355</v>
      </c>
      <c r="F107">
        <v>0.68614008941877702</v>
      </c>
      <c r="G107">
        <v>0.64337128706430602</v>
      </c>
      <c r="H107">
        <v>2.8259534388475799E-2</v>
      </c>
      <c r="I107">
        <v>1.5134291233019099</v>
      </c>
      <c r="J107">
        <v>6.23</v>
      </c>
      <c r="K107">
        <v>3355</v>
      </c>
      <c r="L107">
        <v>3680.9758454106282</v>
      </c>
    </row>
    <row r="108" spans="1:12" x14ac:dyDescent="0.2">
      <c r="A108" s="14">
        <v>43775</v>
      </c>
      <c r="B108">
        <v>2273</v>
      </c>
      <c r="C108">
        <v>2288</v>
      </c>
      <c r="D108">
        <v>3370</v>
      </c>
      <c r="E108">
        <v>3295</v>
      </c>
      <c r="F108">
        <v>0.69438543247344398</v>
      </c>
      <c r="G108">
        <v>0.64258688669341102</v>
      </c>
      <c r="H108">
        <v>2.7875375633199001E-2</v>
      </c>
      <c r="I108">
        <v>1.85821875413015</v>
      </c>
      <c r="J108">
        <v>7.46</v>
      </c>
      <c r="K108">
        <v>3295</v>
      </c>
      <c r="L108">
        <v>3658.5893719806763</v>
      </c>
    </row>
    <row r="109" spans="1:12" x14ac:dyDescent="0.2">
      <c r="A109" s="14">
        <v>43774</v>
      </c>
      <c r="B109">
        <v>2301</v>
      </c>
      <c r="C109">
        <v>2254</v>
      </c>
      <c r="D109">
        <v>3375</v>
      </c>
      <c r="E109">
        <v>3365</v>
      </c>
      <c r="F109">
        <v>0.66983655274888498</v>
      </c>
      <c r="G109">
        <v>0.64161560759826597</v>
      </c>
      <c r="H109">
        <v>2.7317123298602801E-2</v>
      </c>
      <c r="I109">
        <v>1.0330862749395699</v>
      </c>
      <c r="J109">
        <v>4.21</v>
      </c>
      <c r="K109">
        <v>3365</v>
      </c>
      <c r="L109">
        <v>3604.2222222222222</v>
      </c>
    </row>
    <row r="110" spans="1:12" x14ac:dyDescent="0.2">
      <c r="A110" s="14">
        <v>43770</v>
      </c>
      <c r="B110">
        <v>2246</v>
      </c>
      <c r="C110">
        <v>2248</v>
      </c>
      <c r="D110">
        <v>3335</v>
      </c>
      <c r="E110">
        <v>3305</v>
      </c>
      <c r="F110">
        <v>0.68018154311649004</v>
      </c>
      <c r="G110">
        <v>0.64105348903707704</v>
      </c>
      <c r="H110">
        <v>2.7163956074729399E-2</v>
      </c>
      <c r="I110">
        <v>1.44044019110359</v>
      </c>
      <c r="J110">
        <v>5.75</v>
      </c>
      <c r="K110">
        <v>3305</v>
      </c>
      <c r="L110">
        <v>3594.6280193236717</v>
      </c>
    </row>
    <row r="111" spans="1:12" x14ac:dyDescent="0.2">
      <c r="A111" s="14">
        <v>43769</v>
      </c>
      <c r="B111">
        <v>2304</v>
      </c>
      <c r="C111">
        <v>2315</v>
      </c>
      <c r="D111">
        <v>3530</v>
      </c>
      <c r="E111">
        <v>3510</v>
      </c>
      <c r="F111">
        <v>0.65954415954415901</v>
      </c>
      <c r="G111">
        <v>0.64033748905142096</v>
      </c>
      <c r="H111">
        <v>2.6828821811450999E-2</v>
      </c>
      <c r="I111">
        <v>0.71589690474369005</v>
      </c>
      <c r="J111">
        <v>2.91</v>
      </c>
      <c r="K111">
        <v>3510</v>
      </c>
      <c r="L111">
        <v>3701.7632850241544</v>
      </c>
    </row>
    <row r="112" spans="1:12" x14ac:dyDescent="0.2">
      <c r="A112" s="14">
        <v>43768</v>
      </c>
      <c r="B112">
        <v>2390</v>
      </c>
      <c r="C112">
        <v>2308</v>
      </c>
      <c r="D112">
        <v>3565</v>
      </c>
      <c r="E112">
        <v>3515</v>
      </c>
      <c r="F112">
        <v>0.656614509246088</v>
      </c>
      <c r="G112">
        <v>0.63948607659801904</v>
      </c>
      <c r="H112">
        <v>2.7216225255692901E-2</v>
      </c>
      <c r="I112">
        <v>0.62934637287682305</v>
      </c>
      <c r="J112">
        <v>2.61</v>
      </c>
      <c r="K112">
        <v>3515</v>
      </c>
      <c r="L112">
        <v>3690.5700483091787</v>
      </c>
    </row>
    <row r="113" spans="1:12" x14ac:dyDescent="0.2">
      <c r="A113" s="14">
        <v>43767</v>
      </c>
      <c r="B113">
        <v>2391</v>
      </c>
      <c r="C113">
        <v>2402</v>
      </c>
      <c r="D113">
        <v>3555</v>
      </c>
      <c r="E113">
        <v>3540</v>
      </c>
      <c r="F113">
        <v>0.67853107344632702</v>
      </c>
      <c r="G113">
        <v>0.63885524748249001</v>
      </c>
      <c r="H113">
        <v>2.73598363799019E-2</v>
      </c>
      <c r="I113">
        <v>1.45014851013446</v>
      </c>
      <c r="J113">
        <v>5.85</v>
      </c>
      <c r="K113">
        <v>3540</v>
      </c>
      <c r="L113">
        <v>3840.8792270531403</v>
      </c>
    </row>
    <row r="114" spans="1:12" x14ac:dyDescent="0.2">
      <c r="A114" s="14">
        <v>43766</v>
      </c>
      <c r="B114">
        <v>2354</v>
      </c>
      <c r="C114">
        <v>2363</v>
      </c>
      <c r="D114">
        <v>3505</v>
      </c>
      <c r="E114">
        <v>3525</v>
      </c>
      <c r="F114">
        <v>0.67035460992907803</v>
      </c>
      <c r="G114">
        <v>0.63779076574192195</v>
      </c>
      <c r="H114">
        <v>2.7348551040197001E-2</v>
      </c>
      <c r="I114">
        <v>1.19069723801064</v>
      </c>
      <c r="J114">
        <v>4.8600000000000003</v>
      </c>
      <c r="K114">
        <v>3525</v>
      </c>
      <c r="L114">
        <v>3778.5169082125603</v>
      </c>
    </row>
    <row r="115" spans="1:12" x14ac:dyDescent="0.2">
      <c r="A115" s="14">
        <v>43763</v>
      </c>
      <c r="B115">
        <v>2339</v>
      </c>
      <c r="C115">
        <v>2333</v>
      </c>
      <c r="D115">
        <v>3485</v>
      </c>
      <c r="E115">
        <v>3475</v>
      </c>
      <c r="F115">
        <v>0.67136690647482</v>
      </c>
      <c r="G115">
        <v>0.63695660038009705</v>
      </c>
      <c r="H115">
        <v>2.7296658023006199E-2</v>
      </c>
      <c r="I115">
        <v>1.26060509186585</v>
      </c>
      <c r="J115">
        <v>5.13</v>
      </c>
      <c r="K115">
        <v>3475</v>
      </c>
      <c r="L115">
        <v>3730.5458937198068</v>
      </c>
    </row>
    <row r="116" spans="1:12" x14ac:dyDescent="0.2">
      <c r="A116" s="14">
        <v>43762</v>
      </c>
      <c r="B116">
        <v>2300</v>
      </c>
      <c r="C116">
        <v>2337</v>
      </c>
      <c r="D116">
        <v>3465</v>
      </c>
      <c r="E116">
        <v>3480</v>
      </c>
      <c r="F116">
        <v>0.67155172413793096</v>
      </c>
      <c r="G116">
        <v>0.63607948059809005</v>
      </c>
      <c r="H116">
        <v>2.7233705461263601E-2</v>
      </c>
      <c r="I116">
        <v>1.30251256445051</v>
      </c>
      <c r="J116">
        <v>5.28</v>
      </c>
      <c r="K116">
        <v>3480</v>
      </c>
      <c r="L116">
        <v>3736.942028985507</v>
      </c>
    </row>
    <row r="117" spans="1:12" x14ac:dyDescent="0.2">
      <c r="A117" s="14">
        <v>43761</v>
      </c>
      <c r="B117">
        <v>2269</v>
      </c>
      <c r="C117">
        <v>2280</v>
      </c>
      <c r="D117">
        <v>3400</v>
      </c>
      <c r="E117">
        <v>3445</v>
      </c>
      <c r="F117">
        <v>0.66182873730043501</v>
      </c>
      <c r="G117">
        <v>0.63524486059465901</v>
      </c>
      <c r="H117">
        <v>2.7092632316008398E-2</v>
      </c>
      <c r="I117">
        <v>0.98122162496806398</v>
      </c>
      <c r="J117">
        <v>4.0199999999999996</v>
      </c>
      <c r="K117">
        <v>3445</v>
      </c>
      <c r="L117">
        <v>3645.7971014492755</v>
      </c>
    </row>
    <row r="118" spans="1:12" x14ac:dyDescent="0.2">
      <c r="A118" s="14">
        <v>43759</v>
      </c>
      <c r="B118">
        <v>2250</v>
      </c>
      <c r="C118">
        <v>2252</v>
      </c>
      <c r="D118">
        <v>3380</v>
      </c>
      <c r="E118">
        <v>3345</v>
      </c>
      <c r="F118">
        <v>0.673243647234678</v>
      </c>
      <c r="G118">
        <v>0.63471774519021595</v>
      </c>
      <c r="H118">
        <v>2.6954519695925699E-2</v>
      </c>
      <c r="I118">
        <v>1.4292928413888699</v>
      </c>
      <c r="J118">
        <v>5.72</v>
      </c>
      <c r="K118">
        <v>3345</v>
      </c>
      <c r="L118">
        <v>3601.0241545893718</v>
      </c>
    </row>
    <row r="119" spans="1:12" x14ac:dyDescent="0.2">
      <c r="A119" s="14">
        <v>43756</v>
      </c>
      <c r="B119">
        <v>2243</v>
      </c>
      <c r="C119">
        <v>2240</v>
      </c>
      <c r="D119">
        <v>3400</v>
      </c>
      <c r="E119">
        <v>3355</v>
      </c>
      <c r="F119">
        <v>0.66766020864381503</v>
      </c>
      <c r="G119">
        <v>0.63399265374199198</v>
      </c>
      <c r="H119">
        <v>2.66379914940338E-2</v>
      </c>
      <c r="I119">
        <v>1.2638923962928399</v>
      </c>
      <c r="J119">
        <v>5.04</v>
      </c>
      <c r="K119">
        <v>3355</v>
      </c>
      <c r="L119">
        <v>3581.8357487922704</v>
      </c>
    </row>
    <row r="120" spans="1:12" x14ac:dyDescent="0.2">
      <c r="A120" s="14">
        <v>43755</v>
      </c>
      <c r="B120">
        <v>2220</v>
      </c>
      <c r="C120">
        <v>2229</v>
      </c>
      <c r="D120">
        <v>3390</v>
      </c>
      <c r="E120">
        <v>3365</v>
      </c>
      <c r="F120">
        <v>0.66240713224368497</v>
      </c>
      <c r="G120">
        <v>0.63326871969515797</v>
      </c>
      <c r="H120">
        <v>2.6450299990931899E-2</v>
      </c>
      <c r="I120">
        <v>1.1016288117154001</v>
      </c>
      <c r="J120">
        <v>4.4000000000000004</v>
      </c>
      <c r="K120">
        <v>3365</v>
      </c>
      <c r="L120">
        <v>3564.246376811594</v>
      </c>
    </row>
    <row r="121" spans="1:12" x14ac:dyDescent="0.2">
      <c r="A121" s="14">
        <v>43754</v>
      </c>
      <c r="B121">
        <v>2263</v>
      </c>
      <c r="C121">
        <v>2219</v>
      </c>
      <c r="D121">
        <v>3455</v>
      </c>
      <c r="E121">
        <v>3385</v>
      </c>
      <c r="F121">
        <v>0.65553914327917195</v>
      </c>
      <c r="G121">
        <v>0.63277909035199997</v>
      </c>
      <c r="H121">
        <v>2.6245473060112798E-2</v>
      </c>
      <c r="I121">
        <v>0.86719918802920404</v>
      </c>
      <c r="J121">
        <v>3.47</v>
      </c>
      <c r="K121">
        <v>3385</v>
      </c>
      <c r="L121">
        <v>3548.2560386473428</v>
      </c>
    </row>
    <row r="122" spans="1:12" x14ac:dyDescent="0.2">
      <c r="A122" s="14">
        <v>43753</v>
      </c>
      <c r="B122">
        <v>2207</v>
      </c>
      <c r="C122">
        <v>2208</v>
      </c>
      <c r="D122">
        <v>3385</v>
      </c>
      <c r="E122">
        <v>3395</v>
      </c>
      <c r="F122">
        <v>0.65036818851251799</v>
      </c>
      <c r="G122">
        <v>0.63233885172772997</v>
      </c>
      <c r="H122">
        <v>2.6136700074747402E-2</v>
      </c>
      <c r="I122">
        <v>0.68980922355256402</v>
      </c>
      <c r="J122">
        <v>2.77</v>
      </c>
      <c r="K122">
        <v>3395</v>
      </c>
      <c r="L122">
        <v>3530.6666666666665</v>
      </c>
    </row>
    <row r="123" spans="1:12" x14ac:dyDescent="0.2">
      <c r="A123" s="14">
        <v>43749</v>
      </c>
      <c r="B123">
        <v>2150</v>
      </c>
      <c r="C123">
        <v>2157</v>
      </c>
      <c r="D123">
        <v>3265</v>
      </c>
      <c r="E123">
        <v>3275</v>
      </c>
      <c r="F123">
        <v>0.65862595419847303</v>
      </c>
      <c r="G123">
        <v>0.63200178375028804</v>
      </c>
      <c r="H123">
        <v>2.6064925923792899E-2</v>
      </c>
      <c r="I123">
        <v>1.0214558263478899</v>
      </c>
      <c r="J123">
        <v>4.04</v>
      </c>
      <c r="K123">
        <v>3275</v>
      </c>
      <c r="L123">
        <v>3449.1159420289855</v>
      </c>
    </row>
    <row r="124" spans="1:12" x14ac:dyDescent="0.2">
      <c r="A124" s="14">
        <v>43748</v>
      </c>
      <c r="B124">
        <v>2110</v>
      </c>
      <c r="C124">
        <v>2121</v>
      </c>
      <c r="D124">
        <v>3215</v>
      </c>
      <c r="E124">
        <v>3215</v>
      </c>
      <c r="F124">
        <v>0.65972006220839796</v>
      </c>
      <c r="G124">
        <v>0.63157978121380298</v>
      </c>
      <c r="H124">
        <v>2.58860542167034E-2</v>
      </c>
      <c r="I124">
        <v>1.0870826723540099</v>
      </c>
      <c r="J124">
        <v>4.2699999999999996</v>
      </c>
      <c r="K124">
        <v>3215</v>
      </c>
      <c r="L124">
        <v>3391.550724637681</v>
      </c>
    </row>
    <row r="125" spans="1:12" x14ac:dyDescent="0.2">
      <c r="A125" s="14">
        <v>43747</v>
      </c>
      <c r="B125">
        <v>2085</v>
      </c>
      <c r="C125">
        <v>2121</v>
      </c>
      <c r="D125">
        <v>3180</v>
      </c>
      <c r="E125">
        <v>3200</v>
      </c>
      <c r="F125">
        <v>0.66281250000000003</v>
      </c>
      <c r="G125">
        <v>0.63116553882622095</v>
      </c>
      <c r="H125">
        <v>2.5680190195105701E-2</v>
      </c>
      <c r="I125">
        <v>1.23234917394849</v>
      </c>
      <c r="J125">
        <v>4.7699999999999996</v>
      </c>
      <c r="K125">
        <v>3200</v>
      </c>
      <c r="L125">
        <v>3391.550724637681</v>
      </c>
    </row>
    <row r="126" spans="1:12" x14ac:dyDescent="0.2">
      <c r="A126" s="14">
        <v>43746</v>
      </c>
      <c r="B126">
        <v>2082</v>
      </c>
      <c r="C126">
        <v>2127</v>
      </c>
      <c r="D126">
        <v>3240</v>
      </c>
      <c r="E126">
        <v>3250</v>
      </c>
      <c r="F126">
        <v>0.65446153846153798</v>
      </c>
      <c r="G126">
        <v>0.63076322074073898</v>
      </c>
      <c r="H126">
        <v>2.5416244944844301E-2</v>
      </c>
      <c r="I126">
        <v>0.93240829918923396</v>
      </c>
      <c r="J126">
        <v>3.62</v>
      </c>
      <c r="K126">
        <v>3250</v>
      </c>
      <c r="L126">
        <v>3401.144927536232</v>
      </c>
    </row>
    <row r="127" spans="1:12" x14ac:dyDescent="0.2">
      <c r="A127" s="14">
        <v>43745</v>
      </c>
      <c r="B127">
        <v>2091</v>
      </c>
      <c r="C127">
        <v>2053</v>
      </c>
      <c r="D127">
        <v>3215</v>
      </c>
      <c r="E127">
        <v>3200</v>
      </c>
      <c r="F127">
        <v>0.64156250000000004</v>
      </c>
      <c r="G127">
        <v>0.63031499856586803</v>
      </c>
      <c r="H127">
        <v>2.5290474784244801E-2</v>
      </c>
      <c r="I127">
        <v>0.44473271182470098</v>
      </c>
      <c r="J127">
        <v>1.75</v>
      </c>
      <c r="K127">
        <v>3200</v>
      </c>
      <c r="L127">
        <v>3282.8164251207731</v>
      </c>
    </row>
    <row r="128" spans="1:12" x14ac:dyDescent="0.2">
      <c r="A128" s="14">
        <v>43742</v>
      </c>
      <c r="B128">
        <v>2070</v>
      </c>
      <c r="C128">
        <v>2070</v>
      </c>
      <c r="D128">
        <v>3180</v>
      </c>
      <c r="E128">
        <v>3200</v>
      </c>
      <c r="F128">
        <v>0.64687499999999998</v>
      </c>
      <c r="G128">
        <v>0.63009890008101999</v>
      </c>
      <c r="H128">
        <v>2.5262673489902299E-2</v>
      </c>
      <c r="I128">
        <v>0.66406668817871894</v>
      </c>
      <c r="J128">
        <v>2.59</v>
      </c>
      <c r="K128">
        <v>3200</v>
      </c>
      <c r="L128">
        <v>3310</v>
      </c>
    </row>
    <row r="129" spans="1:12" x14ac:dyDescent="0.2">
      <c r="A129" s="14">
        <v>43741</v>
      </c>
      <c r="B129">
        <v>2095</v>
      </c>
      <c r="C129">
        <v>2086</v>
      </c>
      <c r="D129">
        <v>3175</v>
      </c>
      <c r="E129">
        <v>3210</v>
      </c>
      <c r="F129">
        <v>0.64984423676012404</v>
      </c>
      <c r="G129">
        <v>0.63004702872555096</v>
      </c>
      <c r="H129">
        <v>2.5232149748866301E-2</v>
      </c>
      <c r="I129">
        <v>0.78460251035337203</v>
      </c>
      <c r="J129">
        <v>3.05</v>
      </c>
      <c r="K129">
        <v>3210</v>
      </c>
      <c r="L129">
        <v>3335.5845410628021</v>
      </c>
    </row>
    <row r="130" spans="1:12" x14ac:dyDescent="0.2">
      <c r="A130" s="14">
        <v>43740</v>
      </c>
      <c r="B130">
        <v>2106</v>
      </c>
      <c r="C130">
        <v>2143</v>
      </c>
      <c r="D130">
        <v>3245</v>
      </c>
      <c r="E130">
        <v>3265</v>
      </c>
      <c r="F130">
        <v>0.65635528330781001</v>
      </c>
      <c r="G130">
        <v>0.62985412600073998</v>
      </c>
      <c r="H130">
        <v>2.5135177706431599E-2</v>
      </c>
      <c r="I130">
        <v>1.05434533292708</v>
      </c>
      <c r="J130">
        <v>4.04</v>
      </c>
      <c r="K130">
        <v>3265</v>
      </c>
      <c r="L130">
        <v>3426.7294685990337</v>
      </c>
    </row>
    <row r="131" spans="1:12" x14ac:dyDescent="0.2">
      <c r="A131" s="14">
        <v>43739</v>
      </c>
      <c r="B131">
        <v>2106</v>
      </c>
      <c r="C131">
        <v>2144</v>
      </c>
      <c r="D131">
        <v>3305</v>
      </c>
      <c r="E131">
        <v>3385</v>
      </c>
      <c r="F131">
        <v>0.63338257016248101</v>
      </c>
      <c r="G131">
        <v>0.62969013148190101</v>
      </c>
      <c r="H131">
        <v>2.50015047590115E-2</v>
      </c>
      <c r="I131">
        <v>0.14768865778965601</v>
      </c>
      <c r="J131">
        <v>0.57999999999999996</v>
      </c>
      <c r="K131">
        <v>3385</v>
      </c>
      <c r="L131">
        <v>3428.3285024154588</v>
      </c>
    </row>
    <row r="132" spans="1:12" x14ac:dyDescent="0.2">
      <c r="A132" s="14">
        <v>43738</v>
      </c>
      <c r="B132">
        <v>2041</v>
      </c>
      <c r="C132">
        <v>2076</v>
      </c>
      <c r="D132">
        <v>3295</v>
      </c>
      <c r="E132">
        <v>3280</v>
      </c>
      <c r="F132">
        <v>0.63292682926829202</v>
      </c>
      <c r="G132">
        <v>0.62978684444510602</v>
      </c>
      <c r="H132">
        <v>2.5029614559237801E-2</v>
      </c>
      <c r="I132">
        <v>0.12545078613796601</v>
      </c>
      <c r="J132">
        <v>0.5</v>
      </c>
      <c r="K132">
        <v>3280</v>
      </c>
      <c r="L132">
        <v>3319.5942028985505</v>
      </c>
    </row>
    <row r="133" spans="1:12" x14ac:dyDescent="0.2">
      <c r="A133" s="14">
        <v>43735</v>
      </c>
      <c r="B133">
        <v>2046</v>
      </c>
      <c r="C133">
        <v>2045</v>
      </c>
      <c r="D133">
        <v>3335</v>
      </c>
      <c r="E133">
        <v>3310</v>
      </c>
      <c r="F133">
        <v>0.61782477341389697</v>
      </c>
      <c r="G133">
        <v>0.62983309029378498</v>
      </c>
      <c r="H133">
        <v>2.5038576032204302E-2</v>
      </c>
      <c r="I133">
        <v>-0.47959264394443202</v>
      </c>
      <c r="J133">
        <v>-1.94</v>
      </c>
      <c r="K133">
        <v>3310</v>
      </c>
      <c r="L133">
        <v>3270.0241545893718</v>
      </c>
    </row>
    <row r="134" spans="1:12" x14ac:dyDescent="0.2">
      <c r="A134" s="14">
        <v>43734</v>
      </c>
      <c r="B134">
        <v>2053</v>
      </c>
      <c r="C134">
        <v>2063</v>
      </c>
      <c r="D134">
        <v>3335</v>
      </c>
      <c r="E134">
        <v>3360</v>
      </c>
      <c r="F134">
        <v>0.61398809523809506</v>
      </c>
      <c r="G134">
        <v>0.630040498396091</v>
      </c>
      <c r="H134">
        <v>2.5002647584512702E-2</v>
      </c>
      <c r="I134">
        <v>-0.64202813337013098</v>
      </c>
      <c r="J134">
        <v>-2.61</v>
      </c>
      <c r="K134">
        <v>3360</v>
      </c>
      <c r="L134">
        <v>3298.8067632850243</v>
      </c>
    </row>
    <row r="135" spans="1:12" x14ac:dyDescent="0.2">
      <c r="A135" s="14">
        <v>43733</v>
      </c>
      <c r="B135">
        <v>2008</v>
      </c>
      <c r="C135">
        <v>2003</v>
      </c>
      <c r="D135">
        <v>3225</v>
      </c>
      <c r="E135">
        <v>3275</v>
      </c>
      <c r="F135">
        <v>0.61160305343511401</v>
      </c>
      <c r="G135">
        <v>0.63014742859224904</v>
      </c>
      <c r="H135">
        <v>2.4950862388808899E-2</v>
      </c>
      <c r="I135">
        <v>-0.74323583963385798</v>
      </c>
      <c r="J135">
        <v>-3.03</v>
      </c>
      <c r="K135">
        <v>3275</v>
      </c>
      <c r="L135">
        <v>3202.8647342995168</v>
      </c>
    </row>
    <row r="136" spans="1:12" x14ac:dyDescent="0.2">
      <c r="A136" s="14">
        <v>43732</v>
      </c>
      <c r="B136">
        <v>2036</v>
      </c>
      <c r="C136">
        <v>2025</v>
      </c>
      <c r="D136">
        <v>3245</v>
      </c>
      <c r="E136">
        <v>3260</v>
      </c>
      <c r="F136">
        <v>0.621165644171779</v>
      </c>
      <c r="G136">
        <v>0.63018896940936298</v>
      </c>
      <c r="H136">
        <v>2.4922530655483301E-2</v>
      </c>
      <c r="I136">
        <v>-0.36205493584571802</v>
      </c>
      <c r="J136">
        <v>-1.45</v>
      </c>
      <c r="K136">
        <v>3260</v>
      </c>
      <c r="L136">
        <v>3238.0434782608695</v>
      </c>
    </row>
    <row r="137" spans="1:12" x14ac:dyDescent="0.2">
      <c r="A137" s="14">
        <v>43728</v>
      </c>
      <c r="B137">
        <v>2082</v>
      </c>
      <c r="C137">
        <v>2042</v>
      </c>
      <c r="D137">
        <v>3340</v>
      </c>
      <c r="E137">
        <v>3305</v>
      </c>
      <c r="F137">
        <v>0.61785173978819896</v>
      </c>
      <c r="G137">
        <v>0.63008567455842501</v>
      </c>
      <c r="H137">
        <v>2.4975712752298099E-2</v>
      </c>
      <c r="I137">
        <v>-0.48983325887665202</v>
      </c>
      <c r="J137">
        <v>-1.98</v>
      </c>
      <c r="K137">
        <v>3305</v>
      </c>
      <c r="L137">
        <v>3265.2270531400968</v>
      </c>
    </row>
    <row r="138" spans="1:12" x14ac:dyDescent="0.2">
      <c r="A138" s="14">
        <v>43727</v>
      </c>
      <c r="B138">
        <v>2104</v>
      </c>
      <c r="C138">
        <v>2087</v>
      </c>
      <c r="D138">
        <v>3335</v>
      </c>
      <c r="E138">
        <v>3305</v>
      </c>
      <c r="F138">
        <v>0.63146747352496202</v>
      </c>
      <c r="G138">
        <v>0.62999443131445598</v>
      </c>
      <c r="H138">
        <v>2.5032675239840801E-2</v>
      </c>
      <c r="I138">
        <v>5.8844777731180402E-2</v>
      </c>
      <c r="J138">
        <v>0.23</v>
      </c>
      <c r="K138">
        <v>3305</v>
      </c>
      <c r="L138">
        <v>3337.1835748792269</v>
      </c>
    </row>
    <row r="139" spans="1:12" x14ac:dyDescent="0.2">
      <c r="A139" s="14">
        <v>43726</v>
      </c>
      <c r="B139">
        <v>2124</v>
      </c>
      <c r="C139">
        <v>2095</v>
      </c>
      <c r="D139">
        <v>3315</v>
      </c>
      <c r="E139">
        <v>3265</v>
      </c>
      <c r="F139">
        <v>0.64165390505359798</v>
      </c>
      <c r="G139">
        <v>0.62970556408893597</v>
      </c>
      <c r="H139">
        <v>2.5138788330088601E-2</v>
      </c>
      <c r="I139">
        <v>0.47529502248766903</v>
      </c>
      <c r="J139">
        <v>1.86</v>
      </c>
      <c r="K139">
        <v>3265</v>
      </c>
      <c r="L139">
        <v>3349.9758454106282</v>
      </c>
    </row>
    <row r="140" spans="1:12" x14ac:dyDescent="0.2">
      <c r="A140" s="14">
        <v>43725</v>
      </c>
      <c r="B140">
        <v>2100</v>
      </c>
      <c r="C140">
        <v>2143</v>
      </c>
      <c r="D140">
        <v>3310</v>
      </c>
      <c r="E140">
        <v>3320</v>
      </c>
      <c r="F140">
        <v>0.64548192771084301</v>
      </c>
      <c r="G140">
        <v>0.62943019374279396</v>
      </c>
      <c r="H140">
        <v>2.5119505854375699E-2</v>
      </c>
      <c r="I140">
        <v>0.63901471872515203</v>
      </c>
      <c r="J140">
        <v>2.4900000000000002</v>
      </c>
      <c r="K140">
        <v>3320</v>
      </c>
      <c r="L140">
        <v>3426.7294685990337</v>
      </c>
    </row>
    <row r="141" spans="1:12" x14ac:dyDescent="0.2">
      <c r="A141" s="14">
        <v>43721</v>
      </c>
      <c r="B141">
        <v>2173</v>
      </c>
      <c r="C141">
        <v>2135</v>
      </c>
      <c r="D141">
        <v>3260</v>
      </c>
      <c r="E141">
        <v>3290</v>
      </c>
      <c r="F141">
        <v>0.64893617021276595</v>
      </c>
      <c r="G141">
        <v>0.62894603878234101</v>
      </c>
      <c r="H141">
        <v>2.5155368552719101E-2</v>
      </c>
      <c r="I141">
        <v>0.79466660917848397</v>
      </c>
      <c r="J141">
        <v>3.08</v>
      </c>
      <c r="K141">
        <v>3290</v>
      </c>
      <c r="L141">
        <v>3413.9371980676328</v>
      </c>
    </row>
    <row r="142" spans="1:12" x14ac:dyDescent="0.2">
      <c r="A142" s="14">
        <v>43720</v>
      </c>
      <c r="B142">
        <v>2158</v>
      </c>
      <c r="C142">
        <v>2142</v>
      </c>
      <c r="D142">
        <v>3205</v>
      </c>
      <c r="E142">
        <v>3215</v>
      </c>
      <c r="F142">
        <v>0.66625194401244103</v>
      </c>
      <c r="G142">
        <v>0.62838371944313298</v>
      </c>
      <c r="H142">
        <v>2.51735956298294E-2</v>
      </c>
      <c r="I142">
        <v>1.50428350109971</v>
      </c>
      <c r="J142">
        <v>5.68</v>
      </c>
      <c r="K142">
        <v>3215</v>
      </c>
      <c r="L142">
        <v>3425.1304347826085</v>
      </c>
    </row>
    <row r="143" spans="1:12" x14ac:dyDescent="0.2">
      <c r="A143" s="14">
        <v>43719</v>
      </c>
      <c r="B143">
        <v>2156</v>
      </c>
      <c r="C143">
        <v>2149</v>
      </c>
      <c r="D143">
        <v>3125</v>
      </c>
      <c r="E143">
        <v>3205</v>
      </c>
      <c r="F143">
        <v>0.67051482059282297</v>
      </c>
      <c r="G143">
        <v>0.62755094999870598</v>
      </c>
      <c r="H143">
        <v>2.4939091450620399E-2</v>
      </c>
      <c r="I143">
        <v>1.7227520368649401</v>
      </c>
      <c r="J143">
        <v>6.41</v>
      </c>
      <c r="K143">
        <v>3205</v>
      </c>
      <c r="L143">
        <v>3436.3236714975847</v>
      </c>
    </row>
    <row r="144" spans="1:12" x14ac:dyDescent="0.2">
      <c r="A144" s="14">
        <v>43718</v>
      </c>
      <c r="B144">
        <v>2150</v>
      </c>
      <c r="C144">
        <v>2117</v>
      </c>
      <c r="D144">
        <v>3000</v>
      </c>
      <c r="E144">
        <v>3080</v>
      </c>
      <c r="F144">
        <v>0.68733766233766203</v>
      </c>
      <c r="G144">
        <v>0.62647325541670296</v>
      </c>
      <c r="H144">
        <v>2.4805239699585199E-2</v>
      </c>
      <c r="I144">
        <v>2.4536915449350101</v>
      </c>
      <c r="J144">
        <v>8.86</v>
      </c>
      <c r="K144">
        <v>3080</v>
      </c>
      <c r="L144">
        <v>3385.1545893719808</v>
      </c>
    </row>
    <row r="145" spans="1:12" x14ac:dyDescent="0.2">
      <c r="A145" s="14">
        <v>43717</v>
      </c>
      <c r="B145">
        <v>2087</v>
      </c>
      <c r="C145">
        <v>2125</v>
      </c>
      <c r="D145">
        <v>2943</v>
      </c>
      <c r="E145">
        <v>2961</v>
      </c>
      <c r="F145">
        <v>0.71766295170550398</v>
      </c>
      <c r="G145">
        <v>0.62502500370460801</v>
      </c>
      <c r="H145">
        <v>2.43765460451934E-2</v>
      </c>
      <c r="I145">
        <v>3.8002901571514101</v>
      </c>
      <c r="J145">
        <v>12.91</v>
      </c>
      <c r="K145">
        <v>2961</v>
      </c>
      <c r="L145">
        <v>3397.9468599033817</v>
      </c>
    </row>
    <row r="146" spans="1:12" x14ac:dyDescent="0.2">
      <c r="A146" s="14">
        <v>43714</v>
      </c>
      <c r="B146">
        <v>2078</v>
      </c>
      <c r="C146">
        <v>2079</v>
      </c>
      <c r="D146">
        <v>2986</v>
      </c>
      <c r="E146">
        <v>2954</v>
      </c>
      <c r="F146">
        <v>0.70379146919431201</v>
      </c>
      <c r="G146">
        <v>0.62307935275433202</v>
      </c>
      <c r="H146">
        <v>2.2668591440079999E-2</v>
      </c>
      <c r="I146">
        <v>3.5605263191287002</v>
      </c>
      <c r="J146">
        <v>11.47</v>
      </c>
      <c r="K146">
        <v>2954</v>
      </c>
      <c r="L146">
        <v>3324.391304347826</v>
      </c>
    </row>
    <row r="147" spans="1:12" x14ac:dyDescent="0.2">
      <c r="A147" s="14">
        <v>43713</v>
      </c>
      <c r="B147">
        <v>1943</v>
      </c>
      <c r="C147">
        <v>2030</v>
      </c>
      <c r="D147">
        <v>2917</v>
      </c>
      <c r="E147">
        <v>2958</v>
      </c>
      <c r="F147">
        <v>0.68627450980392102</v>
      </c>
      <c r="G147">
        <v>0.621425279793686</v>
      </c>
      <c r="H147">
        <v>2.1197132439408399E-2</v>
      </c>
      <c r="I147">
        <v>3.0593397571867298</v>
      </c>
      <c r="J147">
        <v>9.4499999999999993</v>
      </c>
      <c r="K147">
        <v>2958</v>
      </c>
      <c r="L147">
        <v>3246.0386473429953</v>
      </c>
    </row>
    <row r="148" spans="1:12" x14ac:dyDescent="0.2">
      <c r="A148" s="14">
        <v>43712</v>
      </c>
      <c r="B148">
        <v>1888</v>
      </c>
      <c r="C148">
        <v>1903</v>
      </c>
      <c r="D148">
        <v>2862</v>
      </c>
      <c r="E148">
        <v>2867</v>
      </c>
      <c r="F148">
        <v>0.66376002790373201</v>
      </c>
      <c r="G148">
        <v>0.62000476629157997</v>
      </c>
      <c r="H148">
        <v>2.0356855039708101E-2</v>
      </c>
      <c r="I148">
        <v>2.14941166141837</v>
      </c>
      <c r="J148">
        <v>6.59</v>
      </c>
      <c r="K148">
        <v>2867</v>
      </c>
      <c r="L148">
        <v>3042.9613526570047</v>
      </c>
    </row>
    <row r="149" spans="1:12" x14ac:dyDescent="0.2">
      <c r="A149" s="14">
        <v>43711</v>
      </c>
      <c r="B149">
        <v>1878</v>
      </c>
      <c r="C149">
        <v>1910</v>
      </c>
      <c r="D149">
        <v>2857</v>
      </c>
      <c r="E149">
        <v>2878</v>
      </c>
      <c r="F149">
        <v>0.66365531619179896</v>
      </c>
      <c r="G149">
        <v>0.61887642108868002</v>
      </c>
      <c r="H149">
        <v>2.0245333348585599E-2</v>
      </c>
      <c r="I149">
        <v>2.2118131784798201</v>
      </c>
      <c r="J149">
        <v>6.75</v>
      </c>
      <c r="K149">
        <v>2878</v>
      </c>
      <c r="L149">
        <v>3054.1545893719808</v>
      </c>
    </row>
    <row r="150" spans="1:12" x14ac:dyDescent="0.2">
      <c r="A150" s="14">
        <v>43710</v>
      </c>
      <c r="B150">
        <v>1866</v>
      </c>
      <c r="C150">
        <v>1901</v>
      </c>
      <c r="D150">
        <v>2900</v>
      </c>
      <c r="E150">
        <v>2870</v>
      </c>
      <c r="F150">
        <v>0.66236933797909403</v>
      </c>
      <c r="G150">
        <v>0.61782154164040903</v>
      </c>
      <c r="H150">
        <v>1.99435673389361E-2</v>
      </c>
      <c r="I150">
        <v>2.2336924774592699</v>
      </c>
      <c r="J150">
        <v>6.73</v>
      </c>
      <c r="K150">
        <v>2870</v>
      </c>
      <c r="L150">
        <v>3039.7632850241544</v>
      </c>
    </row>
    <row r="151" spans="1:12" x14ac:dyDescent="0.2">
      <c r="A151" s="14">
        <v>43707</v>
      </c>
      <c r="B151">
        <v>1820</v>
      </c>
      <c r="C151">
        <v>1893</v>
      </c>
      <c r="D151">
        <v>2866</v>
      </c>
      <c r="E151">
        <v>2920</v>
      </c>
      <c r="F151">
        <v>0.64828767123287601</v>
      </c>
      <c r="G151">
        <v>0.61692004847184201</v>
      </c>
      <c r="H151">
        <v>1.9431054142650901E-2</v>
      </c>
      <c r="I151">
        <v>1.61430370842221</v>
      </c>
      <c r="J151">
        <v>4.84</v>
      </c>
      <c r="K151">
        <v>2920</v>
      </c>
      <c r="L151">
        <v>3026.9710144927535</v>
      </c>
    </row>
    <row r="152" spans="1:12" x14ac:dyDescent="0.2">
      <c r="A152" s="14">
        <v>43706</v>
      </c>
      <c r="B152">
        <v>1781</v>
      </c>
      <c r="C152">
        <v>1786</v>
      </c>
      <c r="D152">
        <v>2846</v>
      </c>
      <c r="E152">
        <v>2823</v>
      </c>
      <c r="F152">
        <v>0.63266029047113004</v>
      </c>
      <c r="G152">
        <v>0.61611691267124102</v>
      </c>
      <c r="H152">
        <v>1.9362668976865002E-2</v>
      </c>
      <c r="I152">
        <v>0.854395528821699</v>
      </c>
      <c r="J152">
        <v>2.61</v>
      </c>
      <c r="K152">
        <v>2823</v>
      </c>
      <c r="L152">
        <v>2855.8743961352657</v>
      </c>
    </row>
    <row r="153" spans="1:12" x14ac:dyDescent="0.2">
      <c r="A153" s="14">
        <v>43705</v>
      </c>
      <c r="B153">
        <v>1755</v>
      </c>
      <c r="C153">
        <v>1761</v>
      </c>
      <c r="D153">
        <v>2836</v>
      </c>
      <c r="E153">
        <v>2808</v>
      </c>
      <c r="F153">
        <v>0.62713675213675202</v>
      </c>
      <c r="G153">
        <v>0.61579431691116804</v>
      </c>
      <c r="H153">
        <v>1.9285754759497099E-2</v>
      </c>
      <c r="I153">
        <v>0.58812503669312599</v>
      </c>
      <c r="J153">
        <v>1.81</v>
      </c>
      <c r="K153">
        <v>2808</v>
      </c>
      <c r="L153">
        <v>2815.8985507246375</v>
      </c>
    </row>
    <row r="154" spans="1:12" x14ac:dyDescent="0.2">
      <c r="A154" s="14">
        <v>43704</v>
      </c>
      <c r="B154">
        <v>1728</v>
      </c>
      <c r="C154">
        <v>1757</v>
      </c>
      <c r="D154">
        <v>2774</v>
      </c>
      <c r="E154">
        <v>2809</v>
      </c>
      <c r="F154">
        <v>0.62548949804200704</v>
      </c>
      <c r="G154">
        <v>0.61591100690590705</v>
      </c>
      <c r="H154">
        <v>1.93802750010829E-2</v>
      </c>
      <c r="I154">
        <v>0.49423917542787799</v>
      </c>
      <c r="J154">
        <v>1.53</v>
      </c>
      <c r="K154">
        <v>2809</v>
      </c>
      <c r="L154">
        <v>2809.5024154589373</v>
      </c>
    </row>
    <row r="155" spans="1:12" x14ac:dyDescent="0.2">
      <c r="A155" s="14">
        <v>43703</v>
      </c>
      <c r="B155">
        <v>1680</v>
      </c>
      <c r="C155">
        <v>1724</v>
      </c>
      <c r="D155">
        <v>2717</v>
      </c>
      <c r="E155">
        <v>2728</v>
      </c>
      <c r="F155">
        <v>0.63196480938416399</v>
      </c>
      <c r="G155">
        <v>0.61630948084144999</v>
      </c>
      <c r="H155">
        <v>1.9874064671261099E-2</v>
      </c>
      <c r="I155">
        <v>0.78772655728308905</v>
      </c>
      <c r="J155">
        <v>2.48</v>
      </c>
      <c r="K155">
        <v>2728</v>
      </c>
      <c r="L155">
        <v>2756.7342995169083</v>
      </c>
    </row>
    <row r="156" spans="1:12" x14ac:dyDescent="0.2">
      <c r="A156" s="14">
        <v>43700</v>
      </c>
      <c r="B156">
        <v>1706</v>
      </c>
      <c r="C156">
        <v>1749</v>
      </c>
      <c r="D156">
        <v>2813</v>
      </c>
      <c r="E156">
        <v>2812</v>
      </c>
      <c r="F156">
        <v>0.62197724039829305</v>
      </c>
      <c r="G156">
        <v>0.61667347537929296</v>
      </c>
      <c r="H156">
        <v>2.04004844172327E-2</v>
      </c>
      <c r="I156">
        <v>0.25998230779850101</v>
      </c>
      <c r="J156">
        <v>0.85</v>
      </c>
      <c r="K156">
        <v>2812</v>
      </c>
      <c r="L156">
        <v>2796.710144927536</v>
      </c>
    </row>
    <row r="157" spans="1:12" x14ac:dyDescent="0.2">
      <c r="A157" s="14">
        <v>43699</v>
      </c>
      <c r="B157">
        <v>1705</v>
      </c>
      <c r="C157">
        <v>1701</v>
      </c>
      <c r="D157">
        <v>2771</v>
      </c>
      <c r="E157">
        <v>2800</v>
      </c>
      <c r="F157">
        <v>0.60750000000000004</v>
      </c>
      <c r="G157">
        <v>0.61700711217398296</v>
      </c>
      <c r="H157">
        <v>2.0687098070445501E-2</v>
      </c>
      <c r="I157">
        <v>-0.45956722115438498</v>
      </c>
      <c r="J157">
        <v>-1.56</v>
      </c>
      <c r="K157">
        <v>2800</v>
      </c>
      <c r="L157">
        <v>2719.9565217391305</v>
      </c>
    </row>
    <row r="158" spans="1:12" x14ac:dyDescent="0.2">
      <c r="A158" s="14">
        <v>43698</v>
      </c>
      <c r="B158">
        <v>1670</v>
      </c>
      <c r="C158">
        <v>1712</v>
      </c>
      <c r="D158">
        <v>2763</v>
      </c>
      <c r="E158">
        <v>2767</v>
      </c>
      <c r="F158">
        <v>0.61872063606794303</v>
      </c>
      <c r="G158">
        <v>0.61771331372436999</v>
      </c>
      <c r="H158">
        <v>2.1246963982302199E-2</v>
      </c>
      <c r="I158">
        <v>4.7410177962935597E-2</v>
      </c>
      <c r="J158">
        <v>0.16</v>
      </c>
      <c r="K158">
        <v>2767</v>
      </c>
      <c r="L158">
        <v>2737.5458937198068</v>
      </c>
    </row>
    <row r="159" spans="1:12" x14ac:dyDescent="0.2">
      <c r="A159" s="14">
        <v>43697</v>
      </c>
      <c r="B159">
        <v>1683</v>
      </c>
      <c r="C159">
        <v>1697</v>
      </c>
      <c r="D159">
        <v>2795</v>
      </c>
      <c r="E159">
        <v>2790</v>
      </c>
      <c r="F159">
        <v>0.60824372759856604</v>
      </c>
      <c r="G159">
        <v>0.61802911877729905</v>
      </c>
      <c r="H159">
        <v>2.1434783483044499E-2</v>
      </c>
      <c r="I159">
        <v>-0.45651924529461102</v>
      </c>
      <c r="J159">
        <v>-1.61</v>
      </c>
      <c r="K159">
        <v>2790</v>
      </c>
      <c r="L159">
        <v>2713.5603864734298</v>
      </c>
    </row>
    <row r="160" spans="1:12" x14ac:dyDescent="0.2">
      <c r="A160" s="14">
        <v>43696</v>
      </c>
      <c r="B160">
        <v>1681</v>
      </c>
      <c r="C160">
        <v>1676</v>
      </c>
      <c r="D160">
        <v>2776</v>
      </c>
      <c r="E160">
        <v>2779</v>
      </c>
      <c r="F160">
        <v>0.60309463835912203</v>
      </c>
      <c r="G160">
        <v>0.61839142463153995</v>
      </c>
      <c r="H160">
        <v>2.1495882938695501E-2</v>
      </c>
      <c r="I160">
        <v>-0.71161469924466902</v>
      </c>
      <c r="J160">
        <v>-2.54</v>
      </c>
      <c r="K160">
        <v>2779</v>
      </c>
      <c r="L160">
        <v>2679.9806763285023</v>
      </c>
    </row>
    <row r="161" spans="1:12" x14ac:dyDescent="0.2">
      <c r="A161" s="14">
        <v>43693</v>
      </c>
      <c r="B161">
        <v>1635</v>
      </c>
      <c r="C161">
        <v>1651</v>
      </c>
      <c r="D161">
        <v>2749</v>
      </c>
      <c r="E161">
        <v>2750</v>
      </c>
      <c r="F161">
        <v>0.60036363636363599</v>
      </c>
      <c r="G161">
        <v>0.61871648479561403</v>
      </c>
      <c r="H161">
        <v>2.1446383745584999E-2</v>
      </c>
      <c r="I161">
        <v>-0.85575492118836205</v>
      </c>
      <c r="J161">
        <v>-3.06</v>
      </c>
      <c r="K161">
        <v>2750</v>
      </c>
      <c r="L161">
        <v>2640.0048309178742</v>
      </c>
    </row>
    <row r="162" spans="1:12" x14ac:dyDescent="0.2">
      <c r="A162" s="14">
        <v>43692</v>
      </c>
      <c r="B162">
        <v>1610</v>
      </c>
      <c r="C162">
        <v>1658</v>
      </c>
      <c r="D162">
        <v>2709</v>
      </c>
      <c r="E162">
        <v>2759</v>
      </c>
      <c r="F162">
        <v>0.60094237042406595</v>
      </c>
      <c r="G162">
        <v>0.61893801520764802</v>
      </c>
      <c r="H162">
        <v>2.1341217189944101E-2</v>
      </c>
      <c r="I162">
        <v>-0.84323422714902696</v>
      </c>
      <c r="J162">
        <v>-2.99</v>
      </c>
      <c r="K162">
        <v>2759</v>
      </c>
      <c r="L162">
        <v>2651.1980676328503</v>
      </c>
    </row>
    <row r="163" spans="1:12" x14ac:dyDescent="0.2">
      <c r="A163" s="14">
        <v>43691</v>
      </c>
      <c r="B163">
        <v>1687</v>
      </c>
      <c r="C163">
        <v>1669</v>
      </c>
      <c r="D163">
        <v>2796</v>
      </c>
      <c r="E163">
        <v>2803</v>
      </c>
      <c r="F163">
        <v>0.59543346414555798</v>
      </c>
      <c r="G163">
        <v>0.61911674629926805</v>
      </c>
      <c r="H163">
        <v>2.1245674950574799E-2</v>
      </c>
      <c r="I163">
        <v>-1.1147342792735999</v>
      </c>
      <c r="J163">
        <v>-3.98</v>
      </c>
      <c r="K163">
        <v>2803</v>
      </c>
      <c r="L163">
        <v>2668.7874396135267</v>
      </c>
    </row>
    <row r="164" spans="1:12" x14ac:dyDescent="0.2">
      <c r="A164" s="14">
        <v>43690</v>
      </c>
      <c r="B164">
        <v>1662</v>
      </c>
      <c r="C164">
        <v>1647</v>
      </c>
      <c r="D164">
        <v>2765</v>
      </c>
      <c r="E164">
        <v>2746</v>
      </c>
      <c r="F164">
        <v>0.599781500364166</v>
      </c>
      <c r="G164">
        <v>0.61946715725351797</v>
      </c>
      <c r="H164">
        <v>2.1068157039344799E-2</v>
      </c>
      <c r="I164">
        <v>-0.93437963522814105</v>
      </c>
      <c r="J164">
        <v>-3.28</v>
      </c>
      <c r="K164">
        <v>2746</v>
      </c>
      <c r="L164">
        <v>2633.608695652174</v>
      </c>
    </row>
    <row r="165" spans="1:12" x14ac:dyDescent="0.2">
      <c r="A165" s="14">
        <v>43686</v>
      </c>
      <c r="B165">
        <v>1708</v>
      </c>
      <c r="C165">
        <v>1702</v>
      </c>
      <c r="D165">
        <v>2849</v>
      </c>
      <c r="E165">
        <v>2842</v>
      </c>
      <c r="F165">
        <v>0.598874032371569</v>
      </c>
      <c r="G165">
        <v>0.61973173484365995</v>
      </c>
      <c r="H165">
        <v>2.0943509018390299E-2</v>
      </c>
      <c r="I165">
        <v>-0.99590295273709795</v>
      </c>
      <c r="J165">
        <v>-3.48</v>
      </c>
      <c r="K165">
        <v>2842</v>
      </c>
      <c r="L165">
        <v>2721.5555555555557</v>
      </c>
    </row>
    <row r="166" spans="1:12" x14ac:dyDescent="0.2">
      <c r="A166" s="14">
        <v>43685</v>
      </c>
      <c r="B166">
        <v>1687</v>
      </c>
      <c r="C166">
        <v>1699</v>
      </c>
      <c r="D166">
        <v>2765</v>
      </c>
      <c r="E166">
        <v>2801</v>
      </c>
      <c r="F166">
        <v>0.60656908247054597</v>
      </c>
      <c r="G166">
        <v>0.61997434376244198</v>
      </c>
      <c r="H166">
        <v>2.0805422687037702E-2</v>
      </c>
      <c r="I166">
        <v>-0.64431573890820404</v>
      </c>
      <c r="J166">
        <v>-2.21</v>
      </c>
      <c r="K166">
        <v>2801</v>
      </c>
      <c r="L166">
        <v>2716.7584541062802</v>
      </c>
    </row>
    <row r="167" spans="1:12" x14ac:dyDescent="0.2">
      <c r="A167" s="14">
        <v>43684</v>
      </c>
      <c r="B167">
        <v>1769</v>
      </c>
      <c r="C167">
        <v>1709</v>
      </c>
      <c r="D167">
        <v>2801</v>
      </c>
      <c r="E167">
        <v>2794</v>
      </c>
      <c r="F167">
        <v>0.611667859699355</v>
      </c>
      <c r="G167">
        <v>0.62004907483674798</v>
      </c>
      <c r="H167">
        <v>2.0767168904486401E-2</v>
      </c>
      <c r="I167">
        <v>-0.40358005349404602</v>
      </c>
      <c r="J167">
        <v>-1.37</v>
      </c>
      <c r="K167">
        <v>2794</v>
      </c>
      <c r="L167">
        <v>2732.7487922705313</v>
      </c>
    </row>
    <row r="168" spans="1:12" x14ac:dyDescent="0.2">
      <c r="A168" s="14">
        <v>43683</v>
      </c>
      <c r="B168">
        <v>1793</v>
      </c>
      <c r="C168">
        <v>1788</v>
      </c>
      <c r="D168">
        <v>2714</v>
      </c>
      <c r="E168">
        <v>2814</v>
      </c>
      <c r="F168">
        <v>0.63539445628997804</v>
      </c>
      <c r="G168">
        <v>0.62000109223095801</v>
      </c>
      <c r="H168">
        <v>2.0790622449684801E-2</v>
      </c>
      <c r="I168">
        <v>0.74039938420666895</v>
      </c>
      <c r="J168">
        <v>2.42</v>
      </c>
      <c r="K168">
        <v>2814</v>
      </c>
      <c r="L168">
        <v>2859.072463768116</v>
      </c>
    </row>
    <row r="169" spans="1:12" x14ac:dyDescent="0.2">
      <c r="A169" s="14">
        <v>43682</v>
      </c>
      <c r="B169">
        <v>1719</v>
      </c>
      <c r="C169">
        <v>1673</v>
      </c>
      <c r="D169">
        <v>2898</v>
      </c>
      <c r="E169">
        <v>2856</v>
      </c>
      <c r="F169">
        <v>0.58578431372549</v>
      </c>
      <c r="G169">
        <v>0.61948983478032704</v>
      </c>
      <c r="H169">
        <v>2.0877079946572001E-2</v>
      </c>
      <c r="I169">
        <v>-1.61447487584926</v>
      </c>
      <c r="J169">
        <v>-5.75</v>
      </c>
      <c r="K169">
        <v>2856</v>
      </c>
      <c r="L169">
        <v>2675.1835748792269</v>
      </c>
    </row>
    <row r="170" spans="1:12" x14ac:dyDescent="0.2">
      <c r="A170" s="14">
        <v>43679</v>
      </c>
      <c r="B170">
        <v>1812</v>
      </c>
      <c r="C170">
        <v>1752</v>
      </c>
      <c r="D170">
        <v>2989</v>
      </c>
      <c r="E170">
        <v>2959</v>
      </c>
      <c r="F170">
        <v>0.59209192294694102</v>
      </c>
      <c r="G170">
        <v>0.61983858124408597</v>
      </c>
      <c r="H170">
        <v>2.0526648232099098E-2</v>
      </c>
      <c r="I170">
        <v>-1.35173838336429</v>
      </c>
      <c r="J170">
        <v>-4.6900000000000004</v>
      </c>
      <c r="K170">
        <v>2959</v>
      </c>
      <c r="L170">
        <v>2801.5072463768115</v>
      </c>
    </row>
    <row r="171" spans="1:12" x14ac:dyDescent="0.2">
      <c r="A171" s="14">
        <v>43678</v>
      </c>
      <c r="B171">
        <v>1886</v>
      </c>
      <c r="C171">
        <v>1891</v>
      </c>
      <c r="D171">
        <v>3045</v>
      </c>
      <c r="E171">
        <v>3095</v>
      </c>
      <c r="F171">
        <v>0.61098546042003199</v>
      </c>
      <c r="G171">
        <v>0.62004598305577396</v>
      </c>
      <c r="H171">
        <v>2.0322820205288399E-2</v>
      </c>
      <c r="I171">
        <v>-0.44582998541632901</v>
      </c>
      <c r="J171">
        <v>-1.48</v>
      </c>
      <c r="K171">
        <v>3095</v>
      </c>
      <c r="L171">
        <v>3023.7729468599032</v>
      </c>
    </row>
    <row r="172" spans="1:12" x14ac:dyDescent="0.2">
      <c r="A172" s="14">
        <v>43677</v>
      </c>
      <c r="B172">
        <v>1920</v>
      </c>
      <c r="C172">
        <v>1907</v>
      </c>
      <c r="D172">
        <v>3015</v>
      </c>
      <c r="E172">
        <v>3015</v>
      </c>
      <c r="F172">
        <v>0.63250414593698101</v>
      </c>
      <c r="G172">
        <v>0.61991494681553805</v>
      </c>
      <c r="H172">
        <v>2.04123039233912E-2</v>
      </c>
      <c r="I172">
        <v>0.61674562404574196</v>
      </c>
      <c r="J172">
        <v>1.99</v>
      </c>
      <c r="K172">
        <v>3015</v>
      </c>
      <c r="L172">
        <v>3049.3574879227053</v>
      </c>
    </row>
    <row r="173" spans="1:12" x14ac:dyDescent="0.2">
      <c r="A173" s="14">
        <v>43676</v>
      </c>
      <c r="B173">
        <v>1927</v>
      </c>
      <c r="C173">
        <v>1936</v>
      </c>
      <c r="D173">
        <v>2982</v>
      </c>
      <c r="E173">
        <v>3025</v>
      </c>
      <c r="F173">
        <v>0.64</v>
      </c>
      <c r="G173">
        <v>0.61950853315487497</v>
      </c>
      <c r="H173">
        <v>2.0460988225542698E-2</v>
      </c>
      <c r="I173">
        <v>1.0014895966531701</v>
      </c>
      <c r="J173">
        <v>3.2</v>
      </c>
      <c r="K173">
        <v>3025</v>
      </c>
      <c r="L173">
        <v>3095.7294685990337</v>
      </c>
    </row>
    <row r="174" spans="1:12" x14ac:dyDescent="0.2">
      <c r="A174" s="14">
        <v>43675</v>
      </c>
      <c r="B174">
        <v>1932</v>
      </c>
      <c r="C174">
        <v>1913</v>
      </c>
      <c r="D174">
        <v>2983</v>
      </c>
      <c r="E174">
        <v>2941</v>
      </c>
      <c r="F174">
        <v>0.65045902754165197</v>
      </c>
      <c r="G174">
        <v>0.61919390485751302</v>
      </c>
      <c r="H174">
        <v>2.0324442918933899E-2</v>
      </c>
      <c r="I174">
        <v>1.5383015814427401</v>
      </c>
      <c r="J174">
        <v>4.8099999999999996</v>
      </c>
      <c r="K174">
        <v>2941</v>
      </c>
      <c r="L174">
        <v>3058.9516908212559</v>
      </c>
    </row>
    <row r="175" spans="1:12" x14ac:dyDescent="0.2">
      <c r="A175" s="14">
        <v>43672</v>
      </c>
      <c r="B175">
        <v>1967</v>
      </c>
      <c r="C175">
        <v>1949</v>
      </c>
      <c r="D175">
        <v>3035</v>
      </c>
      <c r="E175">
        <v>2984</v>
      </c>
      <c r="F175">
        <v>0.65315013404825695</v>
      </c>
      <c r="G175">
        <v>0.61889148819399498</v>
      </c>
      <c r="H175">
        <v>2.00234992903685E-2</v>
      </c>
      <c r="I175">
        <v>1.71092202004574</v>
      </c>
      <c r="J175">
        <v>5.25</v>
      </c>
      <c r="K175">
        <v>2984</v>
      </c>
      <c r="L175">
        <v>3116.5169082125603</v>
      </c>
    </row>
    <row r="176" spans="1:12" x14ac:dyDescent="0.2">
      <c r="A176" s="14">
        <v>43671</v>
      </c>
      <c r="B176">
        <v>1992</v>
      </c>
      <c r="C176">
        <v>1985</v>
      </c>
      <c r="D176">
        <v>3040</v>
      </c>
      <c r="E176">
        <v>3045</v>
      </c>
      <c r="F176">
        <v>0.65188834154351305</v>
      </c>
      <c r="G176">
        <v>0.61865340797531199</v>
      </c>
      <c r="H176">
        <v>1.9718579921914999E-2</v>
      </c>
      <c r="I176">
        <v>1.68546283250672</v>
      </c>
      <c r="J176">
        <v>5.0999999999999996</v>
      </c>
      <c r="K176">
        <v>3045</v>
      </c>
      <c r="L176">
        <v>3174.0821256038648</v>
      </c>
    </row>
    <row r="177" spans="1:12" x14ac:dyDescent="0.2">
      <c r="A177" s="14">
        <v>43670</v>
      </c>
      <c r="B177">
        <v>1899</v>
      </c>
      <c r="C177">
        <v>1973</v>
      </c>
      <c r="D177">
        <v>2951</v>
      </c>
      <c r="E177">
        <v>3005</v>
      </c>
      <c r="F177">
        <v>0.65657237936771995</v>
      </c>
      <c r="G177">
        <v>0.61860316743142396</v>
      </c>
      <c r="H177">
        <v>1.96384748941036E-2</v>
      </c>
      <c r="I177">
        <v>1.9334093986950101</v>
      </c>
      <c r="J177">
        <v>5.78</v>
      </c>
      <c r="K177">
        <v>3005</v>
      </c>
      <c r="L177">
        <v>3154.8937198067633</v>
      </c>
    </row>
    <row r="178" spans="1:12" x14ac:dyDescent="0.2">
      <c r="A178" s="14">
        <v>43669</v>
      </c>
      <c r="B178">
        <v>1842</v>
      </c>
      <c r="C178">
        <v>1869</v>
      </c>
      <c r="D178">
        <v>2895</v>
      </c>
      <c r="E178">
        <v>2947</v>
      </c>
      <c r="F178">
        <v>0.63420427553444103</v>
      </c>
      <c r="G178">
        <v>0.61839515128568101</v>
      </c>
      <c r="H178">
        <v>1.9315157544488901E-2</v>
      </c>
      <c r="I178">
        <v>0.81848280099951098</v>
      </c>
      <c r="J178">
        <v>2.4900000000000002</v>
      </c>
      <c r="K178">
        <v>2947</v>
      </c>
      <c r="L178">
        <v>2988.5942028985505</v>
      </c>
    </row>
    <row r="179" spans="1:12" x14ac:dyDescent="0.2">
      <c r="A179" s="14">
        <v>43668</v>
      </c>
      <c r="B179">
        <v>1840</v>
      </c>
      <c r="C179">
        <v>1839</v>
      </c>
      <c r="D179">
        <v>2906</v>
      </c>
      <c r="E179">
        <v>2909</v>
      </c>
      <c r="F179">
        <v>0.63217600550017095</v>
      </c>
      <c r="G179">
        <v>0.61847493938582898</v>
      </c>
      <c r="H179">
        <v>1.93925028135748E-2</v>
      </c>
      <c r="I179">
        <v>0.70651355557631101</v>
      </c>
      <c r="J179">
        <v>2.17</v>
      </c>
      <c r="K179">
        <v>2909</v>
      </c>
      <c r="L179">
        <v>2940.623188405797</v>
      </c>
    </row>
    <row r="180" spans="1:12" x14ac:dyDescent="0.2">
      <c r="A180" s="14">
        <v>43665</v>
      </c>
      <c r="B180">
        <v>1769</v>
      </c>
      <c r="C180">
        <v>1826</v>
      </c>
      <c r="D180">
        <v>2814</v>
      </c>
      <c r="E180">
        <v>2888</v>
      </c>
      <c r="F180">
        <v>0.632271468144044</v>
      </c>
      <c r="G180">
        <v>0.61829023239738001</v>
      </c>
      <c r="H180">
        <v>1.9326987187622598E-2</v>
      </c>
      <c r="I180">
        <v>0.72340482305582399</v>
      </c>
      <c r="J180">
        <v>2.21</v>
      </c>
      <c r="K180">
        <v>2888</v>
      </c>
      <c r="L180">
        <v>2919.8357487922704</v>
      </c>
    </row>
    <row r="181" spans="1:12" x14ac:dyDescent="0.2">
      <c r="A181" s="14">
        <v>43664</v>
      </c>
      <c r="B181">
        <v>1811</v>
      </c>
      <c r="C181">
        <v>1773</v>
      </c>
      <c r="D181">
        <v>2872</v>
      </c>
      <c r="E181">
        <v>2819</v>
      </c>
      <c r="F181">
        <v>0.628946434905995</v>
      </c>
      <c r="G181">
        <v>0.61809547509757501</v>
      </c>
      <c r="H181">
        <v>1.92585925845539E-2</v>
      </c>
      <c r="I181">
        <v>0.56343472456667099</v>
      </c>
      <c r="J181">
        <v>1.73</v>
      </c>
      <c r="K181">
        <v>2819</v>
      </c>
      <c r="L181">
        <v>2835.086956521739</v>
      </c>
    </row>
    <row r="182" spans="1:12" x14ac:dyDescent="0.2">
      <c r="A182" s="14">
        <v>43663</v>
      </c>
      <c r="B182">
        <v>1847</v>
      </c>
      <c r="C182">
        <v>1833</v>
      </c>
      <c r="D182">
        <v>2929</v>
      </c>
      <c r="E182">
        <v>2922</v>
      </c>
      <c r="F182">
        <v>0.62731006160164204</v>
      </c>
      <c r="G182">
        <v>0.61803287592557499</v>
      </c>
      <c r="H182">
        <v>1.9230830629689499E-2</v>
      </c>
      <c r="I182">
        <v>0.48241211493720398</v>
      </c>
      <c r="J182">
        <v>1.48</v>
      </c>
      <c r="K182">
        <v>2922</v>
      </c>
      <c r="L182">
        <v>2931.0289855072465</v>
      </c>
    </row>
    <row r="183" spans="1:12" x14ac:dyDescent="0.2">
      <c r="A183" s="14">
        <v>43662</v>
      </c>
      <c r="B183">
        <v>1847</v>
      </c>
      <c r="C183">
        <v>1841</v>
      </c>
      <c r="D183">
        <v>2974</v>
      </c>
      <c r="E183">
        <v>2962</v>
      </c>
      <c r="F183">
        <v>0.62153950033760896</v>
      </c>
      <c r="G183">
        <v>0.61823170473384903</v>
      </c>
      <c r="H183">
        <v>1.9402046914746299E-2</v>
      </c>
      <c r="I183">
        <v>0.17048693976955101</v>
      </c>
      <c r="J183">
        <v>0.53</v>
      </c>
      <c r="K183">
        <v>2962</v>
      </c>
      <c r="L183">
        <v>2943.8212560386473</v>
      </c>
    </row>
    <row r="184" spans="1:12" x14ac:dyDescent="0.2">
      <c r="A184" s="14">
        <v>43658</v>
      </c>
      <c r="B184">
        <v>1858</v>
      </c>
      <c r="C184">
        <v>1846</v>
      </c>
      <c r="D184">
        <v>2990</v>
      </c>
      <c r="E184">
        <v>2941</v>
      </c>
      <c r="F184">
        <v>0.62767766065963904</v>
      </c>
      <c r="G184">
        <v>0.61842935988086301</v>
      </c>
      <c r="H184">
        <v>1.95099469338888E-2</v>
      </c>
      <c r="I184">
        <v>0.47403003248113701</v>
      </c>
      <c r="J184">
        <v>1.47</v>
      </c>
      <c r="K184">
        <v>2941</v>
      </c>
      <c r="L184">
        <v>2951.8164251207731</v>
      </c>
    </row>
    <row r="185" spans="1:12" x14ac:dyDescent="0.2">
      <c r="A185" s="14">
        <v>43657</v>
      </c>
      <c r="B185">
        <v>1795</v>
      </c>
      <c r="C185">
        <v>1850</v>
      </c>
      <c r="D185">
        <v>2945</v>
      </c>
      <c r="E185">
        <v>2953</v>
      </c>
      <c r="F185">
        <v>0.62648154419234603</v>
      </c>
      <c r="G185">
        <v>0.61838643379652602</v>
      </c>
      <c r="H185">
        <v>1.94930859201351E-2</v>
      </c>
      <c r="I185">
        <v>0.41528111192794898</v>
      </c>
      <c r="J185">
        <v>1.29</v>
      </c>
      <c r="K185">
        <v>2953</v>
      </c>
      <c r="L185">
        <v>2958.2125603864733</v>
      </c>
    </row>
    <row r="186" spans="1:12" x14ac:dyDescent="0.2">
      <c r="A186" s="14">
        <v>43656</v>
      </c>
      <c r="B186">
        <v>1814</v>
      </c>
      <c r="C186">
        <v>1796</v>
      </c>
      <c r="D186">
        <v>3005</v>
      </c>
      <c r="E186">
        <v>3015</v>
      </c>
      <c r="F186">
        <v>0.59568822553897105</v>
      </c>
      <c r="G186">
        <v>0.61838444371931101</v>
      </c>
      <c r="H186">
        <v>1.9492266978738401E-2</v>
      </c>
      <c r="I186">
        <v>-1.1643703733945301</v>
      </c>
      <c r="J186">
        <v>-3.81</v>
      </c>
      <c r="K186">
        <v>3015</v>
      </c>
      <c r="L186">
        <v>2871.8647342995168</v>
      </c>
    </row>
    <row r="187" spans="1:12" x14ac:dyDescent="0.2">
      <c r="A187" s="14">
        <v>43655</v>
      </c>
      <c r="B187">
        <v>1838</v>
      </c>
      <c r="C187">
        <v>1834</v>
      </c>
      <c r="D187">
        <v>3040</v>
      </c>
      <c r="E187">
        <v>3010</v>
      </c>
      <c r="F187">
        <v>0.60930232558139497</v>
      </c>
      <c r="G187">
        <v>0.61870443404545805</v>
      </c>
      <c r="H187">
        <v>1.9313220169303799E-2</v>
      </c>
      <c r="I187">
        <v>-0.486822413954907</v>
      </c>
      <c r="J187">
        <v>-1.54</v>
      </c>
      <c r="K187">
        <v>3010</v>
      </c>
      <c r="L187">
        <v>2932.6280193236717</v>
      </c>
    </row>
    <row r="188" spans="1:12" x14ac:dyDescent="0.2">
      <c r="A188" s="14">
        <v>43654</v>
      </c>
      <c r="B188">
        <v>1880</v>
      </c>
      <c r="C188">
        <v>1835</v>
      </c>
      <c r="D188">
        <v>3070</v>
      </c>
      <c r="E188">
        <v>3065</v>
      </c>
      <c r="F188">
        <v>0.59869494290375203</v>
      </c>
      <c r="G188">
        <v>0.61857200408757496</v>
      </c>
      <c r="H188">
        <v>1.9411040783557799E-2</v>
      </c>
      <c r="I188">
        <v>-1.0240080068586599</v>
      </c>
      <c r="J188">
        <v>-3.32</v>
      </c>
      <c r="K188">
        <v>3065</v>
      </c>
      <c r="L188">
        <v>2934.2270531400968</v>
      </c>
    </row>
    <row r="189" spans="1:12" x14ac:dyDescent="0.2">
      <c r="A189" s="14">
        <v>43651</v>
      </c>
      <c r="B189">
        <v>1859</v>
      </c>
      <c r="C189">
        <v>1872</v>
      </c>
      <c r="D189">
        <v>3050</v>
      </c>
      <c r="E189">
        <v>3080</v>
      </c>
      <c r="F189">
        <v>0.607792207792207</v>
      </c>
      <c r="G189">
        <v>0.61863220848716705</v>
      </c>
      <c r="H189">
        <v>1.9356222498011201E-2</v>
      </c>
      <c r="I189">
        <v>-0.56002666305751003</v>
      </c>
      <c r="J189">
        <v>-1.78</v>
      </c>
      <c r="K189">
        <v>3080</v>
      </c>
      <c r="L189">
        <v>2993.391304347826</v>
      </c>
    </row>
    <row r="190" spans="1:12" x14ac:dyDescent="0.2">
      <c r="A190" s="14">
        <v>43650</v>
      </c>
      <c r="B190">
        <v>1846</v>
      </c>
      <c r="C190">
        <v>1844</v>
      </c>
      <c r="D190">
        <v>3025</v>
      </c>
      <c r="E190">
        <v>3045</v>
      </c>
      <c r="F190">
        <v>0.60558292282430204</v>
      </c>
      <c r="G190">
        <v>0.61850704709884796</v>
      </c>
      <c r="H190">
        <v>1.9456003856819198E-2</v>
      </c>
      <c r="I190">
        <v>-0.664274347890638</v>
      </c>
      <c r="J190">
        <v>-2.13</v>
      </c>
      <c r="K190">
        <v>3045</v>
      </c>
      <c r="L190">
        <v>2948.6183574879228</v>
      </c>
    </row>
    <row r="191" spans="1:12" x14ac:dyDescent="0.2">
      <c r="A191" s="14">
        <v>43649</v>
      </c>
      <c r="B191">
        <v>1876</v>
      </c>
      <c r="C191">
        <v>1836</v>
      </c>
      <c r="D191">
        <v>3000</v>
      </c>
      <c r="E191">
        <v>3015</v>
      </c>
      <c r="F191">
        <v>0.60895522388059697</v>
      </c>
      <c r="G191">
        <v>0.61836562748944801</v>
      </c>
      <c r="H191">
        <v>1.95875342687215E-2</v>
      </c>
      <c r="I191">
        <v>-0.48042818865050502</v>
      </c>
      <c r="J191">
        <v>-1.55</v>
      </c>
      <c r="K191">
        <v>3015</v>
      </c>
      <c r="L191">
        <v>2935.8260869565215</v>
      </c>
    </row>
    <row r="192" spans="1:12" x14ac:dyDescent="0.2">
      <c r="A192" s="14">
        <v>43648</v>
      </c>
      <c r="B192">
        <v>1879</v>
      </c>
      <c r="C192">
        <v>1898</v>
      </c>
      <c r="D192">
        <v>3045</v>
      </c>
      <c r="E192">
        <v>3050</v>
      </c>
      <c r="F192">
        <v>0.62229508196721295</v>
      </c>
      <c r="G192">
        <v>0.61822904790748701</v>
      </c>
      <c r="H192">
        <v>1.9688129199945701E-2</v>
      </c>
      <c r="I192">
        <v>0.20652211382974001</v>
      </c>
      <c r="J192">
        <v>0.65</v>
      </c>
      <c r="K192">
        <v>3050</v>
      </c>
      <c r="L192">
        <v>3034.9661835748793</v>
      </c>
    </row>
    <row r="193" spans="1:12" x14ac:dyDescent="0.2">
      <c r="A193" s="14">
        <v>43647</v>
      </c>
      <c r="B193">
        <v>1852</v>
      </c>
      <c r="C193">
        <v>1903</v>
      </c>
      <c r="D193">
        <v>2983</v>
      </c>
      <c r="E193">
        <v>3075</v>
      </c>
      <c r="F193">
        <v>0.61886178861788599</v>
      </c>
      <c r="G193">
        <v>0.617884544506485</v>
      </c>
      <c r="H193">
        <v>1.9839440974325401E-2</v>
      </c>
      <c r="I193">
        <v>4.9257643532653002E-2</v>
      </c>
      <c r="J193">
        <v>0.16</v>
      </c>
      <c r="K193">
        <v>3075</v>
      </c>
      <c r="L193">
        <v>3042.9613526570047</v>
      </c>
    </row>
    <row r="194" spans="1:12" x14ac:dyDescent="0.2">
      <c r="A194" s="14">
        <v>43644</v>
      </c>
      <c r="B194">
        <v>1802</v>
      </c>
      <c r="C194">
        <v>1799</v>
      </c>
      <c r="D194">
        <v>2920</v>
      </c>
      <c r="E194">
        <v>2933</v>
      </c>
      <c r="F194">
        <v>0.61336515513126399</v>
      </c>
      <c r="G194">
        <v>0.61780103299420497</v>
      </c>
      <c r="H194">
        <v>1.9848332037858699E-2</v>
      </c>
      <c r="I194">
        <v>-0.223488696908103</v>
      </c>
      <c r="J194">
        <v>-0.72</v>
      </c>
      <c r="K194">
        <v>2933</v>
      </c>
      <c r="L194">
        <v>2876.6618357487923</v>
      </c>
    </row>
    <row r="195" spans="1:12" x14ac:dyDescent="0.2">
      <c r="A195" s="14">
        <v>43643</v>
      </c>
      <c r="B195">
        <v>1784</v>
      </c>
      <c r="C195">
        <v>1827</v>
      </c>
      <c r="D195">
        <v>2862</v>
      </c>
      <c r="E195">
        <v>2920</v>
      </c>
      <c r="F195">
        <v>0.62568493150684901</v>
      </c>
      <c r="G195">
        <v>0.618108812234199</v>
      </c>
      <c r="H195">
        <v>1.9955841724483898E-2</v>
      </c>
      <c r="I195">
        <v>0.379644185259019</v>
      </c>
      <c r="J195">
        <v>1.21</v>
      </c>
      <c r="K195">
        <v>2920</v>
      </c>
      <c r="L195">
        <v>2921.4347826086955</v>
      </c>
    </row>
    <row r="196" spans="1:12" x14ac:dyDescent="0.2">
      <c r="A196" s="14">
        <v>43642</v>
      </c>
      <c r="B196">
        <v>1761</v>
      </c>
      <c r="C196">
        <v>1758</v>
      </c>
      <c r="D196">
        <v>2821</v>
      </c>
      <c r="E196">
        <v>2824</v>
      </c>
      <c r="F196">
        <v>0.62252124645892304</v>
      </c>
      <c r="G196">
        <v>0.61811776766940496</v>
      </c>
      <c r="H196">
        <v>1.9959389985914601E-2</v>
      </c>
      <c r="I196">
        <v>0.220621912424452</v>
      </c>
      <c r="J196">
        <v>0.71</v>
      </c>
      <c r="K196">
        <v>2824</v>
      </c>
      <c r="L196">
        <v>2811.1014492753625</v>
      </c>
    </row>
    <row r="197" spans="1:12" x14ac:dyDescent="0.2">
      <c r="A197" s="14">
        <v>43641</v>
      </c>
      <c r="B197">
        <v>1780</v>
      </c>
      <c r="C197">
        <v>1774</v>
      </c>
      <c r="D197">
        <v>2859</v>
      </c>
      <c r="E197">
        <v>2838</v>
      </c>
      <c r="F197">
        <v>0.62508809020436895</v>
      </c>
      <c r="G197">
        <v>0.61819959820442405</v>
      </c>
      <c r="H197">
        <v>1.9989833620082199E-2</v>
      </c>
      <c r="I197">
        <v>0.34459976660457198</v>
      </c>
      <c r="J197">
        <v>1.1000000000000001</v>
      </c>
      <c r="K197">
        <v>2838</v>
      </c>
      <c r="L197">
        <v>2836.6859903381642</v>
      </c>
    </row>
    <row r="198" spans="1:12" x14ac:dyDescent="0.2">
      <c r="A198" s="14">
        <v>43640</v>
      </c>
      <c r="B198">
        <v>1772</v>
      </c>
      <c r="C198">
        <v>1785</v>
      </c>
      <c r="D198">
        <v>2833</v>
      </c>
      <c r="E198">
        <v>2847</v>
      </c>
      <c r="F198">
        <v>0.626975763962065</v>
      </c>
      <c r="G198">
        <v>0.618106769802518</v>
      </c>
      <c r="H198">
        <v>1.99737883000097E-2</v>
      </c>
      <c r="I198">
        <v>0.44403164919606802</v>
      </c>
      <c r="J198">
        <v>1.41</v>
      </c>
      <c r="K198">
        <v>2847</v>
      </c>
      <c r="L198">
        <v>2854.2753623188405</v>
      </c>
    </row>
    <row r="199" spans="1:12" x14ac:dyDescent="0.2">
      <c r="A199" s="14">
        <v>43637</v>
      </c>
      <c r="B199">
        <v>1791</v>
      </c>
      <c r="C199">
        <v>1786</v>
      </c>
      <c r="D199">
        <v>2873</v>
      </c>
      <c r="E199">
        <v>2841</v>
      </c>
      <c r="F199">
        <v>0.62865188313973897</v>
      </c>
      <c r="G199">
        <v>0.61799362607758002</v>
      </c>
      <c r="H199">
        <v>1.9947245127253699E-2</v>
      </c>
      <c r="I199">
        <v>0.53432225824491397</v>
      </c>
      <c r="J199">
        <v>1.7</v>
      </c>
      <c r="K199">
        <v>2841</v>
      </c>
      <c r="L199">
        <v>2855.8743961352657</v>
      </c>
    </row>
    <row r="200" spans="1:12" x14ac:dyDescent="0.2">
      <c r="A200" s="14">
        <v>43636</v>
      </c>
      <c r="B200">
        <v>1788</v>
      </c>
      <c r="C200">
        <v>1791</v>
      </c>
      <c r="D200">
        <v>2874</v>
      </c>
      <c r="E200">
        <v>2831</v>
      </c>
      <c r="F200">
        <v>0.63263864358883704</v>
      </c>
      <c r="G200">
        <v>0.61791333389463599</v>
      </c>
      <c r="H200">
        <v>1.9916277375012899E-2</v>
      </c>
      <c r="I200">
        <v>0.739360544991987</v>
      </c>
      <c r="J200">
        <v>2.33</v>
      </c>
      <c r="K200">
        <v>2831</v>
      </c>
      <c r="L200">
        <v>2863.8695652173915</v>
      </c>
    </row>
    <row r="201" spans="1:12" x14ac:dyDescent="0.2">
      <c r="A201" s="14">
        <v>43635</v>
      </c>
      <c r="B201">
        <v>1797</v>
      </c>
      <c r="C201">
        <v>1793</v>
      </c>
      <c r="D201">
        <v>2854</v>
      </c>
      <c r="E201">
        <v>2888</v>
      </c>
      <c r="F201">
        <v>0.62084487534625998</v>
      </c>
      <c r="G201">
        <v>0.61773385974267503</v>
      </c>
      <c r="H201">
        <v>1.9843288321481099E-2</v>
      </c>
      <c r="I201">
        <v>0.15677923704896701</v>
      </c>
      <c r="J201">
        <v>0.5</v>
      </c>
      <c r="K201">
        <v>2888</v>
      </c>
      <c r="L201">
        <v>2867.0676328502414</v>
      </c>
    </row>
    <row r="202" spans="1:12" x14ac:dyDescent="0.2">
      <c r="A202" s="14">
        <v>43634</v>
      </c>
      <c r="B202">
        <v>1797</v>
      </c>
      <c r="C202">
        <v>1761</v>
      </c>
      <c r="D202">
        <v>2803</v>
      </c>
      <c r="E202">
        <v>2816</v>
      </c>
      <c r="F202">
        <v>0.62535511363636298</v>
      </c>
      <c r="G202">
        <v>0.61785959779616295</v>
      </c>
      <c r="H202">
        <v>1.9892420209747401E-2</v>
      </c>
      <c r="I202">
        <v>0.37680260929375098</v>
      </c>
      <c r="J202">
        <v>1.2</v>
      </c>
      <c r="K202">
        <v>2816</v>
      </c>
      <c r="L202">
        <v>2815.8985507246375</v>
      </c>
    </row>
    <row r="203" spans="1:12" x14ac:dyDescent="0.2">
      <c r="A203" s="14">
        <v>43633</v>
      </c>
      <c r="B203">
        <v>1809</v>
      </c>
      <c r="C203">
        <v>1801</v>
      </c>
      <c r="D203">
        <v>2833</v>
      </c>
      <c r="E203">
        <v>2801</v>
      </c>
      <c r="F203">
        <v>0.64298464833987801</v>
      </c>
      <c r="G203">
        <v>0.61781827758182395</v>
      </c>
      <c r="H203">
        <v>1.98800224800511E-2</v>
      </c>
      <c r="I203">
        <v>1.2659125905570501</v>
      </c>
      <c r="J203">
        <v>3.91</v>
      </c>
      <c r="K203">
        <v>2801</v>
      </c>
      <c r="L203">
        <v>2879.8599033816427</v>
      </c>
    </row>
    <row r="204" spans="1:12" x14ac:dyDescent="0.2">
      <c r="A204" s="14">
        <v>43630</v>
      </c>
      <c r="B204">
        <v>1811</v>
      </c>
      <c r="C204">
        <v>1814</v>
      </c>
      <c r="D204">
        <v>2817</v>
      </c>
      <c r="E204">
        <v>2855</v>
      </c>
      <c r="F204">
        <v>0.63537653239929903</v>
      </c>
      <c r="G204">
        <v>0.61759657012592295</v>
      </c>
      <c r="H204">
        <v>1.9689935506279101E-2</v>
      </c>
      <c r="I204">
        <v>0.90299748659441004</v>
      </c>
      <c r="J204">
        <v>2.8</v>
      </c>
      <c r="K204">
        <v>2855</v>
      </c>
      <c r="L204">
        <v>2900.6473429951689</v>
      </c>
    </row>
    <row r="205" spans="1:12" x14ac:dyDescent="0.2">
      <c r="A205" s="14">
        <v>43629</v>
      </c>
      <c r="B205">
        <v>1789</v>
      </c>
      <c r="C205">
        <v>1804</v>
      </c>
      <c r="D205">
        <v>2800</v>
      </c>
      <c r="E205">
        <v>2801</v>
      </c>
      <c r="F205">
        <v>0.64405569439485899</v>
      </c>
      <c r="G205">
        <v>0.61768954042036195</v>
      </c>
      <c r="H205">
        <v>1.97898760505145E-2</v>
      </c>
      <c r="I205">
        <v>1.33230515982999</v>
      </c>
      <c r="J205">
        <v>4.09</v>
      </c>
      <c r="K205">
        <v>2801</v>
      </c>
      <c r="L205">
        <v>2884.6570048309177</v>
      </c>
    </row>
    <row r="206" spans="1:12" x14ac:dyDescent="0.2">
      <c r="A206" s="14">
        <v>43628</v>
      </c>
      <c r="B206">
        <v>1813</v>
      </c>
      <c r="C206">
        <v>1813</v>
      </c>
      <c r="D206">
        <v>2855</v>
      </c>
      <c r="E206">
        <v>2830</v>
      </c>
      <c r="F206">
        <v>0.64063604240282601</v>
      </c>
      <c r="G206">
        <v>0.61743194513863697</v>
      </c>
      <c r="H206">
        <v>1.9569514422461999E-2</v>
      </c>
      <c r="I206">
        <v>1.1857267770300901</v>
      </c>
      <c r="J206">
        <v>3.62</v>
      </c>
      <c r="K206">
        <v>2830</v>
      </c>
      <c r="L206">
        <v>2899.0483091787441</v>
      </c>
    </row>
    <row r="207" spans="1:12" x14ac:dyDescent="0.2">
      <c r="A207" s="14">
        <v>43627</v>
      </c>
      <c r="B207">
        <v>1796</v>
      </c>
      <c r="C207">
        <v>1829</v>
      </c>
      <c r="D207">
        <v>2836</v>
      </c>
      <c r="E207">
        <v>2874</v>
      </c>
      <c r="F207">
        <v>0.63639526791927603</v>
      </c>
      <c r="G207">
        <v>0.61709311631455899</v>
      </c>
      <c r="H207">
        <v>1.9383937388498799E-2</v>
      </c>
      <c r="I207">
        <v>0.99578074453383103</v>
      </c>
      <c r="J207">
        <v>3.03</v>
      </c>
      <c r="K207">
        <v>2874</v>
      </c>
      <c r="L207">
        <v>2924.6328502415458</v>
      </c>
    </row>
    <row r="208" spans="1:12" x14ac:dyDescent="0.2">
      <c r="A208" s="14">
        <v>43626</v>
      </c>
      <c r="B208">
        <v>1779</v>
      </c>
      <c r="C208">
        <v>1795</v>
      </c>
      <c r="D208">
        <v>2872</v>
      </c>
      <c r="E208">
        <v>2834</v>
      </c>
      <c r="F208">
        <v>0.63338038108680295</v>
      </c>
      <c r="G208">
        <v>0.61673541809209598</v>
      </c>
      <c r="H208">
        <v>1.9271649939793401E-2</v>
      </c>
      <c r="I208">
        <v>0.86370202067320101</v>
      </c>
      <c r="J208">
        <v>2.63</v>
      </c>
      <c r="K208">
        <v>2834</v>
      </c>
      <c r="L208">
        <v>2870.2657004830917</v>
      </c>
    </row>
    <row r="209" spans="1:12" x14ac:dyDescent="0.2">
      <c r="A209" s="14">
        <v>43623</v>
      </c>
      <c r="B209">
        <v>1718</v>
      </c>
      <c r="C209">
        <v>1741</v>
      </c>
      <c r="D209">
        <v>2802</v>
      </c>
      <c r="E209">
        <v>2799</v>
      </c>
      <c r="F209">
        <v>0.62200785994998198</v>
      </c>
      <c r="G209">
        <v>0.61660693690743795</v>
      </c>
      <c r="H209">
        <v>1.9192209642708302E-2</v>
      </c>
      <c r="I209">
        <v>0.281412257529988</v>
      </c>
      <c r="J209">
        <v>0.87</v>
      </c>
      <c r="K209">
        <v>2799</v>
      </c>
      <c r="L209">
        <v>2783.9178743961352</v>
      </c>
    </row>
    <row r="210" spans="1:12" x14ac:dyDescent="0.2">
      <c r="A210" s="14">
        <v>43622</v>
      </c>
      <c r="B210">
        <v>1724</v>
      </c>
      <c r="C210">
        <v>1704</v>
      </c>
      <c r="D210">
        <v>2802</v>
      </c>
      <c r="E210">
        <v>2772</v>
      </c>
      <c r="F210">
        <v>0.614718614718614</v>
      </c>
      <c r="G210">
        <v>0.61665186735483202</v>
      </c>
      <c r="H210">
        <v>1.9208738373057501E-2</v>
      </c>
      <c r="I210">
        <v>-0.100644435812069</v>
      </c>
      <c r="J210">
        <v>-0.31</v>
      </c>
      <c r="K210">
        <v>2772</v>
      </c>
      <c r="L210">
        <v>2724.753623188406</v>
      </c>
    </row>
    <row r="211" spans="1:12" x14ac:dyDescent="0.2">
      <c r="A211" s="14">
        <v>43621</v>
      </c>
      <c r="B211">
        <v>1710</v>
      </c>
      <c r="C211">
        <v>1728</v>
      </c>
      <c r="D211">
        <v>2787</v>
      </c>
      <c r="E211">
        <v>2817</v>
      </c>
      <c r="F211">
        <v>0.61341853035143701</v>
      </c>
      <c r="G211">
        <v>0.61676456224801501</v>
      </c>
      <c r="H211">
        <v>1.9221854873246898E-2</v>
      </c>
      <c r="I211">
        <v>-0.174074350193685</v>
      </c>
      <c r="J211">
        <v>-0.55000000000000004</v>
      </c>
      <c r="K211">
        <v>2817</v>
      </c>
      <c r="L211">
        <v>2763.1304347826085</v>
      </c>
    </row>
    <row r="212" spans="1:12" x14ac:dyDescent="0.2">
      <c r="A212" s="14">
        <v>43620</v>
      </c>
      <c r="B212">
        <v>1634</v>
      </c>
      <c r="C212">
        <v>1654</v>
      </c>
      <c r="D212">
        <v>2668</v>
      </c>
      <c r="E212">
        <v>2707</v>
      </c>
      <c r="F212">
        <v>0.61100849649057998</v>
      </c>
      <c r="G212">
        <v>0.61686476820940495</v>
      </c>
      <c r="H212">
        <v>1.9223739788338499E-2</v>
      </c>
      <c r="I212">
        <v>-0.30463748382498601</v>
      </c>
      <c r="J212">
        <v>-0.96</v>
      </c>
      <c r="K212">
        <v>2707</v>
      </c>
      <c r="L212">
        <v>2644.8019323671497</v>
      </c>
    </row>
    <row r="213" spans="1:12" x14ac:dyDescent="0.2">
      <c r="A213" s="14">
        <v>43619</v>
      </c>
      <c r="B213">
        <v>1599</v>
      </c>
      <c r="C213">
        <v>1605</v>
      </c>
      <c r="D213">
        <v>2607</v>
      </c>
      <c r="E213">
        <v>2632</v>
      </c>
      <c r="F213">
        <v>0.60980243161094205</v>
      </c>
      <c r="G213">
        <v>0.61696482690060805</v>
      </c>
      <c r="H213">
        <v>1.9212524523534901E-2</v>
      </c>
      <c r="I213">
        <v>-0.37279823798755701</v>
      </c>
      <c r="J213">
        <v>-1.17</v>
      </c>
      <c r="K213">
        <v>2632</v>
      </c>
      <c r="L213">
        <v>2566.449275362319</v>
      </c>
    </row>
    <row r="214" spans="1:12" x14ac:dyDescent="0.2">
      <c r="A214" s="14">
        <v>43616</v>
      </c>
      <c r="B214">
        <v>1664</v>
      </c>
      <c r="C214">
        <v>1650</v>
      </c>
      <c r="D214">
        <v>2716</v>
      </c>
      <c r="E214">
        <v>2657</v>
      </c>
      <c r="F214">
        <v>0.62100112909296201</v>
      </c>
      <c r="G214">
        <v>0.61707329074220796</v>
      </c>
      <c r="H214">
        <v>1.9194737370337799E-2</v>
      </c>
      <c r="I214">
        <v>0.20463100249670901</v>
      </c>
      <c r="J214">
        <v>0.63</v>
      </c>
      <c r="K214">
        <v>2657</v>
      </c>
      <c r="L214">
        <v>2638.4057971014495</v>
      </c>
    </row>
    <row r="215" spans="1:12" x14ac:dyDescent="0.2">
      <c r="A215" s="14">
        <v>43615</v>
      </c>
      <c r="B215">
        <v>1643</v>
      </c>
      <c r="C215">
        <v>1674</v>
      </c>
      <c r="D215">
        <v>2693</v>
      </c>
      <c r="E215">
        <v>2748</v>
      </c>
      <c r="F215">
        <v>0.60917030567685504</v>
      </c>
      <c r="G215">
        <v>0.61698772013208003</v>
      </c>
      <c r="H215">
        <v>1.9191341277707399E-2</v>
      </c>
      <c r="I215">
        <v>-0.40734070339863099</v>
      </c>
      <c r="J215">
        <v>-1.28</v>
      </c>
      <c r="K215">
        <v>2748</v>
      </c>
      <c r="L215">
        <v>2676.782608695652</v>
      </c>
    </row>
    <row r="216" spans="1:12" x14ac:dyDescent="0.2">
      <c r="A216" s="14">
        <v>43614</v>
      </c>
      <c r="B216">
        <v>1622</v>
      </c>
      <c r="C216">
        <v>1651</v>
      </c>
      <c r="D216">
        <v>2707</v>
      </c>
      <c r="E216">
        <v>2721</v>
      </c>
      <c r="F216">
        <v>0.60676221977214195</v>
      </c>
      <c r="G216">
        <v>0.61695929103195102</v>
      </c>
      <c r="H216">
        <v>1.92044753109884E-2</v>
      </c>
      <c r="I216">
        <v>-0.53097369725971699</v>
      </c>
      <c r="J216">
        <v>-1.68</v>
      </c>
      <c r="K216">
        <v>2721</v>
      </c>
      <c r="L216">
        <v>2640.0048309178742</v>
      </c>
    </row>
    <row r="217" spans="1:12" x14ac:dyDescent="0.2">
      <c r="A217" s="14">
        <v>43613</v>
      </c>
      <c r="B217">
        <v>1624</v>
      </c>
      <c r="C217">
        <v>1655</v>
      </c>
      <c r="D217">
        <v>2750</v>
      </c>
      <c r="E217">
        <v>2741</v>
      </c>
      <c r="F217">
        <v>0.60379423568040802</v>
      </c>
      <c r="G217">
        <v>0.61680897772571597</v>
      </c>
      <c r="H217">
        <v>1.9327424702288602E-2</v>
      </c>
      <c r="I217" s="15">
        <v>-0.67338211095275302</v>
      </c>
      <c r="J217">
        <v>-2.16</v>
      </c>
      <c r="K217">
        <v>2741</v>
      </c>
      <c r="L217">
        <v>2646.4009661835748</v>
      </c>
    </row>
    <row r="218" spans="1:12" x14ac:dyDescent="0.2">
      <c r="A218" s="14">
        <v>43612</v>
      </c>
      <c r="B218">
        <v>1607</v>
      </c>
      <c r="C218">
        <v>1624</v>
      </c>
      <c r="D218">
        <v>2761</v>
      </c>
      <c r="E218">
        <v>2754</v>
      </c>
      <c r="F218">
        <v>0.58968772694262805</v>
      </c>
      <c r="G218">
        <v>0.61696288689414902</v>
      </c>
      <c r="H218">
        <v>1.9269044702552401E-2</v>
      </c>
      <c r="I218">
        <v>-1.4154910309542801</v>
      </c>
      <c r="J218">
        <v>-4.63</v>
      </c>
      <c r="K218">
        <v>2754</v>
      </c>
      <c r="L218">
        <v>2596.8309178743962</v>
      </c>
    </row>
    <row r="219" spans="1:12" x14ac:dyDescent="0.2">
      <c r="A219" s="14">
        <v>43609</v>
      </c>
      <c r="B219">
        <v>1556</v>
      </c>
      <c r="C219">
        <v>1599</v>
      </c>
      <c r="D219">
        <v>2726</v>
      </c>
      <c r="E219">
        <v>2763</v>
      </c>
      <c r="F219">
        <v>0.57871878393051002</v>
      </c>
      <c r="G219">
        <v>0.61726858899645198</v>
      </c>
      <c r="H219">
        <v>1.90140872946713E-2</v>
      </c>
      <c r="I219">
        <v>-2.0274338951176198</v>
      </c>
      <c r="J219">
        <v>-6.66</v>
      </c>
      <c r="K219">
        <v>2763</v>
      </c>
      <c r="L219">
        <v>2556.855072463768</v>
      </c>
    </row>
    <row r="220" spans="1:12" x14ac:dyDescent="0.2">
      <c r="A220" s="14">
        <v>43608</v>
      </c>
      <c r="B220">
        <v>1608</v>
      </c>
      <c r="C220">
        <v>1578</v>
      </c>
      <c r="D220">
        <v>2782</v>
      </c>
      <c r="E220">
        <v>2760</v>
      </c>
      <c r="F220">
        <v>0.57173913043478197</v>
      </c>
      <c r="G220">
        <v>0.617630407367877</v>
      </c>
      <c r="H220">
        <v>1.8529084914874001E-2</v>
      </c>
      <c r="I220">
        <v>-2.4767157765171399</v>
      </c>
      <c r="J220">
        <v>-8.0299999999999994</v>
      </c>
      <c r="K220">
        <v>2760</v>
      </c>
      <c r="L220">
        <v>2523.2753623188405</v>
      </c>
    </row>
    <row r="221" spans="1:12" x14ac:dyDescent="0.2">
      <c r="A221" s="14">
        <v>43607</v>
      </c>
      <c r="B221">
        <v>1643</v>
      </c>
      <c r="C221">
        <v>1625</v>
      </c>
      <c r="D221">
        <v>2813</v>
      </c>
      <c r="E221">
        <v>2803</v>
      </c>
      <c r="F221">
        <v>0.57973599714591495</v>
      </c>
      <c r="G221">
        <v>0.61807601005970203</v>
      </c>
      <c r="H221">
        <v>1.7807919723550399E-2</v>
      </c>
      <c r="I221">
        <v>-2.152975390106</v>
      </c>
      <c r="J221">
        <v>-6.61</v>
      </c>
      <c r="K221">
        <v>2803</v>
      </c>
      <c r="L221">
        <v>2598.4299516908213</v>
      </c>
    </row>
    <row r="222" spans="1:12" x14ac:dyDescent="0.2">
      <c r="A222" s="14">
        <v>43606</v>
      </c>
      <c r="B222">
        <v>1619</v>
      </c>
      <c r="C222">
        <v>1625</v>
      </c>
      <c r="D222">
        <v>2770</v>
      </c>
      <c r="E222">
        <v>2803</v>
      </c>
      <c r="F222">
        <v>0.57973599714591495</v>
      </c>
      <c r="G222">
        <v>0.61851185333007996</v>
      </c>
      <c r="H222">
        <v>1.72556809202002E-2</v>
      </c>
      <c r="I222">
        <v>-2.2471356745344302</v>
      </c>
      <c r="J222">
        <v>-6.69</v>
      </c>
      <c r="K222">
        <v>2803</v>
      </c>
      <c r="L222">
        <v>2598.4299516908213</v>
      </c>
    </row>
    <row r="223" spans="1:12" x14ac:dyDescent="0.2">
      <c r="A223" s="14">
        <v>43605</v>
      </c>
      <c r="B223">
        <v>1666</v>
      </c>
      <c r="C223">
        <v>1632</v>
      </c>
      <c r="D223">
        <v>2851</v>
      </c>
      <c r="E223">
        <v>2818</v>
      </c>
      <c r="F223">
        <v>0.57913413768630195</v>
      </c>
      <c r="G223">
        <v>0.61872795787151402</v>
      </c>
      <c r="H223">
        <v>1.6865797744852001E-2</v>
      </c>
      <c r="I223">
        <v>-2.3475806353303099</v>
      </c>
      <c r="J223">
        <v>-6.84</v>
      </c>
      <c r="K223">
        <v>2818</v>
      </c>
      <c r="L223">
        <v>2609.623188405797</v>
      </c>
    </row>
    <row r="224" spans="1:12" x14ac:dyDescent="0.2">
      <c r="A224" s="14">
        <v>43602</v>
      </c>
      <c r="B224">
        <v>1711</v>
      </c>
      <c r="C224">
        <v>1656</v>
      </c>
      <c r="D224">
        <v>2833</v>
      </c>
      <c r="E224">
        <v>2833</v>
      </c>
      <c r="F224">
        <v>0.58453935757147901</v>
      </c>
      <c r="G224">
        <v>0.61897262639209105</v>
      </c>
      <c r="H224">
        <v>1.6416767326120799E-2</v>
      </c>
      <c r="I224">
        <v>-2.0974451386555999</v>
      </c>
      <c r="J224">
        <v>-5.89</v>
      </c>
      <c r="K224">
        <v>2833</v>
      </c>
      <c r="L224">
        <v>2648</v>
      </c>
    </row>
    <row r="225" spans="1:12" x14ac:dyDescent="0.2">
      <c r="A225" s="14">
        <v>43601</v>
      </c>
      <c r="B225">
        <v>1705</v>
      </c>
      <c r="C225">
        <v>1679</v>
      </c>
      <c r="D225">
        <v>2881</v>
      </c>
      <c r="E225">
        <v>2823</v>
      </c>
      <c r="F225">
        <v>0.594757350336521</v>
      </c>
      <c r="G225">
        <v>0.61921650414019502</v>
      </c>
      <c r="H225">
        <v>1.6034852156033199E-2</v>
      </c>
      <c r="I225">
        <v>-1.5253744509562299</v>
      </c>
      <c r="J225">
        <v>-4.1100000000000003</v>
      </c>
      <c r="K225">
        <v>2823</v>
      </c>
      <c r="L225">
        <v>2684.7777777777778</v>
      </c>
    </row>
    <row r="226" spans="1:12" x14ac:dyDescent="0.2">
      <c r="A226" s="14">
        <v>43600</v>
      </c>
      <c r="B226">
        <v>1728</v>
      </c>
      <c r="C226">
        <v>1703</v>
      </c>
      <c r="D226">
        <v>2874</v>
      </c>
      <c r="E226">
        <v>2896</v>
      </c>
      <c r="F226">
        <v>0.588052486187845</v>
      </c>
      <c r="G226">
        <v>0.61934048829899402</v>
      </c>
      <c r="H226">
        <v>1.5880457227299999E-2</v>
      </c>
      <c r="I226">
        <v>-1.9702204831585099</v>
      </c>
      <c r="J226">
        <v>-5.32</v>
      </c>
      <c r="K226">
        <v>2896</v>
      </c>
      <c r="L226">
        <v>2723.1545893719808</v>
      </c>
    </row>
    <row r="227" spans="1:12" x14ac:dyDescent="0.2">
      <c r="A227" s="14">
        <v>43599</v>
      </c>
      <c r="B227">
        <v>1665</v>
      </c>
      <c r="C227">
        <v>1725</v>
      </c>
      <c r="D227">
        <v>2760</v>
      </c>
      <c r="E227">
        <v>2835</v>
      </c>
      <c r="F227">
        <v>0.60846560846560804</v>
      </c>
      <c r="G227">
        <v>0.61976005514982302</v>
      </c>
      <c r="H227">
        <v>1.5458356770704E-2</v>
      </c>
      <c r="I227">
        <v>-0.730636952668826</v>
      </c>
      <c r="J227">
        <v>-1.86</v>
      </c>
      <c r="K227">
        <v>2835</v>
      </c>
      <c r="L227">
        <v>2758.3333333333335</v>
      </c>
    </row>
    <row r="228" spans="1:12" x14ac:dyDescent="0.2">
      <c r="A228" s="14">
        <v>43598</v>
      </c>
      <c r="B228">
        <v>1895</v>
      </c>
      <c r="C228">
        <v>1825</v>
      </c>
      <c r="D228">
        <v>2864</v>
      </c>
      <c r="E228">
        <v>2870</v>
      </c>
      <c r="F228">
        <v>0.63588850174216005</v>
      </c>
      <c r="G228">
        <v>0.61985329953292201</v>
      </c>
      <c r="H228">
        <v>1.54109668980185E-2</v>
      </c>
      <c r="I228">
        <v>1.04050591473914</v>
      </c>
      <c r="J228">
        <v>2.52</v>
      </c>
      <c r="K228">
        <v>2870</v>
      </c>
      <c r="L228">
        <v>2918.2367149758452</v>
      </c>
    </row>
    <row r="229" spans="1:12" x14ac:dyDescent="0.2">
      <c r="A229" s="14">
        <v>43595</v>
      </c>
      <c r="B229">
        <v>1895</v>
      </c>
      <c r="C229">
        <v>1896</v>
      </c>
      <c r="D229">
        <v>2884</v>
      </c>
      <c r="E229">
        <v>2893</v>
      </c>
      <c r="F229">
        <v>0.65537504320774198</v>
      </c>
      <c r="G229">
        <v>0.61952987502934898</v>
      </c>
      <c r="H229">
        <v>1.5325344968621301E-2</v>
      </c>
      <c r="I229">
        <v>2.3389469047376399</v>
      </c>
      <c r="J229">
        <v>5.47</v>
      </c>
      <c r="K229">
        <v>2893</v>
      </c>
      <c r="L229">
        <v>3031.768115942029</v>
      </c>
    </row>
    <row r="230" spans="1:12" x14ac:dyDescent="0.2">
      <c r="A230" s="14">
        <v>43594</v>
      </c>
      <c r="B230">
        <v>1922</v>
      </c>
      <c r="C230">
        <v>1900</v>
      </c>
      <c r="D230">
        <v>2939</v>
      </c>
      <c r="E230">
        <v>2882</v>
      </c>
      <c r="F230">
        <v>0.65926439972241502</v>
      </c>
      <c r="G230">
        <v>0.619065045393417</v>
      </c>
      <c r="H230">
        <v>1.4748943458813901E-2</v>
      </c>
      <c r="I230">
        <v>2.7255751872162</v>
      </c>
      <c r="J230">
        <v>6.1</v>
      </c>
      <c r="K230">
        <v>2882</v>
      </c>
      <c r="L230">
        <v>3038.1642512077296</v>
      </c>
    </row>
    <row r="231" spans="1:12" x14ac:dyDescent="0.2">
      <c r="A231" s="14">
        <v>43593</v>
      </c>
      <c r="B231">
        <v>1948</v>
      </c>
      <c r="C231">
        <v>1941</v>
      </c>
      <c r="D231">
        <v>2990</v>
      </c>
      <c r="E231">
        <v>3000</v>
      </c>
      <c r="F231">
        <v>0.64700000000000002</v>
      </c>
      <c r="G231">
        <v>0.61863509502259795</v>
      </c>
      <c r="H231">
        <v>1.40229569040061E-2</v>
      </c>
      <c r="I231">
        <v>2.0227477821954798</v>
      </c>
      <c r="J231">
        <v>4.38</v>
      </c>
      <c r="K231">
        <v>3000</v>
      </c>
      <c r="L231">
        <v>3103.7246376811595</v>
      </c>
    </row>
    <row r="232" spans="1:12" x14ac:dyDescent="0.2">
      <c r="A232" s="14">
        <v>43592</v>
      </c>
      <c r="B232">
        <v>2136</v>
      </c>
      <c r="C232">
        <v>1988</v>
      </c>
      <c r="D232">
        <v>3150</v>
      </c>
      <c r="E232">
        <v>3010</v>
      </c>
      <c r="F232">
        <v>0.66046511627906901</v>
      </c>
      <c r="G232">
        <v>0.61828611430634495</v>
      </c>
      <c r="H232">
        <v>1.36329743124567E-2</v>
      </c>
      <c r="I232">
        <v>3.09389580043326</v>
      </c>
      <c r="J232">
        <v>6.39</v>
      </c>
      <c r="K232">
        <v>3010</v>
      </c>
      <c r="L232">
        <v>3178.8792270531403</v>
      </c>
    </row>
    <row r="233" spans="1:12" x14ac:dyDescent="0.2">
      <c r="A233" s="14">
        <v>43581</v>
      </c>
      <c r="B233">
        <v>2098</v>
      </c>
      <c r="C233">
        <v>2136</v>
      </c>
      <c r="D233">
        <v>3355</v>
      </c>
      <c r="E233">
        <v>3325</v>
      </c>
      <c r="F233">
        <v>0.64240601503759398</v>
      </c>
      <c r="G233">
        <v>0.61771917322360304</v>
      </c>
      <c r="H233">
        <v>1.27207394700767E-2</v>
      </c>
      <c r="I233">
        <v>1.9406766306362999</v>
      </c>
      <c r="J233">
        <v>3.84</v>
      </c>
      <c r="K233">
        <v>3325</v>
      </c>
      <c r="L233">
        <v>3415.536231884058</v>
      </c>
    </row>
    <row r="234" spans="1:12" x14ac:dyDescent="0.2">
      <c r="A234" s="14">
        <v>43580</v>
      </c>
      <c r="B234">
        <v>2117</v>
      </c>
      <c r="C234">
        <v>2135</v>
      </c>
      <c r="D234">
        <v>3385</v>
      </c>
      <c r="E234">
        <v>3360</v>
      </c>
      <c r="F234">
        <v>0.63541666666666596</v>
      </c>
      <c r="G234">
        <v>0.6173734192175</v>
      </c>
      <c r="H234">
        <v>1.2393242327075501E-2</v>
      </c>
      <c r="I234">
        <v>1.45589402458038</v>
      </c>
      <c r="J234">
        <v>2.84</v>
      </c>
      <c r="K234">
        <v>3360</v>
      </c>
      <c r="L234">
        <v>3413.9371980676328</v>
      </c>
    </row>
    <row r="235" spans="1:12" x14ac:dyDescent="0.2">
      <c r="A235" s="14">
        <v>43579</v>
      </c>
      <c r="B235">
        <v>2143</v>
      </c>
      <c r="C235">
        <v>2124</v>
      </c>
      <c r="D235">
        <v>3470</v>
      </c>
      <c r="E235">
        <v>3385</v>
      </c>
      <c r="F235">
        <v>0.62747415066469703</v>
      </c>
      <c r="G235">
        <v>0.61666271461045397</v>
      </c>
      <c r="H235">
        <v>1.28578028468509E-2</v>
      </c>
      <c r="I235">
        <v>0.840846308114791</v>
      </c>
      <c r="J235">
        <v>1.72</v>
      </c>
      <c r="K235">
        <v>3385</v>
      </c>
      <c r="L235">
        <v>3396.3478260869565</v>
      </c>
    </row>
    <row r="236" spans="1:12" x14ac:dyDescent="0.2">
      <c r="A236" s="14">
        <v>43578</v>
      </c>
      <c r="B236">
        <v>2140</v>
      </c>
      <c r="C236">
        <v>2144</v>
      </c>
      <c r="D236">
        <v>3500</v>
      </c>
      <c r="E236">
        <v>3475</v>
      </c>
      <c r="F236">
        <v>0.61697841726618696</v>
      </c>
      <c r="G236">
        <v>0.61601522254264396</v>
      </c>
      <c r="H236">
        <v>1.35035794601986E-2</v>
      </c>
      <c r="I236">
        <v>7.1328844798660807E-2</v>
      </c>
      <c r="J236">
        <v>0.16</v>
      </c>
      <c r="K236">
        <v>3475</v>
      </c>
      <c r="L236">
        <v>3428.3285024154588</v>
      </c>
    </row>
    <row r="237" spans="1:12" x14ac:dyDescent="0.2">
      <c r="A237" s="14">
        <v>43577</v>
      </c>
      <c r="B237">
        <v>2160</v>
      </c>
      <c r="C237">
        <v>2141</v>
      </c>
      <c r="D237">
        <v>3485</v>
      </c>
      <c r="E237">
        <v>3485</v>
      </c>
      <c r="F237">
        <v>0.61434720229555195</v>
      </c>
      <c r="G237">
        <v>0.61560782819322302</v>
      </c>
      <c r="H237">
        <v>1.3922774493683E-2</v>
      </c>
      <c r="I237">
        <v>-9.0544158295654098E-2</v>
      </c>
      <c r="J237">
        <v>-0.21</v>
      </c>
      <c r="K237">
        <v>3485</v>
      </c>
      <c r="L237">
        <v>3423.5314009661834</v>
      </c>
    </row>
    <row r="238" spans="1:12" x14ac:dyDescent="0.2">
      <c r="A238" s="14">
        <v>43574</v>
      </c>
      <c r="B238">
        <v>2176</v>
      </c>
      <c r="C238">
        <v>2176</v>
      </c>
      <c r="D238">
        <v>3515</v>
      </c>
      <c r="E238">
        <v>3500</v>
      </c>
      <c r="F238">
        <v>0.621714285714285</v>
      </c>
      <c r="G238">
        <v>0.61503995854466198</v>
      </c>
      <c r="H238">
        <v>1.48033310902258E-2</v>
      </c>
      <c r="I238">
        <v>0.45086657380984702</v>
      </c>
      <c r="J238">
        <v>1.07</v>
      </c>
      <c r="K238">
        <v>3500</v>
      </c>
      <c r="L238">
        <v>3479.4975845410627</v>
      </c>
    </row>
    <row r="239" spans="1:12" x14ac:dyDescent="0.2">
      <c r="A239" s="14">
        <v>43573</v>
      </c>
      <c r="B239">
        <v>2180</v>
      </c>
      <c r="C239">
        <v>2147</v>
      </c>
      <c r="D239">
        <v>3515</v>
      </c>
      <c r="E239">
        <v>3465</v>
      </c>
      <c r="F239">
        <v>0.61962481962481897</v>
      </c>
      <c r="G239">
        <v>0.61460850076733198</v>
      </c>
      <c r="H239">
        <v>1.5071654217207501E-2</v>
      </c>
      <c r="I239">
        <v>0.33283133922749902</v>
      </c>
      <c r="J239">
        <v>0.81</v>
      </c>
      <c r="K239">
        <v>3465</v>
      </c>
      <c r="L239">
        <v>3433.1256038647343</v>
      </c>
    </row>
    <row r="240" spans="1:12" x14ac:dyDescent="0.2">
      <c r="A240" s="14">
        <v>43572</v>
      </c>
      <c r="B240">
        <v>2142</v>
      </c>
      <c r="C240">
        <v>2169</v>
      </c>
      <c r="D240">
        <v>3495</v>
      </c>
      <c r="E240">
        <v>3515</v>
      </c>
      <c r="F240">
        <v>0.61706970128022698</v>
      </c>
      <c r="G240">
        <v>0.61424043823104502</v>
      </c>
      <c r="H240">
        <v>1.5280278303282701E-2</v>
      </c>
      <c r="I240">
        <v>0.18515782193403499</v>
      </c>
      <c r="J240">
        <v>0.46</v>
      </c>
      <c r="K240">
        <v>3515</v>
      </c>
      <c r="L240">
        <v>3468.304347826087</v>
      </c>
    </row>
    <row r="241" spans="1:12" x14ac:dyDescent="0.2">
      <c r="A241" s="14">
        <v>43571</v>
      </c>
      <c r="B241">
        <v>2101</v>
      </c>
      <c r="C241">
        <v>2112</v>
      </c>
      <c r="D241">
        <v>3455</v>
      </c>
      <c r="E241">
        <v>3450</v>
      </c>
      <c r="F241">
        <v>0.61217391304347801</v>
      </c>
      <c r="G241">
        <v>0.61397424690375502</v>
      </c>
      <c r="H241">
        <v>1.54020821103764E-2</v>
      </c>
      <c r="I241">
        <v>-0.116888992499527</v>
      </c>
      <c r="J241">
        <v>-0.28999999999999998</v>
      </c>
      <c r="K241">
        <v>3450</v>
      </c>
      <c r="L241">
        <v>3377.159420289855</v>
      </c>
    </row>
    <row r="242" spans="1:12" x14ac:dyDescent="0.2">
      <c r="A242" s="14">
        <v>43570</v>
      </c>
      <c r="B242">
        <v>2081</v>
      </c>
      <c r="C242">
        <v>2110</v>
      </c>
      <c r="D242">
        <v>3460</v>
      </c>
      <c r="E242">
        <v>3470</v>
      </c>
      <c r="F242">
        <v>0.60806916426512903</v>
      </c>
      <c r="G242">
        <v>0.61376193364290899</v>
      </c>
      <c r="H242">
        <v>1.5534616022735301E-2</v>
      </c>
      <c r="I242">
        <v>-0.36645703823310799</v>
      </c>
      <c r="J242">
        <v>-0.94</v>
      </c>
      <c r="K242">
        <v>3470</v>
      </c>
      <c r="L242">
        <v>3373.9613526570047</v>
      </c>
    </row>
    <row r="243" spans="1:12" x14ac:dyDescent="0.2">
      <c r="A243" s="14">
        <v>43567</v>
      </c>
      <c r="B243">
        <v>2041</v>
      </c>
      <c r="C243">
        <v>2024</v>
      </c>
      <c r="D243">
        <v>3410</v>
      </c>
      <c r="E243">
        <v>3390</v>
      </c>
      <c r="F243">
        <v>0.59705014749262497</v>
      </c>
      <c r="G243">
        <v>0.613917936219319</v>
      </c>
      <c r="H243">
        <v>1.55354126137282E-2</v>
      </c>
      <c r="I243">
        <v>-1.08576380596346</v>
      </c>
      <c r="J243">
        <v>-2.83</v>
      </c>
      <c r="K243">
        <v>3390</v>
      </c>
      <c r="L243">
        <v>3236.4444444444443</v>
      </c>
    </row>
    <row r="244" spans="1:12" x14ac:dyDescent="0.2">
      <c r="A244" s="14">
        <v>43566</v>
      </c>
      <c r="B244">
        <v>2041</v>
      </c>
      <c r="C244">
        <v>2050</v>
      </c>
      <c r="D244">
        <v>3370</v>
      </c>
      <c r="E244">
        <v>3350</v>
      </c>
      <c r="F244">
        <v>0.61194029850746201</v>
      </c>
      <c r="G244">
        <v>0.61438982054037705</v>
      </c>
      <c r="H244">
        <v>1.5553381983952201E-2</v>
      </c>
      <c r="I244">
        <v>-0.1574912797385</v>
      </c>
      <c r="J244">
        <v>-0.4</v>
      </c>
      <c r="K244">
        <v>3350</v>
      </c>
      <c r="L244">
        <v>3278.0193236714977</v>
      </c>
    </row>
    <row r="245" spans="1:12" x14ac:dyDescent="0.2">
      <c r="A245" s="14">
        <v>43565</v>
      </c>
      <c r="B245">
        <v>2051</v>
      </c>
      <c r="C245">
        <v>2066</v>
      </c>
      <c r="D245">
        <v>3415</v>
      </c>
      <c r="E245">
        <v>3400</v>
      </c>
      <c r="F245">
        <v>0.60764705882352898</v>
      </c>
      <c r="G245">
        <v>0.61421805769057503</v>
      </c>
      <c r="H245">
        <v>1.5650314635019098E-2</v>
      </c>
      <c r="I245">
        <v>-0.41986369094095399</v>
      </c>
      <c r="J245">
        <v>-1.08</v>
      </c>
      <c r="K245">
        <v>3400</v>
      </c>
      <c r="L245">
        <v>3303.6038647342993</v>
      </c>
    </row>
    <row r="246" spans="1:12" x14ac:dyDescent="0.2">
      <c r="A246" s="14">
        <v>43564</v>
      </c>
      <c r="B246">
        <v>2077</v>
      </c>
      <c r="C246">
        <v>2077</v>
      </c>
      <c r="D246">
        <v>3435</v>
      </c>
      <c r="E246">
        <v>3455</v>
      </c>
      <c r="F246">
        <v>0.60115774240231501</v>
      </c>
      <c r="G246">
        <v>0.61409943023959501</v>
      </c>
      <c r="H246">
        <v>1.5733172369373299E-2</v>
      </c>
      <c r="I246">
        <v>-0.82257332046222897</v>
      </c>
      <c r="J246">
        <v>-2.15</v>
      </c>
      <c r="K246">
        <v>3455</v>
      </c>
      <c r="L246">
        <v>3321.1932367149757</v>
      </c>
    </row>
    <row r="247" spans="1:12" x14ac:dyDescent="0.2">
      <c r="A247" s="14">
        <v>43563</v>
      </c>
      <c r="B247">
        <v>2152</v>
      </c>
      <c r="C247">
        <v>2083</v>
      </c>
      <c r="D247">
        <v>3515</v>
      </c>
      <c r="E247">
        <v>3460</v>
      </c>
      <c r="F247">
        <v>0.60202312138728298</v>
      </c>
      <c r="G247">
        <v>0.61434112171985</v>
      </c>
      <c r="H247">
        <v>1.5671618120796999E-2</v>
      </c>
      <c r="I247">
        <v>-0.78600692268151595</v>
      </c>
      <c r="J247">
        <v>-2.0499999999999998</v>
      </c>
      <c r="K247">
        <v>3460</v>
      </c>
      <c r="L247">
        <v>3330.7874396135267</v>
      </c>
    </row>
    <row r="248" spans="1:12" x14ac:dyDescent="0.2">
      <c r="A248" s="14">
        <v>43560</v>
      </c>
      <c r="B248">
        <v>2153</v>
      </c>
      <c r="C248">
        <v>2142</v>
      </c>
      <c r="D248">
        <v>3455</v>
      </c>
      <c r="E248">
        <v>3475</v>
      </c>
      <c r="F248">
        <v>0.61640287769784097</v>
      </c>
      <c r="G248">
        <v>0.61453217611812505</v>
      </c>
      <c r="H248">
        <v>1.5607495961573299E-2</v>
      </c>
      <c r="I248">
        <v>0.11985917435585799</v>
      </c>
      <c r="J248">
        <v>0.3</v>
      </c>
      <c r="K248">
        <v>3475</v>
      </c>
      <c r="L248">
        <v>3425.1304347826085</v>
      </c>
    </row>
    <row r="249" spans="1:12" x14ac:dyDescent="0.2">
      <c r="A249" s="14">
        <v>43559</v>
      </c>
      <c r="B249">
        <v>2152</v>
      </c>
      <c r="C249">
        <v>2147</v>
      </c>
      <c r="D249">
        <v>3395</v>
      </c>
      <c r="E249">
        <v>3420</v>
      </c>
      <c r="F249">
        <v>0.62777777777777699</v>
      </c>
      <c r="G249">
        <v>0.61473055372219798</v>
      </c>
      <c r="H249">
        <v>1.5724131538695701E-2</v>
      </c>
      <c r="I249">
        <v>0.82975800752310802</v>
      </c>
      <c r="J249">
        <v>2.08</v>
      </c>
      <c r="K249">
        <v>3420</v>
      </c>
      <c r="L249">
        <v>3433.1256038647343</v>
      </c>
    </row>
    <row r="250" spans="1:12" x14ac:dyDescent="0.2">
      <c r="A250" s="14">
        <v>43558</v>
      </c>
      <c r="B250">
        <v>2134</v>
      </c>
      <c r="C250">
        <v>2160</v>
      </c>
      <c r="D250">
        <v>3345</v>
      </c>
      <c r="E250">
        <v>3400</v>
      </c>
      <c r="F250">
        <v>0.63529411764705801</v>
      </c>
      <c r="G250">
        <v>0.61453382676267998</v>
      </c>
      <c r="H250">
        <v>1.5651796764508698E-2</v>
      </c>
      <c r="I250">
        <v>1.32638387762951</v>
      </c>
      <c r="J250">
        <v>3.27</v>
      </c>
      <c r="K250">
        <v>3400</v>
      </c>
      <c r="L250">
        <v>3453.913043478261</v>
      </c>
    </row>
    <row r="251" spans="1:12" x14ac:dyDescent="0.2">
      <c r="A251" s="14">
        <v>43557</v>
      </c>
      <c r="B251">
        <v>2160</v>
      </c>
      <c r="C251">
        <v>2155</v>
      </c>
      <c r="D251">
        <v>3335</v>
      </c>
      <c r="E251">
        <v>3325</v>
      </c>
      <c r="F251">
        <v>0.64812030075187899</v>
      </c>
      <c r="G251">
        <v>0.61404365947697004</v>
      </c>
      <c r="H251">
        <v>1.55694009108039E-2</v>
      </c>
      <c r="I251">
        <v>2.1886931597517401</v>
      </c>
      <c r="J251">
        <v>5.26</v>
      </c>
      <c r="K251">
        <v>3325</v>
      </c>
      <c r="L251">
        <v>3445.9178743961352</v>
      </c>
    </row>
    <row r="252" spans="1:12" x14ac:dyDescent="0.2">
      <c r="A252" s="14">
        <v>43556</v>
      </c>
      <c r="B252">
        <v>2075</v>
      </c>
      <c r="C252">
        <v>2112</v>
      </c>
      <c r="D252">
        <v>3255</v>
      </c>
      <c r="E252">
        <v>3295</v>
      </c>
      <c r="F252">
        <v>0.64097116843702495</v>
      </c>
      <c r="G252">
        <v>0.61365294064650999</v>
      </c>
      <c r="H252">
        <v>1.50689881213933E-2</v>
      </c>
      <c r="I252">
        <v>1.8128773856906699</v>
      </c>
      <c r="J252">
        <v>4.26</v>
      </c>
      <c r="K252">
        <v>3295</v>
      </c>
      <c r="L252">
        <v>3377.159420289855</v>
      </c>
    </row>
    <row r="253" spans="1:12" x14ac:dyDescent="0.2">
      <c r="A253" s="14">
        <v>43553</v>
      </c>
      <c r="B253">
        <v>2029</v>
      </c>
      <c r="C253">
        <v>2039</v>
      </c>
      <c r="D253">
        <v>3250</v>
      </c>
      <c r="E253">
        <v>3185</v>
      </c>
      <c r="F253">
        <v>0.64018838304552494</v>
      </c>
      <c r="G253">
        <v>0.61379117283637796</v>
      </c>
      <c r="H253">
        <v>1.53636233402048E-2</v>
      </c>
      <c r="I253">
        <v>1.7181630676969699</v>
      </c>
      <c r="J253">
        <v>4.12</v>
      </c>
      <c r="K253">
        <v>3185</v>
      </c>
      <c r="L253">
        <v>3260.4299516908213</v>
      </c>
    </row>
    <row r="254" spans="1:12" x14ac:dyDescent="0.2">
      <c r="A254" s="14">
        <v>43552</v>
      </c>
      <c r="B254">
        <v>2021</v>
      </c>
      <c r="C254">
        <v>1991</v>
      </c>
      <c r="D254">
        <v>3280</v>
      </c>
      <c r="E254">
        <v>3220</v>
      </c>
      <c r="F254">
        <v>0.61832298136645902</v>
      </c>
      <c r="G254">
        <v>0.61404635729077695</v>
      </c>
      <c r="H254">
        <v>1.5947791425025198E-2</v>
      </c>
      <c r="I254">
        <v>0.26816403360855101</v>
      </c>
      <c r="J254">
        <v>0.69</v>
      </c>
      <c r="K254">
        <v>3220</v>
      </c>
      <c r="L254">
        <v>3183.6763285024153</v>
      </c>
    </row>
    <row r="255" spans="1:12" x14ac:dyDescent="0.2">
      <c r="A255" s="14">
        <v>43551</v>
      </c>
      <c r="B255">
        <v>2074</v>
      </c>
      <c r="C255">
        <v>2063</v>
      </c>
      <c r="D255">
        <v>3320</v>
      </c>
      <c r="E255">
        <v>3340</v>
      </c>
      <c r="F255">
        <v>0.61766467065868202</v>
      </c>
      <c r="G255">
        <v>0.61437178381024204</v>
      </c>
      <c r="H255">
        <v>1.6277354949759001E-2</v>
      </c>
      <c r="I255">
        <v>0.20229864487218099</v>
      </c>
      <c r="J255">
        <v>0.53</v>
      </c>
      <c r="K255">
        <v>3340</v>
      </c>
      <c r="L255">
        <v>3298.8067632850243</v>
      </c>
    </row>
    <row r="256" spans="1:12" x14ac:dyDescent="0.2">
      <c r="A256" s="14">
        <v>43550</v>
      </c>
      <c r="B256">
        <v>2031</v>
      </c>
      <c r="C256">
        <v>2085</v>
      </c>
      <c r="D256">
        <v>3220</v>
      </c>
      <c r="E256">
        <v>3340</v>
      </c>
      <c r="F256">
        <v>0.62425149700598803</v>
      </c>
      <c r="G256">
        <v>0.61454152335850099</v>
      </c>
      <c r="H256">
        <v>1.6376880120056E-2</v>
      </c>
      <c r="I256">
        <v>0.59290741437343397</v>
      </c>
      <c r="J256">
        <v>1.56</v>
      </c>
      <c r="K256">
        <v>3340</v>
      </c>
      <c r="L256">
        <v>3333.985507246377</v>
      </c>
    </row>
    <row r="257" spans="1:12" x14ac:dyDescent="0.2">
      <c r="A257" s="14">
        <v>43549</v>
      </c>
      <c r="B257">
        <v>2031</v>
      </c>
      <c r="C257">
        <v>2023</v>
      </c>
      <c r="D257">
        <v>3200</v>
      </c>
      <c r="E257">
        <v>3150</v>
      </c>
      <c r="F257">
        <v>0.64222222222222203</v>
      </c>
      <c r="G257">
        <v>0.61502976426798694</v>
      </c>
      <c r="H257">
        <v>1.71849898148815E-2</v>
      </c>
      <c r="I257">
        <v>1.58233774050231</v>
      </c>
      <c r="J257">
        <v>4.2300000000000004</v>
      </c>
      <c r="K257">
        <v>3150</v>
      </c>
      <c r="L257">
        <v>3234.8454106280192</v>
      </c>
    </row>
    <row r="258" spans="1:12" x14ac:dyDescent="0.2">
      <c r="A258" s="14">
        <v>43546</v>
      </c>
      <c r="B258">
        <v>2039</v>
      </c>
      <c r="C258">
        <v>2100</v>
      </c>
      <c r="D258">
        <v>3250</v>
      </c>
      <c r="E258">
        <v>3300</v>
      </c>
      <c r="F258">
        <v>0.63636363636363602</v>
      </c>
      <c r="G258">
        <v>0.61512206309869899</v>
      </c>
      <c r="H258">
        <v>1.7348600824605299E-2</v>
      </c>
      <c r="I258">
        <v>1.22439691129499</v>
      </c>
      <c r="J258">
        <v>3.34</v>
      </c>
      <c r="K258">
        <v>3300</v>
      </c>
      <c r="L258">
        <v>3357.9710144927535</v>
      </c>
    </row>
    <row r="259" spans="1:12" x14ac:dyDescent="0.2">
      <c r="A259" s="14">
        <v>43544</v>
      </c>
      <c r="B259">
        <v>1998</v>
      </c>
      <c r="C259">
        <v>2017</v>
      </c>
      <c r="D259">
        <v>3195</v>
      </c>
      <c r="E259">
        <v>3230</v>
      </c>
      <c r="F259">
        <v>0.62445820433436505</v>
      </c>
      <c r="G259">
        <v>0.61521311445735605</v>
      </c>
      <c r="H259">
        <v>1.74772876807773E-2</v>
      </c>
      <c r="I259">
        <v>0.52897738172364195</v>
      </c>
      <c r="J259">
        <v>1.48</v>
      </c>
      <c r="K259">
        <v>3230</v>
      </c>
      <c r="L259">
        <v>3225.2512077294687</v>
      </c>
    </row>
    <row r="260" spans="1:12" x14ac:dyDescent="0.2">
      <c r="A260" s="14">
        <v>43543</v>
      </c>
      <c r="B260">
        <v>1974</v>
      </c>
      <c r="C260">
        <v>1998</v>
      </c>
      <c r="D260">
        <v>3195</v>
      </c>
      <c r="E260">
        <v>3190</v>
      </c>
      <c r="F260">
        <v>0.62633228840125299</v>
      </c>
      <c r="G260">
        <v>0.61557271935194602</v>
      </c>
      <c r="H260">
        <v>1.79352754133793E-2</v>
      </c>
      <c r="I260">
        <v>0.59991100227438399</v>
      </c>
      <c r="J260">
        <v>1.72</v>
      </c>
      <c r="K260">
        <v>3190</v>
      </c>
      <c r="L260">
        <v>3194.8695652173915</v>
      </c>
    </row>
    <row r="261" spans="1:12" x14ac:dyDescent="0.2">
      <c r="A261" s="14">
        <v>43542</v>
      </c>
      <c r="B261">
        <v>1943</v>
      </c>
      <c r="C261">
        <v>1983</v>
      </c>
      <c r="D261">
        <v>3190</v>
      </c>
      <c r="E261">
        <v>3200</v>
      </c>
      <c r="F261">
        <v>0.61968749999999995</v>
      </c>
      <c r="G261">
        <v>0.61578015235699002</v>
      </c>
      <c r="H261">
        <v>1.8147230892137201E-2</v>
      </c>
      <c r="I261">
        <v>0.215313711840349</v>
      </c>
      <c r="J261">
        <v>0.63</v>
      </c>
      <c r="K261">
        <v>3200</v>
      </c>
      <c r="L261">
        <v>3170.8840579710145</v>
      </c>
    </row>
    <row r="262" spans="1:12" x14ac:dyDescent="0.2">
      <c r="A262" s="14">
        <v>43539</v>
      </c>
      <c r="B262">
        <v>1881</v>
      </c>
      <c r="C262">
        <v>1903</v>
      </c>
      <c r="D262">
        <v>3140</v>
      </c>
      <c r="E262">
        <v>3175</v>
      </c>
      <c r="F262">
        <v>0.59937007874015702</v>
      </c>
      <c r="G262">
        <v>0.61618953550774602</v>
      </c>
      <c r="H262">
        <v>1.85721078872607E-2</v>
      </c>
      <c r="I262">
        <v>-0.90562993009135195</v>
      </c>
      <c r="J262">
        <v>-2.81</v>
      </c>
      <c r="K262">
        <v>3175</v>
      </c>
      <c r="L262">
        <v>3042.9613526570047</v>
      </c>
    </row>
    <row r="263" spans="1:12" x14ac:dyDescent="0.2">
      <c r="A263" s="14">
        <v>43538</v>
      </c>
      <c r="B263">
        <v>1891</v>
      </c>
      <c r="C263">
        <v>1879</v>
      </c>
      <c r="D263">
        <v>3170</v>
      </c>
      <c r="E263">
        <v>3115</v>
      </c>
      <c r="F263">
        <v>0.60321027287319395</v>
      </c>
      <c r="G263">
        <v>0.61670123227624396</v>
      </c>
      <c r="H263">
        <v>1.8630242970993499E-2</v>
      </c>
      <c r="I263">
        <v>-0.72414296603938999</v>
      </c>
      <c r="J263">
        <v>-2.2400000000000002</v>
      </c>
      <c r="K263">
        <v>3115</v>
      </c>
      <c r="L263">
        <v>3004.5845410628021</v>
      </c>
    </row>
    <row r="264" spans="1:12" x14ac:dyDescent="0.2">
      <c r="A264" s="14">
        <v>43537</v>
      </c>
      <c r="B264">
        <v>1879</v>
      </c>
      <c r="C264">
        <v>1876</v>
      </c>
      <c r="D264">
        <v>3155</v>
      </c>
      <c r="E264">
        <v>3135</v>
      </c>
      <c r="F264">
        <v>0.59840510366826105</v>
      </c>
      <c r="G264">
        <v>0.61718934869826603</v>
      </c>
      <c r="H264">
        <v>1.87495786874926E-2</v>
      </c>
      <c r="I264">
        <v>-1.00184891314573</v>
      </c>
      <c r="J264">
        <v>-3.14</v>
      </c>
      <c r="K264">
        <v>3135</v>
      </c>
      <c r="L264">
        <v>2999.7874396135267</v>
      </c>
    </row>
    <row r="265" spans="1:12" x14ac:dyDescent="0.2">
      <c r="A265" s="14">
        <v>43536</v>
      </c>
      <c r="B265">
        <v>1892</v>
      </c>
      <c r="C265">
        <v>1895</v>
      </c>
      <c r="D265">
        <v>3150</v>
      </c>
      <c r="E265">
        <v>3185</v>
      </c>
      <c r="F265">
        <v>0.59497645211930905</v>
      </c>
      <c r="G265">
        <v>0.61791448527479598</v>
      </c>
      <c r="H265">
        <v>1.90582087493276E-2</v>
      </c>
      <c r="I265">
        <v>-1.20357760045504</v>
      </c>
      <c r="J265">
        <v>-3.86</v>
      </c>
      <c r="K265">
        <v>3185</v>
      </c>
      <c r="L265">
        <v>3030.1690821256038</v>
      </c>
    </row>
    <row r="266" spans="1:12" x14ac:dyDescent="0.2">
      <c r="A266" s="14">
        <v>43535</v>
      </c>
      <c r="B266">
        <v>1862</v>
      </c>
      <c r="C266">
        <v>1859</v>
      </c>
      <c r="D266">
        <v>3105</v>
      </c>
      <c r="E266">
        <v>3105</v>
      </c>
      <c r="F266">
        <v>0.59871175523349396</v>
      </c>
      <c r="G266">
        <v>0.61890469523465097</v>
      </c>
      <c r="H266">
        <v>1.97571898187218E-2</v>
      </c>
      <c r="I266">
        <v>-1.0220552713434199</v>
      </c>
      <c r="J266">
        <v>-3.37</v>
      </c>
      <c r="K266">
        <v>3105</v>
      </c>
      <c r="L266">
        <v>2972.6038647342993</v>
      </c>
    </row>
    <row r="267" spans="1:12" x14ac:dyDescent="0.2">
      <c r="A267" s="14">
        <v>43532</v>
      </c>
      <c r="B267">
        <v>1913</v>
      </c>
      <c r="C267">
        <v>1852</v>
      </c>
      <c r="D267">
        <v>3145</v>
      </c>
      <c r="E267">
        <v>3105</v>
      </c>
      <c r="F267">
        <v>0.59645732689210895</v>
      </c>
      <c r="G267">
        <v>0.62034382550726797</v>
      </c>
      <c r="H267">
        <v>2.2033771958314598E-2</v>
      </c>
      <c r="I267">
        <v>-1.0840857688982899</v>
      </c>
      <c r="J267">
        <v>-4</v>
      </c>
      <c r="K267">
        <v>3105</v>
      </c>
      <c r="L267">
        <v>2961.4106280193237</v>
      </c>
    </row>
    <row r="268" spans="1:12" x14ac:dyDescent="0.2">
      <c r="A268" s="14">
        <v>43531</v>
      </c>
      <c r="B268">
        <v>2006</v>
      </c>
      <c r="C268">
        <v>1945</v>
      </c>
      <c r="D268">
        <v>3195</v>
      </c>
      <c r="E268">
        <v>3175</v>
      </c>
      <c r="F268">
        <v>0.61259842519685004</v>
      </c>
      <c r="G268">
        <v>0.62202990788618795</v>
      </c>
      <c r="H268">
        <v>2.48054542035018E-2</v>
      </c>
      <c r="I268">
        <v>-0.38021810090485297</v>
      </c>
      <c r="J268">
        <v>-1.54</v>
      </c>
      <c r="K268">
        <v>3175</v>
      </c>
      <c r="L268">
        <v>3110.1207729468597</v>
      </c>
    </row>
    <row r="269" spans="1:12" x14ac:dyDescent="0.2">
      <c r="A269" s="14">
        <v>43530</v>
      </c>
      <c r="B269">
        <v>2023</v>
      </c>
      <c r="C269">
        <v>2043</v>
      </c>
      <c r="D269">
        <v>3205</v>
      </c>
      <c r="E269">
        <v>3210</v>
      </c>
      <c r="F269">
        <v>0.63644859813084098</v>
      </c>
      <c r="G269">
        <v>0.62353251711885704</v>
      </c>
      <c r="H269">
        <v>2.7459909791551801E-2</v>
      </c>
      <c r="I269">
        <v>0.47036137809735501</v>
      </c>
      <c r="J269">
        <v>2.0299999999999998</v>
      </c>
      <c r="K269">
        <v>3210</v>
      </c>
      <c r="L269">
        <v>3266.8260869565215</v>
      </c>
    </row>
    <row r="270" spans="1:12" x14ac:dyDescent="0.2">
      <c r="A270" s="14">
        <v>43529</v>
      </c>
      <c r="B270">
        <v>2055</v>
      </c>
      <c r="C270">
        <v>2020</v>
      </c>
      <c r="D270">
        <v>3260</v>
      </c>
      <c r="E270">
        <v>3225</v>
      </c>
      <c r="F270">
        <v>0.62635658914728598</v>
      </c>
      <c r="G270">
        <v>0.62490500335558996</v>
      </c>
      <c r="H270">
        <v>3.04777968262906E-2</v>
      </c>
      <c r="I270">
        <v>4.7627648414674803E-2</v>
      </c>
      <c r="J270">
        <v>0.23</v>
      </c>
      <c r="K270">
        <v>3225</v>
      </c>
      <c r="L270">
        <v>3230.0483091787441</v>
      </c>
    </row>
    <row r="271" spans="1:12" x14ac:dyDescent="0.2">
      <c r="A271" s="14">
        <v>43528</v>
      </c>
      <c r="B271">
        <v>2040</v>
      </c>
      <c r="C271">
        <v>2062</v>
      </c>
      <c r="D271">
        <v>3270</v>
      </c>
      <c r="E271">
        <v>3280</v>
      </c>
      <c r="F271">
        <v>0.62865853658536497</v>
      </c>
      <c r="G271">
        <v>0.62668378285222603</v>
      </c>
      <c r="H271">
        <v>3.4178946477309298E-2</v>
      </c>
      <c r="I271">
        <v>5.7776904693365903E-2</v>
      </c>
      <c r="J271">
        <v>0.31</v>
      </c>
      <c r="K271">
        <v>3280</v>
      </c>
      <c r="L271">
        <v>3297.2077294685992</v>
      </c>
    </row>
    <row r="272" spans="1:12" x14ac:dyDescent="0.2">
      <c r="A272" s="14">
        <v>43525</v>
      </c>
      <c r="B272">
        <v>2006</v>
      </c>
      <c r="C272">
        <v>2012</v>
      </c>
      <c r="D272">
        <v>3260</v>
      </c>
      <c r="E272">
        <v>3255</v>
      </c>
      <c r="F272">
        <v>0.61812596006144305</v>
      </c>
      <c r="G272">
        <v>0.62841310598123501</v>
      </c>
      <c r="H272">
        <v>3.7367521790495198E-2</v>
      </c>
      <c r="I272">
        <v>-0.27529644533205</v>
      </c>
      <c r="J272">
        <v>-1.66</v>
      </c>
      <c r="K272">
        <v>3255</v>
      </c>
      <c r="L272">
        <v>3217.2560386473428</v>
      </c>
    </row>
    <row r="273" spans="1:12" x14ac:dyDescent="0.2">
      <c r="A273" s="14">
        <v>43524</v>
      </c>
      <c r="B273">
        <v>2041</v>
      </c>
      <c r="C273">
        <v>2007</v>
      </c>
      <c r="D273">
        <v>3285</v>
      </c>
      <c r="E273">
        <v>3245</v>
      </c>
      <c r="F273">
        <v>0.61848998459167903</v>
      </c>
      <c r="G273">
        <v>0.63034727192437701</v>
      </c>
      <c r="H273">
        <v>4.0414990219693803E-2</v>
      </c>
      <c r="I273">
        <v>-0.29338835091242699</v>
      </c>
      <c r="J273">
        <v>-1.92</v>
      </c>
      <c r="K273">
        <v>3245</v>
      </c>
      <c r="L273">
        <v>3209.2608695652175</v>
      </c>
    </row>
    <row r="274" spans="1:12" x14ac:dyDescent="0.2">
      <c r="A274" s="14">
        <v>43523</v>
      </c>
      <c r="B274">
        <v>2047</v>
      </c>
      <c r="C274">
        <v>2036</v>
      </c>
      <c r="D274">
        <v>3285</v>
      </c>
      <c r="E274">
        <v>3270</v>
      </c>
      <c r="F274">
        <v>0.62262996941895998</v>
      </c>
      <c r="G274">
        <v>0.63221136043133896</v>
      </c>
      <c r="H274">
        <v>4.2968622150924299E-2</v>
      </c>
      <c r="I274">
        <v>-0.22298576339555101</v>
      </c>
      <c r="J274">
        <v>-1.54</v>
      </c>
      <c r="K274">
        <v>3270</v>
      </c>
      <c r="L274">
        <v>3255.6328502415458</v>
      </c>
    </row>
    <row r="275" spans="1:12" x14ac:dyDescent="0.2">
      <c r="A275" s="14">
        <v>43522</v>
      </c>
      <c r="B275">
        <v>2061</v>
      </c>
      <c r="C275">
        <v>2034</v>
      </c>
      <c r="D275">
        <v>3285</v>
      </c>
      <c r="E275">
        <v>3285</v>
      </c>
      <c r="F275">
        <v>0.61917808219178005</v>
      </c>
      <c r="G275">
        <v>0.63386699184683803</v>
      </c>
      <c r="H275">
        <v>4.49156823841678E-2</v>
      </c>
      <c r="I275">
        <v>-0.32703298436883899</v>
      </c>
      <c r="J275">
        <v>-2.37</v>
      </c>
      <c r="K275">
        <v>3285</v>
      </c>
      <c r="L275">
        <v>3252.4347826086955</v>
      </c>
    </row>
    <row r="276" spans="1:12" x14ac:dyDescent="0.2">
      <c r="A276" s="14">
        <v>43521</v>
      </c>
      <c r="B276">
        <v>2060</v>
      </c>
      <c r="C276">
        <v>2061</v>
      </c>
      <c r="D276">
        <v>3280</v>
      </c>
      <c r="E276">
        <v>3270</v>
      </c>
      <c r="F276">
        <v>0.63027522935779801</v>
      </c>
      <c r="G276">
        <v>0.63546548217377297</v>
      </c>
      <c r="H276">
        <v>4.64708622914871E-2</v>
      </c>
      <c r="I276">
        <v>-0.111688325975521</v>
      </c>
      <c r="J276">
        <v>-0.82</v>
      </c>
      <c r="K276">
        <v>3270</v>
      </c>
      <c r="L276">
        <v>3295.608695652174</v>
      </c>
    </row>
    <row r="277" spans="1:12" x14ac:dyDescent="0.2">
      <c r="A277" s="14">
        <v>43518</v>
      </c>
      <c r="B277">
        <v>2012</v>
      </c>
      <c r="C277">
        <v>2041</v>
      </c>
      <c r="D277">
        <v>3220</v>
      </c>
      <c r="E277">
        <v>3280</v>
      </c>
      <c r="F277">
        <v>0.622256097560975</v>
      </c>
      <c r="G277">
        <v>0.63688745347464304</v>
      </c>
      <c r="H277">
        <v>4.7899983686574797E-2</v>
      </c>
      <c r="I277">
        <v>-0.30545638615256399</v>
      </c>
      <c r="J277">
        <v>-2.35</v>
      </c>
      <c r="K277">
        <v>3280</v>
      </c>
      <c r="L277">
        <v>3263.6280193236717</v>
      </c>
    </row>
    <row r="278" spans="1:12" x14ac:dyDescent="0.2">
      <c r="A278" s="14">
        <v>43517</v>
      </c>
      <c r="B278">
        <v>2079</v>
      </c>
      <c r="C278">
        <v>2020</v>
      </c>
      <c r="D278">
        <v>3230</v>
      </c>
      <c r="E278">
        <v>3225</v>
      </c>
      <c r="F278">
        <v>0.62635658914728598</v>
      </c>
      <c r="G278">
        <v>0.63826666009952704</v>
      </c>
      <c r="H278">
        <v>4.8936823750677698E-2</v>
      </c>
      <c r="I278">
        <v>-0.24337646049362599</v>
      </c>
      <c r="J278">
        <v>-1.9</v>
      </c>
      <c r="K278">
        <v>3225</v>
      </c>
      <c r="L278">
        <v>3230.0483091787441</v>
      </c>
    </row>
    <row r="279" spans="1:12" x14ac:dyDescent="0.2">
      <c r="A279" s="14">
        <v>43516</v>
      </c>
      <c r="B279">
        <v>2069</v>
      </c>
      <c r="C279">
        <v>2078</v>
      </c>
      <c r="D279">
        <v>3325</v>
      </c>
      <c r="E279">
        <v>3235</v>
      </c>
      <c r="F279">
        <v>0.64234930448222505</v>
      </c>
      <c r="G279">
        <v>0.63972169052380001</v>
      </c>
      <c r="H279">
        <v>5.0167918924894299E-2</v>
      </c>
      <c r="I279">
        <v>5.2376379461929599E-2</v>
      </c>
      <c r="J279">
        <v>0.41</v>
      </c>
      <c r="K279">
        <v>3235</v>
      </c>
      <c r="L279">
        <v>3322.7922705314008</v>
      </c>
    </row>
    <row r="280" spans="1:12" x14ac:dyDescent="0.2">
      <c r="A280" s="14">
        <v>43515</v>
      </c>
      <c r="B280">
        <v>2074</v>
      </c>
      <c r="C280">
        <v>2071</v>
      </c>
      <c r="D280">
        <v>3310</v>
      </c>
      <c r="E280">
        <v>3315</v>
      </c>
      <c r="F280">
        <v>0.62473604826546003</v>
      </c>
      <c r="G280">
        <v>0.64078242995610002</v>
      </c>
      <c r="H280">
        <v>5.10456360459094E-2</v>
      </c>
      <c r="I280">
        <v>-0.31435364379059899</v>
      </c>
      <c r="J280">
        <v>-2.57</v>
      </c>
      <c r="K280">
        <v>3315</v>
      </c>
      <c r="L280">
        <v>3311.5990338164252</v>
      </c>
    </row>
    <row r="281" spans="1:12" x14ac:dyDescent="0.2">
      <c r="A281" s="14">
        <v>43514</v>
      </c>
      <c r="B281">
        <v>2050</v>
      </c>
      <c r="C281">
        <v>2061</v>
      </c>
      <c r="D281">
        <v>3345</v>
      </c>
      <c r="E281">
        <v>3350</v>
      </c>
      <c r="F281">
        <v>0.61522388059701405</v>
      </c>
      <c r="G281">
        <v>0.64236351238287703</v>
      </c>
      <c r="H281">
        <v>5.2344077568547399E-2</v>
      </c>
      <c r="I281">
        <v>-0.51848524315519595</v>
      </c>
      <c r="J281">
        <v>-4.41</v>
      </c>
      <c r="K281">
        <v>3350</v>
      </c>
      <c r="L281">
        <v>3295.608695652174</v>
      </c>
    </row>
    <row r="282" spans="1:12" x14ac:dyDescent="0.2">
      <c r="A282" s="14">
        <v>43511</v>
      </c>
      <c r="B282">
        <v>2025</v>
      </c>
      <c r="C282">
        <v>1975</v>
      </c>
      <c r="D282">
        <v>3255</v>
      </c>
      <c r="E282">
        <v>3240</v>
      </c>
      <c r="F282">
        <v>0.60956790123456694</v>
      </c>
      <c r="G282">
        <v>0.64411387100965001</v>
      </c>
      <c r="H282">
        <v>5.3587425512950301E-2</v>
      </c>
      <c r="I282">
        <v>-0.64466559914758303</v>
      </c>
      <c r="J282">
        <v>-5.67</v>
      </c>
      <c r="K282">
        <v>3240</v>
      </c>
      <c r="L282">
        <v>3158.0917874396137</v>
      </c>
    </row>
    <row r="283" spans="1:12" x14ac:dyDescent="0.2">
      <c r="A283" s="14">
        <v>43510</v>
      </c>
      <c r="B283">
        <v>2071</v>
      </c>
      <c r="C283">
        <v>2049</v>
      </c>
      <c r="D283">
        <v>3290</v>
      </c>
      <c r="E283">
        <v>3285</v>
      </c>
      <c r="F283">
        <v>0.62374429223744199</v>
      </c>
      <c r="G283">
        <v>0.64609776061253699</v>
      </c>
      <c r="H283">
        <v>5.5007198814027498E-2</v>
      </c>
      <c r="I283">
        <v>-0.406373508505114</v>
      </c>
      <c r="J283">
        <v>-3.58</v>
      </c>
      <c r="K283">
        <v>3285</v>
      </c>
      <c r="L283">
        <v>3276.4202898550725</v>
      </c>
    </row>
    <row r="284" spans="1:12" x14ac:dyDescent="0.2">
      <c r="A284" s="14">
        <v>43509</v>
      </c>
      <c r="B284">
        <v>2016</v>
      </c>
      <c r="C284">
        <v>2070</v>
      </c>
      <c r="D284">
        <v>3270</v>
      </c>
      <c r="E284">
        <v>3310</v>
      </c>
      <c r="F284">
        <v>0.62537764350453096</v>
      </c>
      <c r="G284">
        <v>0.64805869181076403</v>
      </c>
      <c r="H284">
        <v>5.6768594138525398E-2</v>
      </c>
      <c r="I284">
        <v>-0.399535141752622</v>
      </c>
      <c r="J284">
        <v>-3.63</v>
      </c>
      <c r="K284">
        <v>3310</v>
      </c>
      <c r="L284">
        <v>3310</v>
      </c>
    </row>
    <row r="285" spans="1:12" x14ac:dyDescent="0.2">
      <c r="A285" s="14"/>
    </row>
    <row r="286" spans="1:12" x14ac:dyDescent="0.2">
      <c r="A286" s="14"/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19</v>
      </c>
    </row>
    <row r="2" spans="1:1" x14ac:dyDescent="0.2">
      <c r="A2" s="1" t="s">
        <v>20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J28" sqref="J28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9" t="s">
        <v>1102</v>
      </c>
    </row>
    <row r="2" spans="2:23" s="106" customFormat="1" ht="24.75" thickBot="1" x14ac:dyDescent="0.25">
      <c r="C2" s="58" t="s">
        <v>69</v>
      </c>
      <c r="D2" s="68" t="s">
        <v>93</v>
      </c>
      <c r="E2" s="60"/>
      <c r="F2" s="59" t="s">
        <v>40</v>
      </c>
      <c r="G2" s="61" t="s">
        <v>41</v>
      </c>
      <c r="H2" s="62" t="s">
        <v>70</v>
      </c>
      <c r="I2" s="62" t="s">
        <v>71</v>
      </c>
      <c r="J2" s="60" t="s">
        <v>21</v>
      </c>
      <c r="K2" s="60" t="s">
        <v>72</v>
      </c>
      <c r="L2" s="62" t="s">
        <v>73</v>
      </c>
      <c r="M2" s="63" t="s">
        <v>94</v>
      </c>
      <c r="N2" s="60" t="s">
        <v>74</v>
      </c>
      <c r="O2" s="63" t="s">
        <v>88</v>
      </c>
      <c r="P2" s="60" t="s">
        <v>181</v>
      </c>
      <c r="Q2" s="60" t="s">
        <v>75</v>
      </c>
      <c r="R2" s="63" t="s">
        <v>90</v>
      </c>
      <c r="S2" s="66" t="s">
        <v>91</v>
      </c>
      <c r="T2" s="65"/>
      <c r="U2" s="67" t="s">
        <v>187</v>
      </c>
      <c r="V2" s="67" t="s">
        <v>92</v>
      </c>
      <c r="W2" s="64" t="s">
        <v>89</v>
      </c>
    </row>
    <row r="3" spans="2:23" s="106" customFormat="1" x14ac:dyDescent="0.2">
      <c r="B3" s="124" t="s">
        <v>196</v>
      </c>
      <c r="C3" s="340">
        <f>ROW()/2-1</f>
        <v>0.5</v>
      </c>
      <c r="D3" s="342">
        <v>43807</v>
      </c>
      <c r="E3" s="33" t="s">
        <v>184</v>
      </c>
      <c r="F3" s="33">
        <v>3105</v>
      </c>
      <c r="G3" s="55" t="s">
        <v>544</v>
      </c>
      <c r="H3" s="49"/>
      <c r="I3" s="49">
        <v>1000</v>
      </c>
      <c r="J3" s="50">
        <f>H3*I3</f>
        <v>0</v>
      </c>
      <c r="K3" s="52" t="s">
        <v>546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44">
        <f>P3+P4</f>
        <v>0</v>
      </c>
      <c r="S3" s="345" t="e">
        <f>R3/(J3+J4)</f>
        <v>#DIV/0!</v>
      </c>
      <c r="U3" s="347">
        <f>$P$1</f>
        <v>0</v>
      </c>
      <c r="V3" s="338">
        <f>IF(U3&gt;D3,DATEDIF(D3,U3,"d"),0)</f>
        <v>0</v>
      </c>
      <c r="W3" s="339"/>
    </row>
    <row r="4" spans="2:23" s="106" customFormat="1" x14ac:dyDescent="0.2">
      <c r="B4" s="124" t="s">
        <v>474</v>
      </c>
      <c r="C4" s="341"/>
      <c r="D4" s="343">
        <v>43748</v>
      </c>
      <c r="E4" s="29" t="s">
        <v>186</v>
      </c>
      <c r="F4" s="29">
        <v>7762</v>
      </c>
      <c r="G4" s="54" t="s">
        <v>545</v>
      </c>
      <c r="H4" s="46"/>
      <c r="I4" s="46">
        <v>1700</v>
      </c>
      <c r="J4" s="47">
        <f>H4*I4</f>
        <v>0</v>
      </c>
      <c r="K4" s="145" t="s">
        <v>546</v>
      </c>
      <c r="L4" s="41"/>
      <c r="M4" s="31"/>
      <c r="N4" s="146">
        <f>IF(OR(K4="現物",J4=0),0,IF(E4="売",J4*Fee_Refer!$B$12/365*V4, J4*Fee_Refer!$B$11/365*V3))</f>
        <v>0</v>
      </c>
      <c r="O4" s="165">
        <v>0</v>
      </c>
      <c r="P4" s="148">
        <f>IF(L4&gt;0,(L4-H4)*I4-M4-N4-O4,0)</f>
        <v>0</v>
      </c>
      <c r="Q4" s="48" t="e">
        <f>P4/J4</f>
        <v>#DIV/0!</v>
      </c>
      <c r="R4" s="344"/>
      <c r="S4" s="346"/>
      <c r="U4" s="338"/>
      <c r="V4" s="338"/>
      <c r="W4" s="338"/>
    </row>
    <row r="6" spans="2:23" x14ac:dyDescent="0.2">
      <c r="C6" s="14">
        <v>43806</v>
      </c>
      <c r="D6" s="106" t="s">
        <v>547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1280</v>
      </c>
      <c r="C1" s="106" t="s">
        <v>1281</v>
      </c>
      <c r="D1" s="106" t="s">
        <v>1282</v>
      </c>
      <c r="E1" s="106" t="s">
        <v>1283</v>
      </c>
      <c r="F1" s="106" t="s">
        <v>1284</v>
      </c>
      <c r="G1" s="106" t="s">
        <v>1285</v>
      </c>
      <c r="H1" s="106" t="s">
        <v>1286</v>
      </c>
      <c r="I1" s="106" t="s">
        <v>1287</v>
      </c>
      <c r="J1" s="106" t="s">
        <v>1288</v>
      </c>
      <c r="K1" s="106" t="s">
        <v>1289</v>
      </c>
      <c r="L1" s="106" t="s">
        <v>1290</v>
      </c>
      <c r="M1" s="106" t="s">
        <v>1291</v>
      </c>
      <c r="N1" s="106" t="s">
        <v>1292</v>
      </c>
      <c r="O1" s="106" t="s">
        <v>1293</v>
      </c>
      <c r="P1" s="106" t="s">
        <v>32</v>
      </c>
      <c r="Q1" s="106" t="s">
        <v>33</v>
      </c>
      <c r="R1" s="106" t="s">
        <v>34</v>
      </c>
      <c r="S1" s="106" t="s">
        <v>35</v>
      </c>
      <c r="T1" s="106" t="s">
        <v>1294</v>
      </c>
      <c r="U1" s="106" t="s">
        <v>1295</v>
      </c>
      <c r="V1" s="106" t="s">
        <v>1296</v>
      </c>
      <c r="W1" s="106" t="s">
        <v>1297</v>
      </c>
      <c r="X1" s="106" t="s">
        <v>1298</v>
      </c>
      <c r="Y1" s="106" t="s">
        <v>1299</v>
      </c>
      <c r="Z1" s="106" t="s">
        <v>1300</v>
      </c>
      <c r="AA1" s="106" t="s">
        <v>1301</v>
      </c>
      <c r="AB1" s="106" t="s">
        <v>1302</v>
      </c>
      <c r="AC1" s="106" t="s">
        <v>1303</v>
      </c>
      <c r="AD1" s="106" t="s">
        <v>1304</v>
      </c>
      <c r="AE1" s="106" t="s">
        <v>1305</v>
      </c>
      <c r="AF1" s="106" t="s">
        <v>1306</v>
      </c>
      <c r="AG1" s="106" t="s">
        <v>1307</v>
      </c>
      <c r="AH1" s="106" t="s">
        <v>1308</v>
      </c>
      <c r="AI1" t="s">
        <v>1309</v>
      </c>
    </row>
    <row r="2" spans="1:35" x14ac:dyDescent="0.2">
      <c r="A2" s="102">
        <v>1199</v>
      </c>
      <c r="B2" s="106">
        <v>2730</v>
      </c>
      <c r="C2" s="106" t="s">
        <v>612</v>
      </c>
      <c r="D2" s="106" t="s">
        <v>1337</v>
      </c>
      <c r="E2" s="106">
        <v>1038</v>
      </c>
      <c r="F2" s="106">
        <v>1020</v>
      </c>
      <c r="G2" s="106">
        <v>1000</v>
      </c>
      <c r="H2" s="106" t="s">
        <v>1314</v>
      </c>
      <c r="I2" s="106">
        <v>3086</v>
      </c>
      <c r="J2" s="106" t="s">
        <v>627</v>
      </c>
      <c r="K2" s="106" t="s">
        <v>1337</v>
      </c>
      <c r="L2" s="106">
        <v>1330</v>
      </c>
      <c r="M2" s="106">
        <v>1328</v>
      </c>
      <c r="N2" s="106">
        <v>800</v>
      </c>
      <c r="O2" s="106" t="s">
        <v>1311</v>
      </c>
      <c r="P2" s="106">
        <v>0.728926409193553</v>
      </c>
      <c r="Q2" s="106">
        <v>0.837537832573097</v>
      </c>
      <c r="R2" s="106">
        <v>0.18938405954961501</v>
      </c>
      <c r="S2" s="15">
        <v>5.84312351380653E-2</v>
      </c>
      <c r="T2" s="106">
        <v>-1.4426978388092699</v>
      </c>
      <c r="U2" s="106">
        <v>1.4426978388092699</v>
      </c>
      <c r="V2" s="106">
        <v>1.3480291263861699</v>
      </c>
      <c r="W2" s="106">
        <v>-5.98</v>
      </c>
      <c r="X2" s="106">
        <v>3.99</v>
      </c>
      <c r="Y2" s="106">
        <v>879521</v>
      </c>
      <c r="Z2" s="106">
        <v>48862</v>
      </c>
      <c r="AA2" s="106">
        <v>2.36</v>
      </c>
      <c r="AB2" s="106">
        <v>18</v>
      </c>
      <c r="AC2" s="106">
        <v>15</v>
      </c>
      <c r="AD2" s="106">
        <v>3</v>
      </c>
      <c r="AE2" s="106">
        <v>83.33</v>
      </c>
      <c r="AF2" s="106">
        <v>14</v>
      </c>
      <c r="AG2" s="106">
        <v>12</v>
      </c>
      <c r="AH2" s="106">
        <v>0</v>
      </c>
      <c r="AI2">
        <v>6</v>
      </c>
    </row>
    <row r="3" spans="1:35" x14ac:dyDescent="0.2">
      <c r="A3" s="102">
        <v>600</v>
      </c>
      <c r="B3">
        <v>3038</v>
      </c>
      <c r="C3" s="106" t="s">
        <v>1118</v>
      </c>
      <c r="D3" s="106" t="s">
        <v>1318</v>
      </c>
      <c r="E3">
        <v>4545</v>
      </c>
      <c r="F3">
        <v>4490</v>
      </c>
      <c r="G3">
        <v>200</v>
      </c>
      <c r="H3" s="106" t="s">
        <v>1311</v>
      </c>
      <c r="I3">
        <v>4290</v>
      </c>
      <c r="J3" s="106" t="s">
        <v>1368</v>
      </c>
      <c r="K3" s="106" t="s">
        <v>1326</v>
      </c>
      <c r="L3">
        <v>997</v>
      </c>
      <c r="M3">
        <v>973</v>
      </c>
      <c r="N3">
        <v>900</v>
      </c>
      <c r="O3" s="106" t="s">
        <v>1314</v>
      </c>
      <c r="P3">
        <v>0.68899710838379302</v>
      </c>
      <c r="Q3">
        <v>0.89110074784777904</v>
      </c>
      <c r="R3" s="106">
        <v>0.28632433498916998</v>
      </c>
      <c r="S3" s="15">
        <v>3.9197000926466198E-2</v>
      </c>
      <c r="T3">
        <v>2.1683472012388001</v>
      </c>
      <c r="U3">
        <v>2.1683472012388001</v>
      </c>
      <c r="V3">
        <v>1.9620401364805899</v>
      </c>
      <c r="W3">
        <v>16.2</v>
      </c>
      <c r="X3">
        <v>2.48</v>
      </c>
      <c r="Y3">
        <v>822255</v>
      </c>
      <c r="Z3">
        <v>32890</v>
      </c>
      <c r="AA3">
        <v>1.63</v>
      </c>
      <c r="AB3">
        <v>25</v>
      </c>
      <c r="AC3">
        <v>18</v>
      </c>
      <c r="AD3">
        <v>7</v>
      </c>
      <c r="AE3">
        <v>72</v>
      </c>
      <c r="AF3">
        <v>8</v>
      </c>
      <c r="AG3">
        <v>17</v>
      </c>
      <c r="AH3">
        <v>6</v>
      </c>
      <c r="AI3">
        <v>2</v>
      </c>
    </row>
    <row r="4" spans="1:35" x14ac:dyDescent="0.2">
      <c r="A4" s="102">
        <v>575</v>
      </c>
      <c r="B4">
        <v>4290</v>
      </c>
      <c r="C4" s="106" t="s">
        <v>1368</v>
      </c>
      <c r="D4" s="106" t="s">
        <v>1326</v>
      </c>
      <c r="E4">
        <v>997</v>
      </c>
      <c r="F4">
        <v>973</v>
      </c>
      <c r="G4">
        <v>1100</v>
      </c>
      <c r="H4" s="106" t="s">
        <v>1311</v>
      </c>
      <c r="I4">
        <v>9468</v>
      </c>
      <c r="J4" s="106" t="s">
        <v>1312</v>
      </c>
      <c r="K4" s="106" t="s">
        <v>1313</v>
      </c>
      <c r="L4">
        <v>1683</v>
      </c>
      <c r="M4">
        <v>1720</v>
      </c>
      <c r="N4">
        <v>600</v>
      </c>
      <c r="O4" s="106" t="s">
        <v>1314</v>
      </c>
      <c r="P4">
        <v>0.57722418665744601</v>
      </c>
      <c r="Q4">
        <v>0.89341116117914399</v>
      </c>
      <c r="R4" s="106">
        <v>0.41537179713960598</v>
      </c>
      <c r="S4" s="15">
        <v>8.5291242230265199E-2</v>
      </c>
      <c r="T4">
        <v>0.91329024090018995</v>
      </c>
      <c r="U4">
        <v>0.91329024090018995</v>
      </c>
      <c r="V4">
        <v>1.4699687550274101</v>
      </c>
      <c r="W4">
        <v>6.23</v>
      </c>
      <c r="X4">
        <v>3.71</v>
      </c>
      <c r="Y4">
        <v>819866</v>
      </c>
      <c r="Z4">
        <v>43151</v>
      </c>
      <c r="AA4">
        <v>2.0699999999999998</v>
      </c>
      <c r="AB4">
        <v>19</v>
      </c>
      <c r="AC4">
        <v>16</v>
      </c>
      <c r="AD4">
        <v>3</v>
      </c>
      <c r="AE4">
        <v>84.21</v>
      </c>
      <c r="AF4">
        <v>10</v>
      </c>
      <c r="AG4">
        <v>13</v>
      </c>
      <c r="AH4">
        <v>3</v>
      </c>
      <c r="AI4">
        <v>3</v>
      </c>
    </row>
    <row r="5" spans="1:35" x14ac:dyDescent="0.2">
      <c r="A5" s="102">
        <v>802</v>
      </c>
      <c r="B5">
        <v>1883</v>
      </c>
      <c r="C5" s="106" t="s">
        <v>1511</v>
      </c>
      <c r="D5" s="106" t="s">
        <v>1321</v>
      </c>
      <c r="E5">
        <v>3690</v>
      </c>
      <c r="F5">
        <v>3730</v>
      </c>
      <c r="G5">
        <v>200</v>
      </c>
      <c r="H5" s="106" t="s">
        <v>1311</v>
      </c>
      <c r="I5">
        <v>1973</v>
      </c>
      <c r="J5" s="106" t="s">
        <v>1319</v>
      </c>
      <c r="K5" s="106" t="s">
        <v>1313</v>
      </c>
      <c r="L5">
        <v>4245</v>
      </c>
      <c r="M5">
        <v>4325</v>
      </c>
      <c r="N5">
        <v>200</v>
      </c>
      <c r="O5" s="106" t="s">
        <v>1314</v>
      </c>
      <c r="P5">
        <v>0.81690698420325303</v>
      </c>
      <c r="Q5">
        <v>0.87404649791378997</v>
      </c>
      <c r="R5" s="106">
        <v>0.27933060379812003</v>
      </c>
      <c r="S5" s="15">
        <v>4.3431467572821798E-2</v>
      </c>
      <c r="T5">
        <v>1.3719507199327401</v>
      </c>
      <c r="U5">
        <v>1.3719507199327401</v>
      </c>
      <c r="V5">
        <v>1.56989378955842</v>
      </c>
      <c r="W5">
        <v>12.06</v>
      </c>
      <c r="X5">
        <v>13.76</v>
      </c>
      <c r="Y5">
        <v>801120</v>
      </c>
      <c r="Z5">
        <v>47125</v>
      </c>
      <c r="AA5">
        <v>2.62</v>
      </c>
      <c r="AB5">
        <v>17</v>
      </c>
      <c r="AC5">
        <v>14</v>
      </c>
      <c r="AD5">
        <v>3</v>
      </c>
      <c r="AE5">
        <v>82.35</v>
      </c>
      <c r="AF5">
        <v>13</v>
      </c>
      <c r="AG5">
        <v>9</v>
      </c>
      <c r="AH5">
        <v>1</v>
      </c>
      <c r="AI5">
        <v>7</v>
      </c>
    </row>
    <row r="6" spans="1:35" x14ac:dyDescent="0.2">
      <c r="A6" s="102">
        <v>101</v>
      </c>
      <c r="B6">
        <v>1719</v>
      </c>
      <c r="C6" s="106" t="s">
        <v>553</v>
      </c>
      <c r="D6" s="106" t="s">
        <v>1321</v>
      </c>
      <c r="E6">
        <v>873</v>
      </c>
      <c r="F6">
        <v>866</v>
      </c>
      <c r="G6">
        <v>1200</v>
      </c>
      <c r="H6" s="106" t="s">
        <v>1311</v>
      </c>
      <c r="I6">
        <v>6807</v>
      </c>
      <c r="J6" s="106" t="s">
        <v>238</v>
      </c>
      <c r="K6" s="106" t="s">
        <v>1316</v>
      </c>
      <c r="L6">
        <v>2016</v>
      </c>
      <c r="M6">
        <v>1995</v>
      </c>
      <c r="N6">
        <v>500</v>
      </c>
      <c r="O6" s="106" t="s">
        <v>1314</v>
      </c>
      <c r="P6">
        <v>0.81354239188316801</v>
      </c>
      <c r="Q6">
        <v>0.94078826292881701</v>
      </c>
      <c r="R6" s="106">
        <v>9.6839071983095201E-2</v>
      </c>
      <c r="S6" s="15">
        <v>2.25031496327649E-2</v>
      </c>
      <c r="T6">
        <v>0.216431206047452</v>
      </c>
      <c r="U6">
        <v>0.216431206047452</v>
      </c>
      <c r="V6">
        <v>0.107229900696953</v>
      </c>
      <c r="W6">
        <v>0.84</v>
      </c>
      <c r="X6">
        <v>4.18</v>
      </c>
      <c r="Y6">
        <v>796103</v>
      </c>
      <c r="Z6">
        <v>36186</v>
      </c>
      <c r="AA6">
        <v>1.74</v>
      </c>
      <c r="AB6">
        <v>22</v>
      </c>
      <c r="AC6">
        <v>17</v>
      </c>
      <c r="AD6">
        <v>5</v>
      </c>
      <c r="AE6">
        <v>77.27</v>
      </c>
      <c r="AF6">
        <v>10</v>
      </c>
      <c r="AG6">
        <v>13</v>
      </c>
      <c r="AH6">
        <v>3</v>
      </c>
      <c r="AI6">
        <v>6</v>
      </c>
    </row>
    <row r="7" spans="1:35" x14ac:dyDescent="0.2">
      <c r="A7" s="102">
        <v>1282</v>
      </c>
      <c r="B7">
        <v>3048</v>
      </c>
      <c r="C7" s="106" t="s">
        <v>1643</v>
      </c>
      <c r="D7" s="106" t="s">
        <v>1337</v>
      </c>
      <c r="E7">
        <v>1150</v>
      </c>
      <c r="F7">
        <v>1130</v>
      </c>
      <c r="G7">
        <v>900</v>
      </c>
      <c r="H7" s="106" t="s">
        <v>1311</v>
      </c>
      <c r="I7">
        <v>4917</v>
      </c>
      <c r="J7" s="106" t="s">
        <v>1668</v>
      </c>
      <c r="K7" s="106" t="s">
        <v>1336</v>
      </c>
      <c r="L7">
        <v>2610</v>
      </c>
      <c r="M7">
        <v>2587</v>
      </c>
      <c r="N7">
        <v>400</v>
      </c>
      <c r="O7" s="106" t="s">
        <v>1314</v>
      </c>
      <c r="P7">
        <v>0.63974729133892205</v>
      </c>
      <c r="Q7">
        <v>0.82906879873470996</v>
      </c>
      <c r="R7" s="15">
        <v>0.23167710926745499</v>
      </c>
      <c r="S7" s="15">
        <v>1.3225490892736899E-2</v>
      </c>
      <c r="T7">
        <v>0.84396873892413604</v>
      </c>
      <c r="U7">
        <v>0.84396873892413604</v>
      </c>
      <c r="V7">
        <v>1.37977768210652</v>
      </c>
      <c r="W7">
        <v>3.36</v>
      </c>
      <c r="X7">
        <v>1.72</v>
      </c>
      <c r="Y7">
        <v>749278</v>
      </c>
      <c r="Z7">
        <v>35680</v>
      </c>
      <c r="AA7">
        <v>1.95</v>
      </c>
      <c r="AB7">
        <v>21</v>
      </c>
      <c r="AC7">
        <v>19</v>
      </c>
      <c r="AD7">
        <v>2</v>
      </c>
      <c r="AE7">
        <v>90.48</v>
      </c>
      <c r="AF7">
        <v>11</v>
      </c>
      <c r="AG7">
        <v>15</v>
      </c>
      <c r="AH7">
        <v>1</v>
      </c>
      <c r="AI7">
        <v>5</v>
      </c>
    </row>
    <row r="8" spans="1:35" x14ac:dyDescent="0.2">
      <c r="A8" s="102">
        <v>675</v>
      </c>
      <c r="B8">
        <v>4045</v>
      </c>
      <c r="C8" s="106" t="s">
        <v>1646</v>
      </c>
      <c r="D8" s="106" t="s">
        <v>1336</v>
      </c>
      <c r="E8">
        <v>1266</v>
      </c>
      <c r="F8">
        <v>1254</v>
      </c>
      <c r="G8">
        <v>800</v>
      </c>
      <c r="H8" s="106" t="s">
        <v>1311</v>
      </c>
      <c r="I8">
        <v>7186</v>
      </c>
      <c r="J8" s="106" t="s">
        <v>551</v>
      </c>
      <c r="K8" s="106" t="s">
        <v>1369</v>
      </c>
      <c r="L8">
        <v>427</v>
      </c>
      <c r="M8">
        <v>429</v>
      </c>
      <c r="N8">
        <v>2300</v>
      </c>
      <c r="O8" s="106" t="s">
        <v>1314</v>
      </c>
      <c r="P8">
        <v>0.66559126163385296</v>
      </c>
      <c r="Q8">
        <v>0.88533098403202404</v>
      </c>
      <c r="R8" s="15">
        <v>0.35007437717825002</v>
      </c>
      <c r="S8" s="15">
        <v>4.3199982116428502E-3</v>
      </c>
      <c r="T8">
        <v>0.93011406305519195</v>
      </c>
      <c r="U8">
        <v>0.93011406305519195</v>
      </c>
      <c r="V8">
        <v>1.20909658277663</v>
      </c>
      <c r="W8">
        <v>2.41</v>
      </c>
      <c r="X8">
        <v>1.64</v>
      </c>
      <c r="Y8">
        <v>723499</v>
      </c>
      <c r="Z8">
        <v>36175</v>
      </c>
      <c r="AA8">
        <v>1.73</v>
      </c>
      <c r="AB8">
        <v>20</v>
      </c>
      <c r="AC8">
        <v>18</v>
      </c>
      <c r="AD8">
        <v>2</v>
      </c>
      <c r="AE8">
        <v>90</v>
      </c>
      <c r="AF8">
        <v>12</v>
      </c>
      <c r="AG8">
        <v>13</v>
      </c>
      <c r="AH8">
        <v>2</v>
      </c>
      <c r="AI8">
        <v>5</v>
      </c>
    </row>
    <row r="9" spans="1:35" x14ac:dyDescent="0.2">
      <c r="A9" s="102">
        <v>210</v>
      </c>
      <c r="B9">
        <v>4689</v>
      </c>
      <c r="C9" s="106" t="s">
        <v>1504</v>
      </c>
      <c r="D9" s="106" t="s">
        <v>1313</v>
      </c>
      <c r="E9">
        <v>450</v>
      </c>
      <c r="F9">
        <v>449</v>
      </c>
      <c r="G9">
        <v>2200</v>
      </c>
      <c r="H9" s="106" t="s">
        <v>1311</v>
      </c>
      <c r="I9">
        <v>6755</v>
      </c>
      <c r="J9" s="106" t="s">
        <v>536</v>
      </c>
      <c r="K9" s="106" t="s">
        <v>1316</v>
      </c>
      <c r="L9">
        <v>2449</v>
      </c>
      <c r="M9">
        <v>2472</v>
      </c>
      <c r="N9">
        <v>400</v>
      </c>
      <c r="O9" s="106" t="s">
        <v>1314</v>
      </c>
      <c r="P9">
        <v>0.857533978480577</v>
      </c>
      <c r="Q9">
        <v>0.92548706414728099</v>
      </c>
      <c r="R9" s="15">
        <v>0.22822593448397999</v>
      </c>
      <c r="S9" s="106">
        <v>5.7122812684817198E-2</v>
      </c>
      <c r="T9">
        <v>0.113153793379203</v>
      </c>
      <c r="U9">
        <v>0.113153793379203</v>
      </c>
      <c r="V9">
        <v>8.0252388739164002E-2</v>
      </c>
      <c r="W9">
        <v>0.64</v>
      </c>
      <c r="X9">
        <v>0.1</v>
      </c>
      <c r="Y9">
        <v>689196</v>
      </c>
      <c r="Z9">
        <v>40541</v>
      </c>
      <c r="AA9">
        <v>1.98</v>
      </c>
      <c r="AB9">
        <v>17</v>
      </c>
      <c r="AC9">
        <v>13</v>
      </c>
      <c r="AD9">
        <v>4</v>
      </c>
      <c r="AE9">
        <v>76.47</v>
      </c>
      <c r="AF9">
        <v>10</v>
      </c>
      <c r="AG9">
        <v>10</v>
      </c>
      <c r="AH9">
        <v>2</v>
      </c>
      <c r="AI9">
        <v>5</v>
      </c>
    </row>
    <row r="10" spans="1:35" x14ac:dyDescent="0.2">
      <c r="A10" s="102">
        <v>1462</v>
      </c>
      <c r="B10">
        <v>6269</v>
      </c>
      <c r="C10" s="106" t="s">
        <v>1782</v>
      </c>
      <c r="D10" s="106" t="s">
        <v>1324</v>
      </c>
      <c r="E10">
        <v>2074</v>
      </c>
      <c r="F10">
        <v>2078</v>
      </c>
      <c r="G10">
        <v>500</v>
      </c>
      <c r="H10" s="106" t="s">
        <v>1314</v>
      </c>
      <c r="I10">
        <v>8242</v>
      </c>
      <c r="J10" s="106" t="s">
        <v>884</v>
      </c>
      <c r="K10" s="106" t="s">
        <v>1337</v>
      </c>
      <c r="L10">
        <v>980</v>
      </c>
      <c r="M10">
        <v>961</v>
      </c>
      <c r="N10">
        <v>1100</v>
      </c>
      <c r="O10" s="106" t="s">
        <v>1311</v>
      </c>
      <c r="P10">
        <v>0.74184988548270603</v>
      </c>
      <c r="Q10">
        <v>0.80825397520943798</v>
      </c>
      <c r="R10" s="106">
        <v>0.46035372022665699</v>
      </c>
      <c r="S10">
        <v>7.9125943494642303E-2</v>
      </c>
      <c r="T10">
        <v>-6.5512951996531704E-2</v>
      </c>
      <c r="U10">
        <v>6.5512951996531704E-2</v>
      </c>
      <c r="V10">
        <v>0.52876250877506104</v>
      </c>
      <c r="W10">
        <v>-0.44</v>
      </c>
      <c r="X10">
        <v>1.74</v>
      </c>
      <c r="Y10">
        <v>687944</v>
      </c>
      <c r="Z10">
        <v>34397</v>
      </c>
      <c r="AA10">
        <v>1.77</v>
      </c>
      <c r="AB10">
        <v>20</v>
      </c>
      <c r="AC10">
        <v>15</v>
      </c>
      <c r="AD10">
        <v>5</v>
      </c>
      <c r="AE10">
        <v>75</v>
      </c>
      <c r="AF10">
        <v>9</v>
      </c>
      <c r="AG10">
        <v>11</v>
      </c>
      <c r="AH10">
        <v>4</v>
      </c>
      <c r="AI10">
        <v>5</v>
      </c>
    </row>
    <row r="11" spans="1:35" x14ac:dyDescent="0.2">
      <c r="A11" s="102">
        <v>1413</v>
      </c>
      <c r="B11">
        <v>2730</v>
      </c>
      <c r="C11" s="106" t="s">
        <v>612</v>
      </c>
      <c r="D11" s="106" t="s">
        <v>1337</v>
      </c>
      <c r="E11">
        <v>1038</v>
      </c>
      <c r="F11">
        <v>1020</v>
      </c>
      <c r="G11">
        <v>1100</v>
      </c>
      <c r="H11" s="106" t="s">
        <v>1314</v>
      </c>
      <c r="I11">
        <v>4205</v>
      </c>
      <c r="J11" s="106" t="s">
        <v>1476</v>
      </c>
      <c r="K11" s="106" t="s">
        <v>1336</v>
      </c>
      <c r="L11">
        <v>1192</v>
      </c>
      <c r="M11">
        <v>1216</v>
      </c>
      <c r="N11">
        <v>900</v>
      </c>
      <c r="O11" s="106" t="s">
        <v>1311</v>
      </c>
      <c r="P11">
        <v>0.79776073319269702</v>
      </c>
      <c r="Q11">
        <v>0.81378830017347004</v>
      </c>
      <c r="R11" s="15">
        <v>5.0642994665140897E-2</v>
      </c>
      <c r="S11" s="15">
        <v>7.7195029984115496E-2</v>
      </c>
      <c r="T11">
        <v>-0.92652763345589495</v>
      </c>
      <c r="U11">
        <v>0.92652763345589495</v>
      </c>
      <c r="V11">
        <v>0.28062815260949298</v>
      </c>
      <c r="W11">
        <v>-4.09</v>
      </c>
      <c r="X11">
        <v>2.52</v>
      </c>
      <c r="Y11">
        <v>669421</v>
      </c>
      <c r="Z11">
        <v>33471</v>
      </c>
      <c r="AA11">
        <v>1.62</v>
      </c>
      <c r="AB11">
        <v>20</v>
      </c>
      <c r="AC11">
        <v>13</v>
      </c>
      <c r="AD11">
        <v>7</v>
      </c>
      <c r="AE11">
        <v>65</v>
      </c>
      <c r="AF11">
        <v>10</v>
      </c>
      <c r="AG11">
        <v>11</v>
      </c>
      <c r="AH11">
        <v>5</v>
      </c>
      <c r="AI11">
        <v>4</v>
      </c>
    </row>
    <row r="12" spans="1:35" x14ac:dyDescent="0.2">
      <c r="A12" s="102">
        <v>338</v>
      </c>
      <c r="B12">
        <v>6465</v>
      </c>
      <c r="C12" s="106" t="s">
        <v>442</v>
      </c>
      <c r="D12" s="106" t="s">
        <v>1324</v>
      </c>
      <c r="E12">
        <v>10450</v>
      </c>
      <c r="F12">
        <v>10310</v>
      </c>
      <c r="G12">
        <v>100</v>
      </c>
      <c r="H12" s="106" t="s">
        <v>1314</v>
      </c>
      <c r="I12">
        <v>6967</v>
      </c>
      <c r="J12" s="106" t="s">
        <v>794</v>
      </c>
      <c r="K12" s="106" t="s">
        <v>1316</v>
      </c>
      <c r="L12">
        <v>1367</v>
      </c>
      <c r="M12">
        <v>1361</v>
      </c>
      <c r="N12">
        <v>800</v>
      </c>
      <c r="O12" s="106" t="s">
        <v>1311</v>
      </c>
      <c r="P12">
        <v>0.74496253249137201</v>
      </c>
      <c r="Q12">
        <v>0.91239989834296598</v>
      </c>
      <c r="R12" s="106">
        <v>0.41331147029410897</v>
      </c>
      <c r="S12" s="106">
        <v>7.20573075476552E-2</v>
      </c>
      <c r="T12">
        <v>-0.90779964764429699</v>
      </c>
      <c r="U12">
        <v>0.90779964764429699</v>
      </c>
      <c r="V12">
        <v>0.84037008086761</v>
      </c>
      <c r="W12">
        <v>-6.93</v>
      </c>
      <c r="X12">
        <v>5.61</v>
      </c>
      <c r="Y12">
        <v>667246</v>
      </c>
      <c r="Z12">
        <v>39250</v>
      </c>
      <c r="AA12">
        <v>2.2200000000000002</v>
      </c>
      <c r="AB12">
        <v>17</v>
      </c>
      <c r="AC12">
        <v>12</v>
      </c>
      <c r="AD12">
        <v>5</v>
      </c>
      <c r="AE12">
        <v>70.59</v>
      </c>
      <c r="AF12">
        <v>11</v>
      </c>
      <c r="AG12">
        <v>10</v>
      </c>
      <c r="AH12">
        <v>1</v>
      </c>
      <c r="AI12">
        <v>6</v>
      </c>
    </row>
    <row r="13" spans="1:35" x14ac:dyDescent="0.2">
      <c r="A13" s="102">
        <v>1356</v>
      </c>
      <c r="B13">
        <v>1721</v>
      </c>
      <c r="C13" s="106" t="s">
        <v>2150</v>
      </c>
      <c r="D13" s="106" t="s">
        <v>1321</v>
      </c>
      <c r="E13">
        <v>2927</v>
      </c>
      <c r="F13">
        <v>2914</v>
      </c>
      <c r="G13">
        <v>300</v>
      </c>
      <c r="H13" s="106" t="s">
        <v>1314</v>
      </c>
      <c r="I13">
        <v>6481</v>
      </c>
      <c r="J13" s="106" t="s">
        <v>1781</v>
      </c>
      <c r="K13" s="106" t="s">
        <v>1324</v>
      </c>
      <c r="L13">
        <v>2856</v>
      </c>
      <c r="M13">
        <v>2886</v>
      </c>
      <c r="N13">
        <v>300</v>
      </c>
      <c r="O13" s="106" t="s">
        <v>1311</v>
      </c>
      <c r="P13">
        <v>0.54659429929520797</v>
      </c>
      <c r="Q13">
        <v>0.81988343471952396</v>
      </c>
      <c r="R13" s="106">
        <v>5.2506736921088797E-3</v>
      </c>
      <c r="S13" s="106">
        <v>2.0965261608739599E-2</v>
      </c>
      <c r="T13">
        <v>-1.1097445163155999</v>
      </c>
      <c r="U13">
        <v>1.1097445163155999</v>
      </c>
      <c r="V13">
        <v>0.55679211654843397</v>
      </c>
      <c r="W13">
        <v>-4.09</v>
      </c>
      <c r="X13">
        <v>0.96</v>
      </c>
      <c r="Y13">
        <v>665986</v>
      </c>
      <c r="Z13">
        <v>47570</v>
      </c>
      <c r="AA13">
        <v>2.67</v>
      </c>
      <c r="AB13">
        <v>14</v>
      </c>
      <c r="AC13">
        <v>13</v>
      </c>
      <c r="AD13">
        <v>1</v>
      </c>
      <c r="AE13">
        <v>92.86</v>
      </c>
      <c r="AF13">
        <v>9</v>
      </c>
      <c r="AG13">
        <v>12</v>
      </c>
      <c r="AH13">
        <v>1</v>
      </c>
      <c r="AI13">
        <v>1</v>
      </c>
    </row>
    <row r="14" spans="1:35" x14ac:dyDescent="0.2">
      <c r="A14" s="102">
        <v>1042</v>
      </c>
      <c r="B14">
        <v>1883</v>
      </c>
      <c r="C14" s="106" t="s">
        <v>1511</v>
      </c>
      <c r="D14" s="106" t="s">
        <v>1321</v>
      </c>
      <c r="E14">
        <v>3690</v>
      </c>
      <c r="F14">
        <v>3730</v>
      </c>
      <c r="G14">
        <v>200</v>
      </c>
      <c r="H14" s="106" t="s">
        <v>1311</v>
      </c>
      <c r="I14">
        <v>3387</v>
      </c>
      <c r="J14" s="106" t="s">
        <v>645</v>
      </c>
      <c r="K14" s="106" t="s">
        <v>1337</v>
      </c>
      <c r="L14">
        <v>2356</v>
      </c>
      <c r="M14">
        <v>2290</v>
      </c>
      <c r="N14">
        <v>300</v>
      </c>
      <c r="O14" s="106" t="s">
        <v>1314</v>
      </c>
      <c r="P14">
        <v>0.84694625276639401</v>
      </c>
      <c r="Q14">
        <v>0.85226731747650397</v>
      </c>
      <c r="R14" s="106">
        <v>4.6910987128433598E-2</v>
      </c>
      <c r="S14" s="106">
        <v>3.9005822312297801E-2</v>
      </c>
      <c r="T14">
        <v>1.6240388788510201</v>
      </c>
      <c r="U14">
        <v>1.6240388788510201</v>
      </c>
      <c r="V14">
        <v>1.18429736496995</v>
      </c>
      <c r="W14">
        <v>12.88</v>
      </c>
      <c r="X14">
        <v>7.91</v>
      </c>
      <c r="Y14">
        <v>653638</v>
      </c>
      <c r="Z14">
        <v>32682</v>
      </c>
      <c r="AA14">
        <v>1.66</v>
      </c>
      <c r="AB14">
        <v>20</v>
      </c>
      <c r="AC14">
        <v>13</v>
      </c>
      <c r="AD14">
        <v>7</v>
      </c>
      <c r="AE14">
        <v>65</v>
      </c>
      <c r="AF14">
        <v>10</v>
      </c>
      <c r="AG14">
        <v>8</v>
      </c>
      <c r="AH14">
        <v>6</v>
      </c>
      <c r="AI14">
        <v>6</v>
      </c>
    </row>
    <row r="15" spans="1:35" x14ac:dyDescent="0.2">
      <c r="A15" s="102">
        <v>870</v>
      </c>
      <c r="B15">
        <v>3291</v>
      </c>
      <c r="C15" s="106" t="s">
        <v>58</v>
      </c>
      <c r="D15" s="106" t="s">
        <v>1333</v>
      </c>
      <c r="E15">
        <v>1684</v>
      </c>
      <c r="F15">
        <v>1683</v>
      </c>
      <c r="G15">
        <v>500</v>
      </c>
      <c r="H15" s="106" t="s">
        <v>1314</v>
      </c>
      <c r="I15">
        <v>7278</v>
      </c>
      <c r="J15" s="106" t="s">
        <v>45</v>
      </c>
      <c r="K15" s="106" t="s">
        <v>1329</v>
      </c>
      <c r="L15">
        <v>2240</v>
      </c>
      <c r="M15">
        <v>2234</v>
      </c>
      <c r="N15">
        <v>400</v>
      </c>
      <c r="O15" s="106" t="s">
        <v>1311</v>
      </c>
      <c r="P15">
        <v>0.62684033787087001</v>
      </c>
      <c r="Q15">
        <v>0.86803274493303895</v>
      </c>
      <c r="R15" s="15">
        <v>3.2870462923571403E-2</v>
      </c>
      <c r="S15" s="106">
        <v>1.14478205821821E-2</v>
      </c>
      <c r="T15">
        <v>-0.87896614049049304</v>
      </c>
      <c r="U15">
        <v>0.87896614049049304</v>
      </c>
      <c r="V15">
        <v>0.85731102517511903</v>
      </c>
      <c r="W15">
        <v>-3.85</v>
      </c>
      <c r="X15">
        <v>5.83</v>
      </c>
      <c r="Y15">
        <v>631874</v>
      </c>
      <c r="Z15">
        <v>33257</v>
      </c>
      <c r="AA15">
        <v>1.65</v>
      </c>
      <c r="AB15">
        <v>19</v>
      </c>
      <c r="AC15">
        <v>14</v>
      </c>
      <c r="AD15">
        <v>5</v>
      </c>
      <c r="AE15">
        <v>73.680000000000007</v>
      </c>
      <c r="AF15">
        <v>12</v>
      </c>
      <c r="AG15">
        <v>10</v>
      </c>
      <c r="AH15">
        <v>2</v>
      </c>
      <c r="AI15">
        <v>7</v>
      </c>
    </row>
    <row r="16" spans="1:35" x14ac:dyDescent="0.2">
      <c r="A16" s="102">
        <v>52</v>
      </c>
      <c r="B16">
        <v>5393</v>
      </c>
      <c r="C16" s="106" t="s">
        <v>236</v>
      </c>
      <c r="D16" s="106" t="s">
        <v>1310</v>
      </c>
      <c r="E16">
        <v>2529</v>
      </c>
      <c r="F16">
        <v>2490</v>
      </c>
      <c r="G16">
        <v>400</v>
      </c>
      <c r="H16" s="106" t="s">
        <v>1314</v>
      </c>
      <c r="I16">
        <v>8253</v>
      </c>
      <c r="J16" s="106" t="s">
        <v>535</v>
      </c>
      <c r="K16" s="106" t="s">
        <v>1317</v>
      </c>
      <c r="L16">
        <v>1823</v>
      </c>
      <c r="M16">
        <v>1843</v>
      </c>
      <c r="N16">
        <v>500</v>
      </c>
      <c r="O16" s="106" t="s">
        <v>1311</v>
      </c>
      <c r="P16">
        <v>0.61630560297245895</v>
      </c>
      <c r="Q16">
        <v>0.95130673683871203</v>
      </c>
      <c r="R16" s="106">
        <v>8.7876382649578394E-2</v>
      </c>
      <c r="S16" s="106">
        <v>7.1510763550400994E-2</v>
      </c>
      <c r="T16">
        <v>-2.4434280311583798</v>
      </c>
      <c r="U16">
        <v>2.4434280311583798</v>
      </c>
      <c r="V16">
        <v>1.7858641627019101</v>
      </c>
      <c r="W16">
        <v>-7.4</v>
      </c>
      <c r="X16">
        <v>7.48</v>
      </c>
      <c r="Y16">
        <v>624334</v>
      </c>
      <c r="Z16">
        <v>36726</v>
      </c>
      <c r="AA16">
        <v>1.86</v>
      </c>
      <c r="AB16">
        <v>17</v>
      </c>
      <c r="AC16">
        <v>14</v>
      </c>
      <c r="AD16">
        <v>3</v>
      </c>
      <c r="AE16">
        <v>82.35</v>
      </c>
      <c r="AF16">
        <v>11</v>
      </c>
      <c r="AG16">
        <v>10</v>
      </c>
      <c r="AH16">
        <v>1</v>
      </c>
      <c r="AI16">
        <v>6</v>
      </c>
    </row>
    <row r="17" spans="1:35" x14ac:dyDescent="0.2">
      <c r="A17" s="102">
        <v>1208</v>
      </c>
      <c r="B17">
        <v>7867</v>
      </c>
      <c r="C17" s="106" t="s">
        <v>1784</v>
      </c>
      <c r="D17" s="106" t="s">
        <v>1335</v>
      </c>
      <c r="E17">
        <v>1084</v>
      </c>
      <c r="F17">
        <v>1088</v>
      </c>
      <c r="G17">
        <v>800</v>
      </c>
      <c r="H17" s="106" t="s">
        <v>1314</v>
      </c>
      <c r="I17">
        <v>9928</v>
      </c>
      <c r="J17" s="106" t="s">
        <v>1100</v>
      </c>
      <c r="K17" s="106" t="s">
        <v>1313</v>
      </c>
      <c r="L17">
        <v>2783</v>
      </c>
      <c r="M17">
        <v>2766</v>
      </c>
      <c r="N17">
        <v>300</v>
      </c>
      <c r="O17" s="106" t="s">
        <v>1311</v>
      </c>
      <c r="P17">
        <v>0.71906005248537097</v>
      </c>
      <c r="Q17">
        <v>0.83654242206145202</v>
      </c>
      <c r="R17" s="15">
        <v>0.44579155592966802</v>
      </c>
      <c r="S17" s="15">
        <v>2.9866065766955799E-4</v>
      </c>
      <c r="T17">
        <v>-0.45282161331225801</v>
      </c>
      <c r="U17">
        <v>0.45282161331225801</v>
      </c>
      <c r="V17">
        <v>0.82035305217537902</v>
      </c>
      <c r="W17">
        <v>-2.14</v>
      </c>
      <c r="X17">
        <v>4.8899999999999997</v>
      </c>
      <c r="Y17">
        <v>623523</v>
      </c>
      <c r="Z17">
        <v>38970</v>
      </c>
      <c r="AA17">
        <v>2.0699999999999998</v>
      </c>
      <c r="AB17">
        <v>16</v>
      </c>
      <c r="AC17">
        <v>11</v>
      </c>
      <c r="AD17">
        <v>5</v>
      </c>
      <c r="AE17">
        <v>68.75</v>
      </c>
      <c r="AF17">
        <v>10</v>
      </c>
      <c r="AG17">
        <v>10</v>
      </c>
      <c r="AH17">
        <v>3</v>
      </c>
      <c r="AI17">
        <v>3</v>
      </c>
    </row>
    <row r="18" spans="1:35" x14ac:dyDescent="0.2">
      <c r="A18" s="102">
        <v>680</v>
      </c>
      <c r="B18">
        <v>3865</v>
      </c>
      <c r="C18" s="106" t="s">
        <v>1259</v>
      </c>
      <c r="D18" s="106" t="s">
        <v>1542</v>
      </c>
      <c r="E18">
        <v>500</v>
      </c>
      <c r="F18">
        <v>499</v>
      </c>
      <c r="G18">
        <v>2000</v>
      </c>
      <c r="H18" s="106" t="s">
        <v>1314</v>
      </c>
      <c r="I18">
        <v>5301</v>
      </c>
      <c r="J18" s="106" t="s">
        <v>715</v>
      </c>
      <c r="K18" s="106" t="s">
        <v>1310</v>
      </c>
      <c r="L18">
        <v>1003</v>
      </c>
      <c r="M18">
        <v>1014</v>
      </c>
      <c r="N18">
        <v>1000</v>
      </c>
      <c r="O18" s="106" t="s">
        <v>1311</v>
      </c>
      <c r="P18">
        <v>0.85215176719975305</v>
      </c>
      <c r="Q18">
        <v>0.88501007084191197</v>
      </c>
      <c r="R18" s="15">
        <v>3.8386131190518299E-2</v>
      </c>
      <c r="S18" s="15">
        <v>9.4254575814952399E-4</v>
      </c>
      <c r="T18">
        <v>-1.9702799420066399</v>
      </c>
      <c r="U18">
        <v>1.9702799420066399</v>
      </c>
      <c r="V18">
        <v>1.5305785372377001</v>
      </c>
      <c r="W18">
        <v>-5.35</v>
      </c>
      <c r="X18">
        <v>1.58</v>
      </c>
      <c r="Y18">
        <v>603892</v>
      </c>
      <c r="Z18">
        <v>30195</v>
      </c>
      <c r="AA18">
        <v>1.5</v>
      </c>
      <c r="AB18">
        <v>20</v>
      </c>
      <c r="AC18">
        <v>14</v>
      </c>
      <c r="AD18">
        <v>6</v>
      </c>
      <c r="AE18">
        <v>70</v>
      </c>
      <c r="AF18">
        <v>7</v>
      </c>
      <c r="AG18">
        <v>13</v>
      </c>
      <c r="AH18">
        <v>6</v>
      </c>
      <c r="AI18">
        <v>1</v>
      </c>
    </row>
    <row r="19" spans="1:35" x14ac:dyDescent="0.2">
      <c r="A19" s="102">
        <v>915</v>
      </c>
      <c r="B19">
        <v>1719</v>
      </c>
      <c r="C19" s="106" t="s">
        <v>553</v>
      </c>
      <c r="D19" s="106" t="s">
        <v>1321</v>
      </c>
      <c r="E19">
        <v>873</v>
      </c>
      <c r="F19">
        <v>866</v>
      </c>
      <c r="G19">
        <v>1200</v>
      </c>
      <c r="H19" s="106" t="s">
        <v>1311</v>
      </c>
      <c r="I19">
        <v>3086</v>
      </c>
      <c r="J19" s="106" t="s">
        <v>627</v>
      </c>
      <c r="K19" s="106" t="s">
        <v>1337</v>
      </c>
      <c r="L19">
        <v>1330</v>
      </c>
      <c r="M19">
        <v>1328</v>
      </c>
      <c r="N19">
        <v>800</v>
      </c>
      <c r="O19" s="106" t="s">
        <v>1314</v>
      </c>
      <c r="P19">
        <v>0.60228702854026706</v>
      </c>
      <c r="Q19">
        <v>0.863481902047328</v>
      </c>
      <c r="R19" s="15">
        <v>0.43398370114141299</v>
      </c>
      <c r="S19">
        <v>1.33918233563937E-2</v>
      </c>
      <c r="T19">
        <v>0.43976330249121098</v>
      </c>
      <c r="U19">
        <v>0.43976330249121098</v>
      </c>
      <c r="V19">
        <v>0.36398258684615498</v>
      </c>
      <c r="W19">
        <v>2</v>
      </c>
      <c r="X19">
        <v>2.1800000000000002</v>
      </c>
      <c r="Y19">
        <v>603429</v>
      </c>
      <c r="Z19">
        <v>31759</v>
      </c>
      <c r="AA19">
        <v>1.53</v>
      </c>
      <c r="AB19">
        <v>19</v>
      </c>
      <c r="AC19">
        <v>15</v>
      </c>
      <c r="AD19">
        <v>4</v>
      </c>
      <c r="AE19">
        <v>78.95</v>
      </c>
      <c r="AF19">
        <v>13</v>
      </c>
      <c r="AG19">
        <v>11</v>
      </c>
      <c r="AH19">
        <v>2</v>
      </c>
      <c r="AI19">
        <v>6</v>
      </c>
    </row>
    <row r="20" spans="1:35" x14ac:dyDescent="0.2">
      <c r="A20" s="102">
        <v>450</v>
      </c>
      <c r="B20">
        <v>1414</v>
      </c>
      <c r="C20" s="106" t="s">
        <v>1506</v>
      </c>
      <c r="D20" s="106" t="s">
        <v>1321</v>
      </c>
      <c r="E20">
        <v>4500</v>
      </c>
      <c r="F20">
        <v>4460</v>
      </c>
      <c r="G20">
        <v>200</v>
      </c>
      <c r="H20" s="106" t="s">
        <v>1311</v>
      </c>
      <c r="I20">
        <v>6479</v>
      </c>
      <c r="J20" s="106" t="s">
        <v>556</v>
      </c>
      <c r="K20" s="106" t="s">
        <v>1316</v>
      </c>
      <c r="L20">
        <v>2175</v>
      </c>
      <c r="M20">
        <v>2197</v>
      </c>
      <c r="N20">
        <v>400</v>
      </c>
      <c r="O20" s="106" t="s">
        <v>1314</v>
      </c>
      <c r="P20">
        <v>0.84876686154907199</v>
      </c>
      <c r="Q20">
        <v>0.903944969643945</v>
      </c>
      <c r="R20">
        <v>4.74712223399337E-2</v>
      </c>
      <c r="S20">
        <v>6.6343058315849704E-2</v>
      </c>
      <c r="T20">
        <v>0.47465086643276999</v>
      </c>
      <c r="U20">
        <v>0.47465086643276999</v>
      </c>
      <c r="V20">
        <v>1.22909666567577</v>
      </c>
      <c r="W20">
        <v>0.98</v>
      </c>
      <c r="X20">
        <v>1.48</v>
      </c>
      <c r="Y20">
        <v>595694</v>
      </c>
      <c r="Z20">
        <v>33094</v>
      </c>
      <c r="AA20">
        <v>1.9</v>
      </c>
      <c r="AB20">
        <v>18</v>
      </c>
      <c r="AC20">
        <v>14</v>
      </c>
      <c r="AD20">
        <v>4</v>
      </c>
      <c r="AE20">
        <v>77.78</v>
      </c>
      <c r="AF20">
        <v>12</v>
      </c>
      <c r="AG20">
        <v>11</v>
      </c>
      <c r="AH20">
        <v>1</v>
      </c>
      <c r="AI20">
        <v>6</v>
      </c>
    </row>
    <row r="21" spans="1:35" x14ac:dyDescent="0.2">
      <c r="A21" s="102">
        <v>645</v>
      </c>
      <c r="B21">
        <v>1605</v>
      </c>
      <c r="C21" s="106" t="s">
        <v>1556</v>
      </c>
      <c r="D21" s="106" t="s">
        <v>1538</v>
      </c>
      <c r="E21">
        <v>1031</v>
      </c>
      <c r="F21">
        <v>1050.5</v>
      </c>
      <c r="G21">
        <v>1000</v>
      </c>
      <c r="H21" s="106" t="s">
        <v>1314</v>
      </c>
      <c r="I21">
        <v>3105</v>
      </c>
      <c r="J21" s="106" t="s">
        <v>49</v>
      </c>
      <c r="K21" s="106" t="s">
        <v>1316</v>
      </c>
      <c r="L21">
        <v>1035</v>
      </c>
      <c r="M21">
        <v>1018</v>
      </c>
      <c r="N21">
        <v>1000</v>
      </c>
      <c r="O21" s="106" t="s">
        <v>1311</v>
      </c>
      <c r="P21">
        <v>0.75902911626409397</v>
      </c>
      <c r="Q21">
        <v>0.887694770441532</v>
      </c>
      <c r="R21">
        <v>0.229301522489781</v>
      </c>
      <c r="S21" s="106">
        <v>4.0137588276595498E-2</v>
      </c>
      <c r="T21">
        <v>-1.27477302860034</v>
      </c>
      <c r="U21">
        <v>1.27477302860034</v>
      </c>
      <c r="V21">
        <v>1.6455377026873701</v>
      </c>
      <c r="W21">
        <v>-4.0599999999999996</v>
      </c>
      <c r="X21">
        <v>3.09</v>
      </c>
      <c r="Y21">
        <v>594323</v>
      </c>
      <c r="Z21">
        <v>27015</v>
      </c>
      <c r="AA21">
        <v>1.26</v>
      </c>
      <c r="AB21">
        <v>22</v>
      </c>
      <c r="AC21">
        <v>16</v>
      </c>
      <c r="AD21">
        <v>6</v>
      </c>
      <c r="AE21">
        <v>72.73</v>
      </c>
      <c r="AF21">
        <v>10</v>
      </c>
      <c r="AG21">
        <v>12</v>
      </c>
      <c r="AH21">
        <v>3</v>
      </c>
      <c r="AI21">
        <v>7</v>
      </c>
    </row>
    <row r="22" spans="1:35" x14ac:dyDescent="0.2">
      <c r="A22" s="102">
        <v>352</v>
      </c>
      <c r="B22">
        <v>1963</v>
      </c>
      <c r="C22" s="106" t="s">
        <v>1575</v>
      </c>
      <c r="D22" s="106" t="s">
        <v>1321</v>
      </c>
      <c r="E22">
        <v>1581</v>
      </c>
      <c r="F22">
        <v>1555</v>
      </c>
      <c r="G22">
        <v>600</v>
      </c>
      <c r="H22" s="106" t="s">
        <v>1311</v>
      </c>
      <c r="I22">
        <v>6995</v>
      </c>
      <c r="J22" s="106" t="s">
        <v>50</v>
      </c>
      <c r="K22" s="106" t="s">
        <v>1329</v>
      </c>
      <c r="L22">
        <v>1840</v>
      </c>
      <c r="M22">
        <v>1849</v>
      </c>
      <c r="N22">
        <v>500</v>
      </c>
      <c r="O22" s="106" t="s">
        <v>1314</v>
      </c>
      <c r="P22">
        <v>0.80469408200450199</v>
      </c>
      <c r="Q22">
        <v>0.91153782621331003</v>
      </c>
      <c r="R22" s="106">
        <v>0.28228395477545498</v>
      </c>
      <c r="S22" s="106">
        <v>4.9459212656299198E-2</v>
      </c>
      <c r="T22">
        <v>1.47255001652429</v>
      </c>
      <c r="U22">
        <v>1.47255001652429</v>
      </c>
      <c r="V22">
        <v>2.0533662143260298</v>
      </c>
      <c r="W22">
        <v>5.17</v>
      </c>
      <c r="X22">
        <v>0.92</v>
      </c>
      <c r="Y22">
        <v>588450</v>
      </c>
      <c r="Z22">
        <v>26748</v>
      </c>
      <c r="AA22">
        <v>1.37</v>
      </c>
      <c r="AB22">
        <v>22</v>
      </c>
      <c r="AC22">
        <v>15</v>
      </c>
      <c r="AD22">
        <v>7</v>
      </c>
      <c r="AE22">
        <v>68.180000000000007</v>
      </c>
      <c r="AF22">
        <v>12</v>
      </c>
      <c r="AG22">
        <v>13</v>
      </c>
      <c r="AH22">
        <v>5</v>
      </c>
      <c r="AI22">
        <v>4</v>
      </c>
    </row>
    <row r="23" spans="1:35" x14ac:dyDescent="0.2">
      <c r="A23" s="102">
        <v>1227</v>
      </c>
      <c r="B23">
        <v>8766</v>
      </c>
      <c r="C23" s="106" t="s">
        <v>1499</v>
      </c>
      <c r="D23" s="106" t="s">
        <v>1507</v>
      </c>
      <c r="E23">
        <v>6048</v>
      </c>
      <c r="F23">
        <v>6113</v>
      </c>
      <c r="G23">
        <v>100</v>
      </c>
      <c r="H23" s="106" t="s">
        <v>1311</v>
      </c>
      <c r="I23">
        <v>9468</v>
      </c>
      <c r="J23" s="106" t="s">
        <v>1312</v>
      </c>
      <c r="K23" s="106" t="s">
        <v>1313</v>
      </c>
      <c r="L23">
        <v>1683</v>
      </c>
      <c r="M23">
        <v>1720</v>
      </c>
      <c r="N23">
        <v>400</v>
      </c>
      <c r="O23" s="106" t="s">
        <v>1314</v>
      </c>
      <c r="P23">
        <v>0.50977279049426305</v>
      </c>
      <c r="Q23">
        <v>0.83547530995800101</v>
      </c>
      <c r="R23" s="106">
        <v>0.30375936539759302</v>
      </c>
      <c r="S23" s="106">
        <v>1.9150077280422999E-2</v>
      </c>
      <c r="T23">
        <v>0.60519200204971002</v>
      </c>
      <c r="U23">
        <v>0.60519200204971002</v>
      </c>
      <c r="V23">
        <v>0.64151067699286202</v>
      </c>
      <c r="W23">
        <v>5.58</v>
      </c>
      <c r="X23">
        <v>12.55</v>
      </c>
      <c r="Y23">
        <v>587865</v>
      </c>
      <c r="Z23">
        <v>26721</v>
      </c>
      <c r="AA23">
        <v>1.1299999999999999</v>
      </c>
      <c r="AB23">
        <v>22</v>
      </c>
      <c r="AC23">
        <v>13</v>
      </c>
      <c r="AD23">
        <v>9</v>
      </c>
      <c r="AE23">
        <v>59.09</v>
      </c>
      <c r="AF23">
        <v>14</v>
      </c>
      <c r="AG23">
        <v>10</v>
      </c>
      <c r="AH23">
        <v>3</v>
      </c>
      <c r="AI23">
        <v>9</v>
      </c>
    </row>
    <row r="24" spans="1:35" x14ac:dyDescent="0.2">
      <c r="A24" s="102">
        <v>686</v>
      </c>
      <c r="B24">
        <v>4185</v>
      </c>
      <c r="C24" s="106" t="s">
        <v>1774</v>
      </c>
      <c r="D24" s="106" t="s">
        <v>1336</v>
      </c>
      <c r="E24">
        <v>2150</v>
      </c>
      <c r="F24">
        <v>2156</v>
      </c>
      <c r="G24">
        <v>500</v>
      </c>
      <c r="H24" s="106" t="s">
        <v>1311</v>
      </c>
      <c r="I24">
        <v>4503</v>
      </c>
      <c r="J24" s="106" t="s">
        <v>685</v>
      </c>
      <c r="K24" s="106" t="s">
        <v>1334</v>
      </c>
      <c r="L24">
        <v>1880</v>
      </c>
      <c r="M24">
        <v>1895</v>
      </c>
      <c r="N24">
        <v>600</v>
      </c>
      <c r="O24" s="106" t="s">
        <v>1314</v>
      </c>
      <c r="P24">
        <v>0.592644548784103</v>
      </c>
      <c r="Q24">
        <v>0.88423153345821204</v>
      </c>
      <c r="R24" s="106">
        <v>6.3934955665997106E-2</v>
      </c>
      <c r="S24">
        <v>3.6004924622970703E-2</v>
      </c>
      <c r="T24">
        <v>1.4337941629748701</v>
      </c>
      <c r="U24">
        <v>1.4337941629748701</v>
      </c>
      <c r="V24">
        <v>1.34291601644665</v>
      </c>
      <c r="W24">
        <v>4.4800000000000004</v>
      </c>
      <c r="X24">
        <v>5.47</v>
      </c>
      <c r="Y24">
        <v>581561</v>
      </c>
      <c r="Z24">
        <v>32309</v>
      </c>
      <c r="AA24">
        <v>1.62</v>
      </c>
      <c r="AB24">
        <v>18</v>
      </c>
      <c r="AC24">
        <v>14</v>
      </c>
      <c r="AD24">
        <v>4</v>
      </c>
      <c r="AE24">
        <v>77.78</v>
      </c>
      <c r="AF24">
        <v>12</v>
      </c>
      <c r="AG24">
        <v>10</v>
      </c>
      <c r="AH24">
        <v>2</v>
      </c>
      <c r="AI24">
        <v>6</v>
      </c>
    </row>
    <row r="25" spans="1:35" x14ac:dyDescent="0.2">
      <c r="A25" s="102">
        <v>222</v>
      </c>
      <c r="B25">
        <v>2127</v>
      </c>
      <c r="C25" s="106" t="s">
        <v>1508</v>
      </c>
      <c r="D25" s="106" t="s">
        <v>1326</v>
      </c>
      <c r="E25">
        <v>3865</v>
      </c>
      <c r="F25">
        <v>3830</v>
      </c>
      <c r="G25">
        <v>200</v>
      </c>
      <c r="H25" s="106" t="s">
        <v>1314</v>
      </c>
      <c r="I25">
        <v>6920</v>
      </c>
      <c r="J25" s="106" t="s">
        <v>1315</v>
      </c>
      <c r="K25" s="106" t="s">
        <v>1316</v>
      </c>
      <c r="L25">
        <v>6050</v>
      </c>
      <c r="M25">
        <v>5930</v>
      </c>
      <c r="N25">
        <v>100</v>
      </c>
      <c r="O25" s="106" t="s">
        <v>1311</v>
      </c>
      <c r="P25">
        <v>0.66810805468420098</v>
      </c>
      <c r="Q25">
        <v>0.92420573397806405</v>
      </c>
      <c r="R25" s="106">
        <v>3.2601656515875897E-2</v>
      </c>
      <c r="S25" s="106">
        <v>8.0499086972746301E-3</v>
      </c>
      <c r="T25">
        <v>-1.30758010990605</v>
      </c>
      <c r="U25">
        <v>1.30758010990605</v>
      </c>
      <c r="V25">
        <v>1.3531304212456501</v>
      </c>
      <c r="W25">
        <v>-13.69</v>
      </c>
      <c r="X25">
        <v>29.17</v>
      </c>
      <c r="Y25">
        <v>579703</v>
      </c>
      <c r="Z25">
        <v>32206</v>
      </c>
      <c r="AA25">
        <v>1.84</v>
      </c>
      <c r="AB25">
        <v>18</v>
      </c>
      <c r="AC25">
        <v>14</v>
      </c>
      <c r="AD25">
        <v>4</v>
      </c>
      <c r="AE25">
        <v>77.78</v>
      </c>
      <c r="AF25">
        <v>8</v>
      </c>
      <c r="AG25">
        <v>14</v>
      </c>
      <c r="AH25">
        <v>4</v>
      </c>
      <c r="AI25">
        <v>0</v>
      </c>
    </row>
    <row r="26" spans="1:35" x14ac:dyDescent="0.2">
      <c r="A26" s="102">
        <v>1520</v>
      </c>
      <c r="B26">
        <v>8919</v>
      </c>
      <c r="C26" s="106" t="s">
        <v>1785</v>
      </c>
      <c r="D26" s="106" t="s">
        <v>1333</v>
      </c>
      <c r="E26">
        <v>4200</v>
      </c>
      <c r="F26">
        <v>4165</v>
      </c>
      <c r="G26">
        <v>200</v>
      </c>
      <c r="H26" s="106" t="s">
        <v>1314</v>
      </c>
      <c r="I26">
        <v>9005</v>
      </c>
      <c r="J26" s="106" t="s">
        <v>1873</v>
      </c>
      <c r="K26" s="106" t="s">
        <v>1442</v>
      </c>
      <c r="L26">
        <v>1860</v>
      </c>
      <c r="M26">
        <v>1850</v>
      </c>
      <c r="N26">
        <v>500</v>
      </c>
      <c r="O26" s="106" t="s">
        <v>1311</v>
      </c>
      <c r="P26">
        <v>0.69884907782722405</v>
      </c>
      <c r="Q26">
        <v>0.80047662695319799</v>
      </c>
      <c r="R26" s="106">
        <v>0.42896199393731499</v>
      </c>
      <c r="S26" s="106">
        <v>8.7866248436112002E-2</v>
      </c>
      <c r="T26">
        <v>-0.68223249985513301</v>
      </c>
      <c r="U26">
        <v>0.68223249985513301</v>
      </c>
      <c r="V26">
        <v>5.33049076123151E-2</v>
      </c>
      <c r="W26">
        <v>-2.6</v>
      </c>
      <c r="X26">
        <v>11.04</v>
      </c>
      <c r="Y26">
        <v>575872</v>
      </c>
      <c r="Z26">
        <v>33875</v>
      </c>
      <c r="AA26">
        <v>1.88</v>
      </c>
      <c r="AB26">
        <v>17</v>
      </c>
      <c r="AC26">
        <v>14</v>
      </c>
      <c r="AD26">
        <v>3</v>
      </c>
      <c r="AE26">
        <v>82.35</v>
      </c>
      <c r="AF26">
        <v>11</v>
      </c>
      <c r="AG26">
        <v>13</v>
      </c>
      <c r="AH26">
        <v>2</v>
      </c>
      <c r="AI26">
        <v>2</v>
      </c>
    </row>
    <row r="27" spans="1:35" x14ac:dyDescent="0.2">
      <c r="A27" s="102">
        <v>1158</v>
      </c>
      <c r="B27">
        <v>3407</v>
      </c>
      <c r="C27" s="106" t="s">
        <v>1449</v>
      </c>
      <c r="D27" s="106" t="s">
        <v>1336</v>
      </c>
      <c r="E27">
        <v>1051.5</v>
      </c>
      <c r="F27">
        <v>1037.5</v>
      </c>
      <c r="G27">
        <v>1000</v>
      </c>
      <c r="H27" s="106" t="s">
        <v>1311</v>
      </c>
      <c r="I27">
        <v>5021</v>
      </c>
      <c r="J27" s="106" t="s">
        <v>2151</v>
      </c>
      <c r="K27" s="106" t="s">
        <v>1590</v>
      </c>
      <c r="L27">
        <v>2010</v>
      </c>
      <c r="M27">
        <v>2019</v>
      </c>
      <c r="N27">
        <v>500</v>
      </c>
      <c r="O27" s="106" t="s">
        <v>1314</v>
      </c>
      <c r="P27">
        <v>0.81459575100847603</v>
      </c>
      <c r="Q27">
        <v>0.841666828889029</v>
      </c>
      <c r="R27" s="106">
        <v>0.19762862564352501</v>
      </c>
      <c r="S27" s="15">
        <v>1.24552571152249E-2</v>
      </c>
      <c r="T27">
        <v>0.276244566873387</v>
      </c>
      <c r="U27">
        <v>0.276244566873387</v>
      </c>
      <c r="V27">
        <v>0.37815199100435998</v>
      </c>
      <c r="W27">
        <v>1.1399999999999999</v>
      </c>
      <c r="X27">
        <v>2.77</v>
      </c>
      <c r="Y27">
        <v>575603</v>
      </c>
      <c r="Z27">
        <v>25026</v>
      </c>
      <c r="AA27">
        <v>1.25</v>
      </c>
      <c r="AB27">
        <v>23</v>
      </c>
      <c r="AC27">
        <v>16</v>
      </c>
      <c r="AD27">
        <v>7</v>
      </c>
      <c r="AE27">
        <v>69.569999999999993</v>
      </c>
      <c r="AF27">
        <v>10</v>
      </c>
      <c r="AG27">
        <v>14</v>
      </c>
      <c r="AH27">
        <v>5</v>
      </c>
      <c r="AI27">
        <v>4</v>
      </c>
    </row>
    <row r="28" spans="1:35" x14ac:dyDescent="0.2">
      <c r="A28" s="102">
        <v>777</v>
      </c>
      <c r="B28">
        <v>3291</v>
      </c>
      <c r="C28" s="106" t="s">
        <v>58</v>
      </c>
      <c r="D28" s="106" t="s">
        <v>1333</v>
      </c>
      <c r="E28">
        <v>1684</v>
      </c>
      <c r="F28">
        <v>1683</v>
      </c>
      <c r="G28">
        <v>600</v>
      </c>
      <c r="H28" s="106" t="s">
        <v>1314</v>
      </c>
      <c r="I28">
        <v>9072</v>
      </c>
      <c r="J28" s="106" t="s">
        <v>1441</v>
      </c>
      <c r="K28" s="106" t="s">
        <v>1442</v>
      </c>
      <c r="L28">
        <v>2444</v>
      </c>
      <c r="M28">
        <v>2438</v>
      </c>
      <c r="N28">
        <v>400</v>
      </c>
      <c r="O28" s="106" t="s">
        <v>1311</v>
      </c>
      <c r="P28">
        <v>0.75733736157187304</v>
      </c>
      <c r="Q28">
        <v>0.87646603609873597</v>
      </c>
      <c r="R28">
        <v>0.13341533269823899</v>
      </c>
      <c r="S28" s="106">
        <v>1.5731151193395201E-2</v>
      </c>
      <c r="T28">
        <v>-0.73272882284565399</v>
      </c>
      <c r="U28">
        <v>0.73272882284565399</v>
      </c>
      <c r="V28">
        <v>0.99814535287634898</v>
      </c>
      <c r="W28">
        <v>-2.16</v>
      </c>
      <c r="X28">
        <v>3.55</v>
      </c>
      <c r="Y28">
        <v>574301</v>
      </c>
      <c r="Z28">
        <v>44177</v>
      </c>
      <c r="AA28">
        <v>2.35</v>
      </c>
      <c r="AB28">
        <v>13</v>
      </c>
      <c r="AC28">
        <v>12</v>
      </c>
      <c r="AD28">
        <v>1</v>
      </c>
      <c r="AE28">
        <v>92.31</v>
      </c>
      <c r="AF28">
        <v>12</v>
      </c>
      <c r="AG28">
        <v>8</v>
      </c>
      <c r="AH28">
        <v>0</v>
      </c>
      <c r="AI28">
        <v>5</v>
      </c>
    </row>
    <row r="29" spans="1:35" x14ac:dyDescent="0.2">
      <c r="A29" s="102">
        <v>1480</v>
      </c>
      <c r="B29">
        <v>1883</v>
      </c>
      <c r="C29" s="106" t="s">
        <v>1511</v>
      </c>
      <c r="D29" s="106" t="s">
        <v>1321</v>
      </c>
      <c r="E29">
        <v>3690</v>
      </c>
      <c r="F29">
        <v>3730</v>
      </c>
      <c r="G29">
        <v>200</v>
      </c>
      <c r="H29" s="106" t="s">
        <v>1311</v>
      </c>
      <c r="I29">
        <v>6758</v>
      </c>
      <c r="J29" s="106" t="s">
        <v>1328</v>
      </c>
      <c r="K29" s="106" t="s">
        <v>1316</v>
      </c>
      <c r="L29">
        <v>7516</v>
      </c>
      <c r="M29">
        <v>7452</v>
      </c>
      <c r="N29">
        <v>100</v>
      </c>
      <c r="O29" s="106" t="s">
        <v>1314</v>
      </c>
      <c r="P29">
        <v>0.63661698325668103</v>
      </c>
      <c r="Q29">
        <v>0.80586086378451105</v>
      </c>
      <c r="R29" s="106">
        <v>0.49281268449416799</v>
      </c>
      <c r="S29" s="106">
        <v>1.5470337716700699E-2</v>
      </c>
      <c r="T29">
        <v>2.1769069517947202</v>
      </c>
      <c r="U29">
        <v>2.1769069517947202</v>
      </c>
      <c r="V29">
        <v>1.9751350857538299</v>
      </c>
      <c r="W29">
        <v>22</v>
      </c>
      <c r="X29">
        <v>0.11</v>
      </c>
      <c r="Y29">
        <v>569084</v>
      </c>
      <c r="Z29">
        <v>37939</v>
      </c>
      <c r="AA29">
        <v>2.2599999999999998</v>
      </c>
      <c r="AB29">
        <v>15</v>
      </c>
      <c r="AC29">
        <v>10</v>
      </c>
      <c r="AD29">
        <v>5</v>
      </c>
      <c r="AE29">
        <v>66.67</v>
      </c>
      <c r="AF29">
        <v>13</v>
      </c>
      <c r="AG29">
        <v>8</v>
      </c>
      <c r="AH29">
        <v>3</v>
      </c>
      <c r="AI29">
        <v>4</v>
      </c>
    </row>
    <row r="30" spans="1:35" x14ac:dyDescent="0.2">
      <c r="A30" s="102">
        <v>573</v>
      </c>
      <c r="B30">
        <v>3291</v>
      </c>
      <c r="C30" s="106" t="s">
        <v>58</v>
      </c>
      <c r="D30" s="106" t="s">
        <v>1333</v>
      </c>
      <c r="E30">
        <v>1684</v>
      </c>
      <c r="F30">
        <v>1683</v>
      </c>
      <c r="G30">
        <v>600</v>
      </c>
      <c r="H30" s="106" t="s">
        <v>1314</v>
      </c>
      <c r="I30">
        <v>5991</v>
      </c>
      <c r="J30" s="106" t="s">
        <v>1117</v>
      </c>
      <c r="K30" s="106" t="s">
        <v>1525</v>
      </c>
      <c r="L30">
        <v>908</v>
      </c>
      <c r="M30">
        <v>924</v>
      </c>
      <c r="N30">
        <v>1100</v>
      </c>
      <c r="O30" s="106" t="s">
        <v>1311</v>
      </c>
      <c r="P30">
        <v>0.59963169430156005</v>
      </c>
      <c r="Q30">
        <v>0.89358946927886296</v>
      </c>
      <c r="R30">
        <v>1.4002866028076899E-2</v>
      </c>
      <c r="S30" s="106">
        <v>1.50905547417579E-3</v>
      </c>
      <c r="T30">
        <v>-2.0144442419087301</v>
      </c>
      <c r="U30">
        <v>2.0144442419087301</v>
      </c>
      <c r="V30">
        <v>1.83299321430096</v>
      </c>
      <c r="W30">
        <v>-7.97</v>
      </c>
      <c r="X30">
        <v>0.65</v>
      </c>
      <c r="Y30">
        <v>565943</v>
      </c>
      <c r="Z30">
        <v>25725</v>
      </c>
      <c r="AA30">
        <v>1.23</v>
      </c>
      <c r="AB30">
        <v>22</v>
      </c>
      <c r="AC30">
        <v>16</v>
      </c>
      <c r="AD30">
        <v>6</v>
      </c>
      <c r="AE30">
        <v>72.73</v>
      </c>
      <c r="AF30">
        <v>13</v>
      </c>
      <c r="AG30">
        <v>11</v>
      </c>
      <c r="AH30">
        <v>3</v>
      </c>
      <c r="AI30">
        <v>8</v>
      </c>
    </row>
    <row r="31" spans="1:35" x14ac:dyDescent="0.2">
      <c r="A31" s="102">
        <v>220</v>
      </c>
      <c r="B31">
        <v>2730</v>
      </c>
      <c r="C31" s="106" t="s">
        <v>612</v>
      </c>
      <c r="D31" s="106" t="s">
        <v>1337</v>
      </c>
      <c r="E31">
        <v>1038</v>
      </c>
      <c r="F31">
        <v>1020</v>
      </c>
      <c r="G31">
        <v>800</v>
      </c>
      <c r="H31" s="106" t="s">
        <v>1311</v>
      </c>
      <c r="I31">
        <v>6287</v>
      </c>
      <c r="J31" s="106" t="s">
        <v>1423</v>
      </c>
      <c r="K31" s="106" t="s">
        <v>1324</v>
      </c>
      <c r="L31">
        <v>2880</v>
      </c>
      <c r="M31">
        <v>2836</v>
      </c>
      <c r="N31">
        <v>300</v>
      </c>
      <c r="O31" s="106" t="s">
        <v>1314</v>
      </c>
      <c r="P31">
        <v>0.93493990533493498</v>
      </c>
      <c r="Q31">
        <v>0.92436264101763799</v>
      </c>
      <c r="R31" s="15">
        <v>1.11025720896515E-2</v>
      </c>
      <c r="S31" s="15">
        <v>2.1131874985417999E-2</v>
      </c>
      <c r="T31">
        <v>0.39257839379944298</v>
      </c>
      <c r="U31">
        <v>0.39257839379944298</v>
      </c>
      <c r="V31">
        <v>0.14567394310280901</v>
      </c>
      <c r="W31">
        <v>0.75</v>
      </c>
      <c r="X31">
        <v>4.09</v>
      </c>
      <c r="Y31">
        <v>564926</v>
      </c>
      <c r="Z31">
        <v>47077</v>
      </c>
      <c r="AA31">
        <v>2.56</v>
      </c>
      <c r="AB31">
        <v>12</v>
      </c>
      <c r="AC31">
        <v>10</v>
      </c>
      <c r="AD31">
        <v>2</v>
      </c>
      <c r="AE31">
        <v>83.33</v>
      </c>
      <c r="AF31">
        <v>10</v>
      </c>
      <c r="AG31">
        <v>8</v>
      </c>
      <c r="AH31">
        <v>0</v>
      </c>
      <c r="AI31">
        <v>4</v>
      </c>
    </row>
    <row r="32" spans="1:35" x14ac:dyDescent="0.2">
      <c r="A32" s="102">
        <v>266</v>
      </c>
      <c r="B32">
        <v>3288</v>
      </c>
      <c r="C32" s="106" t="s">
        <v>1349</v>
      </c>
      <c r="D32" s="106" t="s">
        <v>1333</v>
      </c>
      <c r="E32">
        <v>3145</v>
      </c>
      <c r="F32">
        <v>3170</v>
      </c>
      <c r="G32">
        <v>300</v>
      </c>
      <c r="H32" s="106" t="s">
        <v>1311</v>
      </c>
      <c r="I32">
        <v>9715</v>
      </c>
      <c r="J32" s="106" t="s">
        <v>1666</v>
      </c>
      <c r="K32" s="106" t="s">
        <v>1326</v>
      </c>
      <c r="L32">
        <v>2755</v>
      </c>
      <c r="M32">
        <v>2681</v>
      </c>
      <c r="N32">
        <v>400</v>
      </c>
      <c r="O32" s="106" t="s">
        <v>1314</v>
      </c>
      <c r="P32">
        <v>0.53763846227712297</v>
      </c>
      <c r="Q32">
        <v>0.919995431694413</v>
      </c>
      <c r="R32" s="15">
        <v>3.5679809524072202E-2</v>
      </c>
      <c r="S32" s="106">
        <v>1.72070965479958E-4</v>
      </c>
      <c r="T32">
        <v>2.35487222304821</v>
      </c>
      <c r="U32">
        <v>2.35487222304821</v>
      </c>
      <c r="V32">
        <v>0.17878318271800001</v>
      </c>
      <c r="W32">
        <v>10.64</v>
      </c>
      <c r="X32">
        <v>12.77</v>
      </c>
      <c r="Y32">
        <v>564877</v>
      </c>
      <c r="Z32">
        <v>35305</v>
      </c>
      <c r="AA32">
        <v>1.87</v>
      </c>
      <c r="AB32">
        <v>16</v>
      </c>
      <c r="AC32">
        <v>13</v>
      </c>
      <c r="AD32">
        <v>3</v>
      </c>
      <c r="AE32">
        <v>81.25</v>
      </c>
      <c r="AF32">
        <v>12</v>
      </c>
      <c r="AG32">
        <v>10</v>
      </c>
      <c r="AH32">
        <v>2</v>
      </c>
      <c r="AI32">
        <v>4</v>
      </c>
    </row>
    <row r="33" spans="1:35" x14ac:dyDescent="0.2">
      <c r="A33" s="102">
        <v>503</v>
      </c>
      <c r="B33">
        <v>2127</v>
      </c>
      <c r="C33" s="106" t="s">
        <v>1508</v>
      </c>
      <c r="D33" s="106" t="s">
        <v>1326</v>
      </c>
      <c r="E33">
        <v>3865</v>
      </c>
      <c r="F33">
        <v>3830</v>
      </c>
      <c r="G33">
        <v>200</v>
      </c>
      <c r="H33" s="106" t="s">
        <v>1314</v>
      </c>
      <c r="I33">
        <v>6976</v>
      </c>
      <c r="J33" s="106" t="s">
        <v>796</v>
      </c>
      <c r="K33" s="106" t="s">
        <v>1316</v>
      </c>
      <c r="L33">
        <v>3500</v>
      </c>
      <c r="M33">
        <v>3535</v>
      </c>
      <c r="N33">
        <v>200</v>
      </c>
      <c r="O33" s="106" t="s">
        <v>1311</v>
      </c>
      <c r="P33">
        <v>0.68015584111210603</v>
      </c>
      <c r="Q33">
        <v>0.89915763856606901</v>
      </c>
      <c r="R33">
        <v>8.3077520710250194E-2</v>
      </c>
      <c r="S33" s="106">
        <v>4.3558095689781903E-2</v>
      </c>
      <c r="T33">
        <v>-1.03854137624078</v>
      </c>
      <c r="U33">
        <v>1.03854137624078</v>
      </c>
      <c r="V33">
        <v>0.682031580711707</v>
      </c>
      <c r="W33">
        <v>-6.73</v>
      </c>
      <c r="X33">
        <v>7.7</v>
      </c>
      <c r="Y33">
        <v>563359</v>
      </c>
      <c r="Z33">
        <v>33139</v>
      </c>
      <c r="AA33">
        <v>1.77</v>
      </c>
      <c r="AB33">
        <v>17</v>
      </c>
      <c r="AC33">
        <v>12</v>
      </c>
      <c r="AD33">
        <v>5</v>
      </c>
      <c r="AE33">
        <v>70.59</v>
      </c>
      <c r="AF33">
        <v>8</v>
      </c>
      <c r="AG33">
        <v>11</v>
      </c>
      <c r="AH33">
        <v>5</v>
      </c>
      <c r="AI33">
        <v>1</v>
      </c>
    </row>
    <row r="34" spans="1:35" x14ac:dyDescent="0.2">
      <c r="A34" s="102">
        <v>1477</v>
      </c>
      <c r="B34">
        <v>3941</v>
      </c>
      <c r="C34" s="106" t="s">
        <v>1993</v>
      </c>
      <c r="D34" s="106" t="s">
        <v>1542</v>
      </c>
      <c r="E34">
        <v>836</v>
      </c>
      <c r="F34">
        <v>832</v>
      </c>
      <c r="G34">
        <v>1200</v>
      </c>
      <c r="H34" s="106" t="s">
        <v>1314</v>
      </c>
      <c r="I34">
        <v>9401</v>
      </c>
      <c r="J34" s="106" t="s">
        <v>959</v>
      </c>
      <c r="K34" s="106" t="s">
        <v>1313</v>
      </c>
      <c r="L34">
        <v>1929</v>
      </c>
      <c r="M34">
        <v>1947</v>
      </c>
      <c r="N34">
        <v>500</v>
      </c>
      <c r="O34" s="106" t="s">
        <v>1311</v>
      </c>
      <c r="P34">
        <v>0.53066083790835294</v>
      </c>
      <c r="Q34">
        <v>0.80601888229088903</v>
      </c>
      <c r="R34" s="106">
        <v>0.21743280802163001</v>
      </c>
      <c r="S34">
        <v>4.6594406410385897E-2</v>
      </c>
      <c r="T34">
        <v>-1.0558443653254601</v>
      </c>
      <c r="U34">
        <v>1.0558443653254601</v>
      </c>
      <c r="V34">
        <v>0.42401497140693001</v>
      </c>
      <c r="W34">
        <v>-4.33</v>
      </c>
      <c r="X34">
        <v>2.56</v>
      </c>
      <c r="Y34">
        <v>558417</v>
      </c>
      <c r="Z34">
        <v>23267</v>
      </c>
      <c r="AA34">
        <v>1.2</v>
      </c>
      <c r="AB34">
        <v>24</v>
      </c>
      <c r="AC34">
        <v>16</v>
      </c>
      <c r="AD34">
        <v>8</v>
      </c>
      <c r="AE34">
        <v>66.67</v>
      </c>
      <c r="AF34">
        <v>9</v>
      </c>
      <c r="AG34">
        <v>14</v>
      </c>
      <c r="AH34">
        <v>7</v>
      </c>
      <c r="AI34">
        <v>3</v>
      </c>
    </row>
    <row r="35" spans="1:35" x14ac:dyDescent="0.2">
      <c r="A35" s="102">
        <v>256</v>
      </c>
      <c r="B35">
        <v>3116</v>
      </c>
      <c r="C35" s="106" t="s">
        <v>1515</v>
      </c>
      <c r="D35" s="106" t="s">
        <v>1329</v>
      </c>
      <c r="E35">
        <v>1598</v>
      </c>
      <c r="F35">
        <v>1623</v>
      </c>
      <c r="G35">
        <v>500</v>
      </c>
      <c r="H35" s="106" t="s">
        <v>1314</v>
      </c>
      <c r="I35">
        <v>9787</v>
      </c>
      <c r="J35" s="106" t="s">
        <v>1788</v>
      </c>
      <c r="K35" s="106" t="s">
        <v>1326</v>
      </c>
      <c r="L35">
        <v>3705</v>
      </c>
      <c r="M35">
        <v>3715</v>
      </c>
      <c r="N35">
        <v>200</v>
      </c>
      <c r="O35" s="106" t="s">
        <v>1311</v>
      </c>
      <c r="P35">
        <v>0.68281185761310303</v>
      </c>
      <c r="Q35">
        <v>0.92102025751408501</v>
      </c>
      <c r="R35" s="106">
        <v>0.27091027803134199</v>
      </c>
      <c r="S35" s="106">
        <v>6.2515473294917096E-3</v>
      </c>
      <c r="T35">
        <v>-0.48122748291384498</v>
      </c>
      <c r="U35">
        <v>0.48122748291384498</v>
      </c>
      <c r="V35">
        <v>0.75766713641532302</v>
      </c>
      <c r="W35">
        <v>-1.4</v>
      </c>
      <c r="X35">
        <v>9.2200000000000006</v>
      </c>
      <c r="Y35">
        <v>555092</v>
      </c>
      <c r="Z35">
        <v>29215</v>
      </c>
      <c r="AA35">
        <v>1.79</v>
      </c>
      <c r="AB35">
        <v>19</v>
      </c>
      <c r="AC35">
        <v>15</v>
      </c>
      <c r="AD35">
        <v>4</v>
      </c>
      <c r="AE35">
        <v>78.95</v>
      </c>
      <c r="AF35">
        <v>11</v>
      </c>
      <c r="AG35">
        <v>11</v>
      </c>
      <c r="AH35">
        <v>2</v>
      </c>
      <c r="AI35">
        <v>6</v>
      </c>
    </row>
    <row r="36" spans="1:35" x14ac:dyDescent="0.2">
      <c r="A36" s="102">
        <v>665</v>
      </c>
      <c r="B36">
        <v>7259</v>
      </c>
      <c r="C36" s="106" t="s">
        <v>27</v>
      </c>
      <c r="D36" s="106" t="s">
        <v>1329</v>
      </c>
      <c r="E36">
        <v>3700</v>
      </c>
      <c r="F36">
        <v>3760</v>
      </c>
      <c r="G36">
        <v>200</v>
      </c>
      <c r="H36" s="106" t="s">
        <v>1311</v>
      </c>
      <c r="I36">
        <v>8385</v>
      </c>
      <c r="J36" s="106" t="s">
        <v>913</v>
      </c>
      <c r="K36" s="106" t="s">
        <v>1369</v>
      </c>
      <c r="L36">
        <v>551</v>
      </c>
      <c r="M36">
        <v>551</v>
      </c>
      <c r="N36">
        <v>1400</v>
      </c>
      <c r="O36" s="106" t="s">
        <v>1314</v>
      </c>
      <c r="P36">
        <v>0.86334857179535096</v>
      </c>
      <c r="Q36">
        <v>0.88620702664023199</v>
      </c>
      <c r="R36">
        <v>0.16686740413331499</v>
      </c>
      <c r="S36">
        <v>8.4695385351645695E-4</v>
      </c>
      <c r="T36">
        <v>0.15437416752807401</v>
      </c>
      <c r="U36">
        <v>0.15437416752807401</v>
      </c>
      <c r="V36">
        <v>0.51544419180652401</v>
      </c>
      <c r="W36">
        <v>0.64</v>
      </c>
      <c r="X36">
        <v>2.58</v>
      </c>
      <c r="Y36">
        <v>553757</v>
      </c>
      <c r="Z36">
        <v>32574</v>
      </c>
      <c r="AA36">
        <v>1.96</v>
      </c>
      <c r="AB36">
        <v>17</v>
      </c>
      <c r="AC36">
        <v>14</v>
      </c>
      <c r="AD36">
        <v>3</v>
      </c>
      <c r="AE36">
        <v>82.35</v>
      </c>
      <c r="AF36">
        <v>13</v>
      </c>
      <c r="AG36">
        <v>13</v>
      </c>
      <c r="AH36">
        <v>1</v>
      </c>
      <c r="AI36">
        <v>3</v>
      </c>
    </row>
    <row r="37" spans="1:35" x14ac:dyDescent="0.2">
      <c r="A37" s="102">
        <v>1445</v>
      </c>
      <c r="B37">
        <v>4182</v>
      </c>
      <c r="C37" s="106" t="s">
        <v>47</v>
      </c>
      <c r="D37" s="106" t="s">
        <v>1336</v>
      </c>
      <c r="E37">
        <v>1810</v>
      </c>
      <c r="F37">
        <v>1834</v>
      </c>
      <c r="G37">
        <v>500</v>
      </c>
      <c r="H37" s="106" t="s">
        <v>1314</v>
      </c>
      <c r="I37">
        <v>4523</v>
      </c>
      <c r="J37" s="106" t="s">
        <v>1516</v>
      </c>
      <c r="K37" s="106" t="s">
        <v>1334</v>
      </c>
      <c r="L37">
        <v>8950</v>
      </c>
      <c r="M37">
        <v>8858</v>
      </c>
      <c r="N37">
        <v>100</v>
      </c>
      <c r="O37" s="106" t="s">
        <v>1311</v>
      </c>
      <c r="P37">
        <v>0.78093831504246802</v>
      </c>
      <c r="Q37">
        <v>0.80964929441594102</v>
      </c>
      <c r="R37">
        <v>5.0625938985331603E-2</v>
      </c>
      <c r="S37" s="106">
        <v>4.8225026670503997E-2</v>
      </c>
      <c r="T37">
        <v>-1.8729454694020899E-2</v>
      </c>
      <c r="U37">
        <v>1.8729454694020899E-2</v>
      </c>
      <c r="V37">
        <v>7.3062136336042E-2</v>
      </c>
      <c r="W37">
        <v>-0.09</v>
      </c>
      <c r="X37">
        <v>3.52</v>
      </c>
      <c r="Y37">
        <v>549414</v>
      </c>
      <c r="Z37">
        <v>34338</v>
      </c>
      <c r="AA37">
        <v>1.72</v>
      </c>
      <c r="AB37">
        <v>16</v>
      </c>
      <c r="AC37">
        <v>11</v>
      </c>
      <c r="AD37">
        <v>5</v>
      </c>
      <c r="AE37">
        <v>68.75</v>
      </c>
      <c r="AF37">
        <v>10</v>
      </c>
      <c r="AG37">
        <v>10</v>
      </c>
      <c r="AH37">
        <v>3</v>
      </c>
      <c r="AI37">
        <v>3</v>
      </c>
    </row>
    <row r="38" spans="1:35" x14ac:dyDescent="0.2">
      <c r="A38" s="102">
        <v>22</v>
      </c>
      <c r="B38">
        <v>4307</v>
      </c>
      <c r="C38" s="106" t="s">
        <v>1648</v>
      </c>
      <c r="D38" s="106" t="s">
        <v>1313</v>
      </c>
      <c r="E38">
        <v>2650</v>
      </c>
      <c r="F38">
        <v>2665</v>
      </c>
      <c r="G38">
        <v>400</v>
      </c>
      <c r="H38" s="106" t="s">
        <v>1314</v>
      </c>
      <c r="I38">
        <v>4552</v>
      </c>
      <c r="J38" s="106" t="s">
        <v>1744</v>
      </c>
      <c r="K38" s="106" t="s">
        <v>1334</v>
      </c>
      <c r="L38">
        <v>10500</v>
      </c>
      <c r="M38">
        <v>10660</v>
      </c>
      <c r="N38">
        <v>100</v>
      </c>
      <c r="O38" s="106" t="s">
        <v>1311</v>
      </c>
      <c r="P38">
        <v>0.72881624660960698</v>
      </c>
      <c r="Q38">
        <v>0.95817393163082498</v>
      </c>
      <c r="R38" s="15">
        <v>1.6520554035151201E-2</v>
      </c>
      <c r="S38" s="106">
        <v>1.0125702069607501E-2</v>
      </c>
      <c r="T38">
        <v>-1.1276790388278199</v>
      </c>
      <c r="U38">
        <v>1.1276790388278199</v>
      </c>
      <c r="V38">
        <v>0.52045596829205099</v>
      </c>
      <c r="W38">
        <v>-5.64</v>
      </c>
      <c r="X38">
        <v>0</v>
      </c>
      <c r="Y38">
        <v>546114</v>
      </c>
      <c r="Z38">
        <v>39008</v>
      </c>
      <c r="AA38">
        <v>2.4500000000000002</v>
      </c>
      <c r="AB38">
        <v>14</v>
      </c>
      <c r="AC38">
        <v>12</v>
      </c>
      <c r="AD38">
        <v>2</v>
      </c>
      <c r="AE38">
        <v>85.71</v>
      </c>
      <c r="AF38">
        <v>10</v>
      </c>
      <c r="AG38">
        <v>11</v>
      </c>
      <c r="AH38">
        <v>1</v>
      </c>
      <c r="AI38">
        <v>2</v>
      </c>
    </row>
    <row r="39" spans="1:35" x14ac:dyDescent="0.2">
      <c r="A39" s="102">
        <v>1378</v>
      </c>
      <c r="B39">
        <v>3048</v>
      </c>
      <c r="C39" s="106" t="s">
        <v>1643</v>
      </c>
      <c r="D39" s="106" t="s">
        <v>1337</v>
      </c>
      <c r="E39">
        <v>1150</v>
      </c>
      <c r="F39">
        <v>1130</v>
      </c>
      <c r="G39">
        <v>800</v>
      </c>
      <c r="H39" s="106" t="s">
        <v>1314</v>
      </c>
      <c r="I39">
        <v>6923</v>
      </c>
      <c r="J39" s="106" t="s">
        <v>57</v>
      </c>
      <c r="K39" s="106" t="s">
        <v>1316</v>
      </c>
      <c r="L39">
        <v>2880</v>
      </c>
      <c r="M39">
        <v>2932</v>
      </c>
      <c r="N39">
        <v>300</v>
      </c>
      <c r="O39" s="106" t="s">
        <v>1311</v>
      </c>
      <c r="P39">
        <v>0.73566979800591903</v>
      </c>
      <c r="Q39">
        <v>0.81785205357539004</v>
      </c>
      <c r="R39">
        <v>7.8250872071413194E-2</v>
      </c>
      <c r="S39" s="106">
        <v>5.9658965924533298E-2</v>
      </c>
      <c r="T39">
        <v>-1.6106024530547201</v>
      </c>
      <c r="U39">
        <v>1.6106024530547201</v>
      </c>
      <c r="V39">
        <v>0.112593904693952</v>
      </c>
      <c r="W39">
        <v>-3.9</v>
      </c>
      <c r="X39">
        <v>2.77</v>
      </c>
      <c r="Y39">
        <v>539299</v>
      </c>
      <c r="Z39">
        <v>24514</v>
      </c>
      <c r="AA39">
        <v>1.34</v>
      </c>
      <c r="AB39">
        <v>22</v>
      </c>
      <c r="AC39">
        <v>16</v>
      </c>
      <c r="AD39">
        <v>6</v>
      </c>
      <c r="AE39">
        <v>72.73</v>
      </c>
      <c r="AF39">
        <v>9</v>
      </c>
      <c r="AG39">
        <v>14</v>
      </c>
      <c r="AH39">
        <v>4</v>
      </c>
      <c r="AI39">
        <v>4</v>
      </c>
    </row>
    <row r="40" spans="1:35" x14ac:dyDescent="0.2">
      <c r="A40" s="102">
        <v>10</v>
      </c>
      <c r="B40">
        <v>1973</v>
      </c>
      <c r="C40" s="106" t="s">
        <v>1319</v>
      </c>
      <c r="D40" s="106" t="s">
        <v>1313</v>
      </c>
      <c r="E40">
        <v>4245</v>
      </c>
      <c r="F40">
        <v>4325</v>
      </c>
      <c r="G40">
        <v>200</v>
      </c>
      <c r="H40" s="106" t="s">
        <v>1311</v>
      </c>
      <c r="I40">
        <v>8572</v>
      </c>
      <c r="J40" s="106" t="s">
        <v>1279</v>
      </c>
      <c r="K40" s="106" t="s">
        <v>1317</v>
      </c>
      <c r="L40">
        <v>522</v>
      </c>
      <c r="M40">
        <v>522</v>
      </c>
      <c r="N40">
        <v>1700</v>
      </c>
      <c r="O40" s="106" t="s">
        <v>1314</v>
      </c>
      <c r="P40">
        <v>0.93244334747365099</v>
      </c>
      <c r="Q40">
        <v>0.96650704280507005</v>
      </c>
      <c r="R40">
        <v>6.37756613453168E-2</v>
      </c>
      <c r="S40" s="106">
        <v>6.1733782982873299E-3</v>
      </c>
      <c r="T40">
        <v>1.8772658417859001</v>
      </c>
      <c r="U40">
        <v>1.8772658417859001</v>
      </c>
      <c r="V40">
        <v>0.89591368591889498</v>
      </c>
      <c r="W40">
        <v>6.4</v>
      </c>
      <c r="X40">
        <v>2.59</v>
      </c>
      <c r="Y40">
        <v>539111</v>
      </c>
      <c r="Z40">
        <v>23440</v>
      </c>
      <c r="AA40">
        <v>1.18</v>
      </c>
      <c r="AB40">
        <v>23</v>
      </c>
      <c r="AC40">
        <v>19</v>
      </c>
      <c r="AD40">
        <v>4</v>
      </c>
      <c r="AE40">
        <v>82.61</v>
      </c>
      <c r="AF40">
        <v>12</v>
      </c>
      <c r="AG40">
        <v>12</v>
      </c>
      <c r="AH40">
        <v>2</v>
      </c>
      <c r="AI40">
        <v>9</v>
      </c>
    </row>
    <row r="41" spans="1:35" x14ac:dyDescent="0.2">
      <c r="A41" s="102">
        <v>182</v>
      </c>
      <c r="B41">
        <v>2914</v>
      </c>
      <c r="C41" s="106" t="s">
        <v>1472</v>
      </c>
      <c r="D41" s="106" t="s">
        <v>1339</v>
      </c>
      <c r="E41">
        <v>2258.5</v>
      </c>
      <c r="F41">
        <v>2254.5</v>
      </c>
      <c r="G41">
        <v>400</v>
      </c>
      <c r="H41" s="106" t="s">
        <v>1311</v>
      </c>
      <c r="I41">
        <v>7189</v>
      </c>
      <c r="J41" s="106" t="s">
        <v>44</v>
      </c>
      <c r="K41" s="106" t="s">
        <v>1369</v>
      </c>
      <c r="L41">
        <v>689</v>
      </c>
      <c r="M41">
        <v>691</v>
      </c>
      <c r="N41">
        <v>1300</v>
      </c>
      <c r="O41" s="106" t="s">
        <v>1314</v>
      </c>
      <c r="P41">
        <v>0.93850553066998399</v>
      </c>
      <c r="Q41">
        <v>0.92870829307612901</v>
      </c>
      <c r="R41" s="15">
        <v>0.15652149667611501</v>
      </c>
      <c r="S41">
        <v>5.2622812514045499E-2</v>
      </c>
      <c r="T41">
        <v>2.13898178942816</v>
      </c>
      <c r="U41">
        <v>2.13898178942816</v>
      </c>
      <c r="V41">
        <v>2.2066410057699399</v>
      </c>
      <c r="W41">
        <v>8.6199999999999992</v>
      </c>
      <c r="X41">
        <v>0.39</v>
      </c>
      <c r="Y41">
        <v>538547</v>
      </c>
      <c r="Z41">
        <v>25645</v>
      </c>
      <c r="AA41">
        <v>1.3</v>
      </c>
      <c r="AB41">
        <v>21</v>
      </c>
      <c r="AC41">
        <v>15</v>
      </c>
      <c r="AD41">
        <v>6</v>
      </c>
      <c r="AE41">
        <v>71.430000000000007</v>
      </c>
      <c r="AF41">
        <v>13</v>
      </c>
      <c r="AG41">
        <v>12</v>
      </c>
      <c r="AH41">
        <v>2</v>
      </c>
      <c r="AI41">
        <v>7</v>
      </c>
    </row>
    <row r="42" spans="1:35" x14ac:dyDescent="0.2">
      <c r="A42" s="102">
        <v>984</v>
      </c>
      <c r="B42">
        <v>4208</v>
      </c>
      <c r="C42" s="106" t="s">
        <v>1519</v>
      </c>
      <c r="D42" s="106" t="s">
        <v>1336</v>
      </c>
      <c r="E42">
        <v>2190</v>
      </c>
      <c r="F42">
        <v>2199</v>
      </c>
      <c r="G42">
        <v>500</v>
      </c>
      <c r="H42" s="106" t="s">
        <v>1314</v>
      </c>
      <c r="I42">
        <v>8086</v>
      </c>
      <c r="J42" s="106" t="s">
        <v>1612</v>
      </c>
      <c r="K42" s="106" t="s">
        <v>1320</v>
      </c>
      <c r="L42">
        <v>1244</v>
      </c>
      <c r="M42">
        <v>1238</v>
      </c>
      <c r="N42">
        <v>900</v>
      </c>
      <c r="O42" s="106" t="s">
        <v>1311</v>
      </c>
      <c r="P42">
        <v>0.76862515069673099</v>
      </c>
      <c r="Q42">
        <v>0.857634836184484</v>
      </c>
      <c r="R42" s="106">
        <v>0.34414260621756199</v>
      </c>
      <c r="S42" s="15">
        <v>8.7339832777013106E-3</v>
      </c>
      <c r="T42">
        <v>-0.86856707285016699</v>
      </c>
      <c r="U42">
        <v>0.86856707285016699</v>
      </c>
      <c r="V42">
        <v>0.99567679654750696</v>
      </c>
      <c r="W42">
        <v>-2.19</v>
      </c>
      <c r="X42">
        <v>1.34</v>
      </c>
      <c r="Y42">
        <v>538111</v>
      </c>
      <c r="Z42">
        <v>38436</v>
      </c>
      <c r="AA42">
        <v>1.86</v>
      </c>
      <c r="AB42">
        <v>14</v>
      </c>
      <c r="AC42">
        <v>12</v>
      </c>
      <c r="AD42">
        <v>2</v>
      </c>
      <c r="AE42">
        <v>85.71</v>
      </c>
      <c r="AF42">
        <v>10</v>
      </c>
      <c r="AG42">
        <v>10</v>
      </c>
      <c r="AH42">
        <v>2</v>
      </c>
      <c r="AI42">
        <v>2</v>
      </c>
    </row>
    <row r="43" spans="1:35" x14ac:dyDescent="0.2">
      <c r="A43" s="102">
        <v>513</v>
      </c>
      <c r="B43">
        <v>3105</v>
      </c>
      <c r="C43" s="106" t="s">
        <v>49</v>
      </c>
      <c r="D43" s="106" t="s">
        <v>1316</v>
      </c>
      <c r="E43">
        <v>1035</v>
      </c>
      <c r="F43">
        <v>1018</v>
      </c>
      <c r="G43">
        <v>900</v>
      </c>
      <c r="H43" s="106" t="s">
        <v>1311</v>
      </c>
      <c r="I43">
        <v>9810</v>
      </c>
      <c r="J43" s="106" t="s">
        <v>1278</v>
      </c>
      <c r="K43" s="106" t="s">
        <v>1318</v>
      </c>
      <c r="L43">
        <v>4625</v>
      </c>
      <c r="M43">
        <v>4625</v>
      </c>
      <c r="N43">
        <v>200</v>
      </c>
      <c r="O43" s="106" t="s">
        <v>1314</v>
      </c>
      <c r="P43">
        <v>0.59892764048390201</v>
      </c>
      <c r="Q43">
        <v>0.89864693076033797</v>
      </c>
      <c r="R43">
        <v>0.40490111586154998</v>
      </c>
      <c r="S43">
        <v>6.8218020930269796E-2</v>
      </c>
      <c r="T43">
        <v>3.0469326193676198</v>
      </c>
      <c r="U43">
        <v>3.0469326193676198</v>
      </c>
      <c r="V43">
        <v>3.3831610479684202</v>
      </c>
      <c r="W43">
        <v>8.82</v>
      </c>
      <c r="X43">
        <v>0.95</v>
      </c>
      <c r="Y43">
        <v>535868</v>
      </c>
      <c r="Z43">
        <v>28204</v>
      </c>
      <c r="AA43">
        <v>1.95</v>
      </c>
      <c r="AB43">
        <v>19</v>
      </c>
      <c r="AC43">
        <v>12</v>
      </c>
      <c r="AD43">
        <v>7</v>
      </c>
      <c r="AE43">
        <v>63.16</v>
      </c>
      <c r="AF43">
        <v>13</v>
      </c>
      <c r="AG43">
        <v>9</v>
      </c>
      <c r="AH43">
        <v>3</v>
      </c>
      <c r="AI43">
        <v>7</v>
      </c>
    </row>
    <row r="44" spans="1:35" x14ac:dyDescent="0.2">
      <c r="A44" s="102">
        <v>630</v>
      </c>
      <c r="B44">
        <v>3563</v>
      </c>
      <c r="C44" s="106" t="s">
        <v>1528</v>
      </c>
      <c r="D44" s="106" t="s">
        <v>1337</v>
      </c>
      <c r="E44">
        <v>8900</v>
      </c>
      <c r="F44">
        <v>8890</v>
      </c>
      <c r="G44">
        <v>100</v>
      </c>
      <c r="H44" s="106" t="s">
        <v>1314</v>
      </c>
      <c r="I44">
        <v>6967</v>
      </c>
      <c r="J44" s="106" t="s">
        <v>794</v>
      </c>
      <c r="K44" s="106" t="s">
        <v>1316</v>
      </c>
      <c r="L44">
        <v>1367</v>
      </c>
      <c r="M44">
        <v>1361</v>
      </c>
      <c r="N44">
        <v>700</v>
      </c>
      <c r="O44" s="106" t="s">
        <v>1311</v>
      </c>
      <c r="P44">
        <v>0.77934383282360198</v>
      </c>
      <c r="Q44">
        <v>0.88882495940122297</v>
      </c>
      <c r="R44" s="106">
        <v>8.0366766215705904E-2</v>
      </c>
      <c r="S44" s="15">
        <v>4.87320049073557E-2</v>
      </c>
      <c r="T44">
        <v>-1.9092563670107201</v>
      </c>
      <c r="U44">
        <v>1.9092563670107201</v>
      </c>
      <c r="V44">
        <v>1.72487977053488</v>
      </c>
      <c r="W44">
        <v>-12.2</v>
      </c>
      <c r="X44">
        <v>7.17</v>
      </c>
      <c r="Y44">
        <v>534823</v>
      </c>
      <c r="Z44">
        <v>22284</v>
      </c>
      <c r="AA44">
        <v>1.66</v>
      </c>
      <c r="AB44">
        <v>24</v>
      </c>
      <c r="AC44">
        <v>17</v>
      </c>
      <c r="AD44">
        <v>7</v>
      </c>
      <c r="AE44">
        <v>70.83</v>
      </c>
      <c r="AF44">
        <v>7</v>
      </c>
      <c r="AG44">
        <v>17</v>
      </c>
      <c r="AH44">
        <v>6</v>
      </c>
      <c r="AI44">
        <v>1</v>
      </c>
    </row>
    <row r="45" spans="1:35" x14ac:dyDescent="0.2">
      <c r="A45" s="102">
        <v>873</v>
      </c>
      <c r="B45">
        <v>1951</v>
      </c>
      <c r="C45" s="106" t="s">
        <v>1791</v>
      </c>
      <c r="D45" s="106" t="s">
        <v>1321</v>
      </c>
      <c r="E45">
        <v>2641</v>
      </c>
      <c r="F45">
        <v>2565</v>
      </c>
      <c r="G45">
        <v>400</v>
      </c>
      <c r="H45" s="106" t="s">
        <v>1314</v>
      </c>
      <c r="I45">
        <v>7278</v>
      </c>
      <c r="J45" s="106" t="s">
        <v>45</v>
      </c>
      <c r="K45" s="106" t="s">
        <v>1329</v>
      </c>
      <c r="L45">
        <v>2240</v>
      </c>
      <c r="M45">
        <v>2234</v>
      </c>
      <c r="N45">
        <v>500</v>
      </c>
      <c r="O45" s="106" t="s">
        <v>1311</v>
      </c>
      <c r="P45">
        <v>0.69924381574862005</v>
      </c>
      <c r="Q45">
        <v>0.86737687979925104</v>
      </c>
      <c r="R45" s="106">
        <v>7.9785774755787991E-3</v>
      </c>
      <c r="S45" s="106">
        <v>2.1381625166556902E-2</v>
      </c>
      <c r="T45">
        <v>-0.301216966879776</v>
      </c>
      <c r="U45">
        <v>0.301216966879776</v>
      </c>
      <c r="V45">
        <v>0.53658027697754995</v>
      </c>
      <c r="W45">
        <v>-1.08</v>
      </c>
      <c r="X45">
        <v>8.8699999999999992</v>
      </c>
      <c r="Y45">
        <v>533850</v>
      </c>
      <c r="Z45">
        <v>33366</v>
      </c>
      <c r="AA45">
        <v>1.73</v>
      </c>
      <c r="AB45">
        <v>16</v>
      </c>
      <c r="AC45">
        <v>11</v>
      </c>
      <c r="AD45">
        <v>5</v>
      </c>
      <c r="AE45">
        <v>68.75</v>
      </c>
      <c r="AF45">
        <v>11</v>
      </c>
      <c r="AG45">
        <v>9</v>
      </c>
      <c r="AH45">
        <v>2</v>
      </c>
      <c r="AI45">
        <v>5</v>
      </c>
    </row>
    <row r="46" spans="1:35" x14ac:dyDescent="0.2">
      <c r="A46" s="102">
        <v>1519</v>
      </c>
      <c r="B46">
        <v>4540</v>
      </c>
      <c r="C46" s="106" t="s">
        <v>1792</v>
      </c>
      <c r="D46" s="106" t="s">
        <v>1334</v>
      </c>
      <c r="E46">
        <v>2913</v>
      </c>
      <c r="F46">
        <v>2861</v>
      </c>
      <c r="G46">
        <v>300</v>
      </c>
      <c r="H46" s="106" t="s">
        <v>1311</v>
      </c>
      <c r="I46">
        <v>9716</v>
      </c>
      <c r="J46" s="106" t="s">
        <v>1527</v>
      </c>
      <c r="K46" s="106" t="s">
        <v>1326</v>
      </c>
      <c r="L46">
        <v>1252</v>
      </c>
      <c r="M46">
        <v>1242</v>
      </c>
      <c r="N46">
        <v>700</v>
      </c>
      <c r="O46" s="106" t="s">
        <v>1314</v>
      </c>
      <c r="P46">
        <v>0.80525917757960297</v>
      </c>
      <c r="Q46">
        <v>0.80084324639195104</v>
      </c>
      <c r="R46">
        <v>2.3202143180754201E-2</v>
      </c>
      <c r="S46" s="15">
        <v>1.0531981115490601E-2</v>
      </c>
      <c r="T46">
        <v>0.293135892454503</v>
      </c>
      <c r="U46">
        <v>0.293135892454503</v>
      </c>
      <c r="V46">
        <v>0.517459911878972</v>
      </c>
      <c r="W46">
        <v>0.94</v>
      </c>
      <c r="X46">
        <v>1.29</v>
      </c>
      <c r="Y46">
        <v>528028</v>
      </c>
      <c r="Z46">
        <v>31060</v>
      </c>
      <c r="AA46">
        <v>1.63</v>
      </c>
      <c r="AB46">
        <v>17</v>
      </c>
      <c r="AC46">
        <v>14</v>
      </c>
      <c r="AD46">
        <v>3</v>
      </c>
      <c r="AE46">
        <v>82.35</v>
      </c>
      <c r="AF46">
        <v>12</v>
      </c>
      <c r="AG46">
        <v>10</v>
      </c>
      <c r="AH46">
        <v>2</v>
      </c>
      <c r="AI46">
        <v>5</v>
      </c>
    </row>
    <row r="47" spans="1:35" x14ac:dyDescent="0.2">
      <c r="A47" s="102">
        <v>1323</v>
      </c>
      <c r="B47">
        <v>3407</v>
      </c>
      <c r="C47" s="106" t="s">
        <v>1449</v>
      </c>
      <c r="D47" s="106" t="s">
        <v>1336</v>
      </c>
      <c r="E47">
        <v>1051.5</v>
      </c>
      <c r="F47">
        <v>1037.5</v>
      </c>
      <c r="G47">
        <v>700</v>
      </c>
      <c r="H47" s="106" t="s">
        <v>1314</v>
      </c>
      <c r="I47">
        <v>7259</v>
      </c>
      <c r="J47" s="106" t="s">
        <v>27</v>
      </c>
      <c r="K47" s="106" t="s">
        <v>1329</v>
      </c>
      <c r="L47">
        <v>3700</v>
      </c>
      <c r="M47">
        <v>3760</v>
      </c>
      <c r="N47">
        <v>200</v>
      </c>
      <c r="O47" s="106" t="s">
        <v>1311</v>
      </c>
      <c r="P47">
        <v>0.876695122497405</v>
      </c>
      <c r="Q47">
        <v>0.82370846258590802</v>
      </c>
      <c r="R47" s="106">
        <v>1.45263630017466E-2</v>
      </c>
      <c r="S47" s="106">
        <v>4.4634855732257499E-2</v>
      </c>
      <c r="T47">
        <v>-2.4401461517745902</v>
      </c>
      <c r="U47">
        <v>2.4401461517745902</v>
      </c>
      <c r="V47">
        <v>1.62386289063324</v>
      </c>
      <c r="W47">
        <v>-8.17</v>
      </c>
      <c r="X47">
        <v>3.42</v>
      </c>
      <c r="Y47">
        <v>526710</v>
      </c>
      <c r="Z47">
        <v>22900</v>
      </c>
      <c r="AA47">
        <v>1.38</v>
      </c>
      <c r="AB47">
        <v>23</v>
      </c>
      <c r="AC47">
        <v>18</v>
      </c>
      <c r="AD47">
        <v>5</v>
      </c>
      <c r="AE47">
        <v>78.260000000000005</v>
      </c>
      <c r="AF47">
        <v>12</v>
      </c>
      <c r="AG47">
        <v>14</v>
      </c>
      <c r="AH47">
        <v>1</v>
      </c>
      <c r="AI47">
        <v>8</v>
      </c>
    </row>
    <row r="48" spans="1:35" x14ac:dyDescent="0.2">
      <c r="A48" s="102">
        <v>912</v>
      </c>
      <c r="B48">
        <v>3086</v>
      </c>
      <c r="C48" s="106" t="s">
        <v>627</v>
      </c>
      <c r="D48" s="106" t="s">
        <v>1337</v>
      </c>
      <c r="E48">
        <v>1330</v>
      </c>
      <c r="F48">
        <v>1328</v>
      </c>
      <c r="G48">
        <v>600</v>
      </c>
      <c r="H48" s="106" t="s">
        <v>1311</v>
      </c>
      <c r="I48">
        <v>6287</v>
      </c>
      <c r="J48" s="106" t="s">
        <v>1423</v>
      </c>
      <c r="K48" s="106" t="s">
        <v>1324</v>
      </c>
      <c r="L48">
        <v>2880</v>
      </c>
      <c r="M48">
        <v>2836</v>
      </c>
      <c r="N48">
        <v>300</v>
      </c>
      <c r="O48" s="106" t="s">
        <v>1314</v>
      </c>
      <c r="P48">
        <v>0.72973553811922798</v>
      </c>
      <c r="Q48">
        <v>0.86376538756399102</v>
      </c>
      <c r="R48">
        <v>0.35020944050126301</v>
      </c>
      <c r="S48" s="15">
        <v>3.4623770769910397E-2</v>
      </c>
      <c r="T48">
        <v>1.84739916854688</v>
      </c>
      <c r="U48">
        <v>1.84739916854688</v>
      </c>
      <c r="V48">
        <v>1.6164225240994901</v>
      </c>
      <c r="W48">
        <v>6.23</v>
      </c>
      <c r="X48">
        <v>6.35</v>
      </c>
      <c r="Y48">
        <v>525589</v>
      </c>
      <c r="Z48">
        <v>30917</v>
      </c>
      <c r="AA48">
        <v>1.59</v>
      </c>
      <c r="AB48">
        <v>17</v>
      </c>
      <c r="AC48">
        <v>13</v>
      </c>
      <c r="AD48">
        <v>4</v>
      </c>
      <c r="AE48">
        <v>76.47</v>
      </c>
      <c r="AF48">
        <v>11</v>
      </c>
      <c r="AG48">
        <v>10</v>
      </c>
      <c r="AH48">
        <v>1</v>
      </c>
      <c r="AI48">
        <v>6</v>
      </c>
    </row>
    <row r="49" spans="1:35" x14ac:dyDescent="0.2">
      <c r="A49" s="102">
        <v>919</v>
      </c>
      <c r="B49">
        <v>8242</v>
      </c>
      <c r="C49" s="106" t="s">
        <v>884</v>
      </c>
      <c r="D49" s="106" t="s">
        <v>1337</v>
      </c>
      <c r="E49">
        <v>980</v>
      </c>
      <c r="F49">
        <v>961</v>
      </c>
      <c r="G49">
        <v>1000</v>
      </c>
      <c r="H49" s="106" t="s">
        <v>1314</v>
      </c>
      <c r="I49">
        <v>9716</v>
      </c>
      <c r="J49" s="106" t="s">
        <v>1527</v>
      </c>
      <c r="K49" s="106" t="s">
        <v>1326</v>
      </c>
      <c r="L49">
        <v>1252</v>
      </c>
      <c r="M49">
        <v>1242</v>
      </c>
      <c r="N49">
        <v>800</v>
      </c>
      <c r="O49" s="106" t="s">
        <v>1311</v>
      </c>
      <c r="P49">
        <v>0.84971997004834798</v>
      </c>
      <c r="Q49">
        <v>0.86320641664786601</v>
      </c>
      <c r="R49">
        <v>0.17371243731765801</v>
      </c>
      <c r="S49" s="15">
        <v>7.9229544347745196E-3</v>
      </c>
      <c r="T49">
        <v>-1.9964602218302201</v>
      </c>
      <c r="U49">
        <v>1.9964602218302201</v>
      </c>
      <c r="V49">
        <v>2.0822734361519202</v>
      </c>
      <c r="W49">
        <v>-11.38</v>
      </c>
      <c r="X49">
        <v>3.28</v>
      </c>
      <c r="Y49">
        <v>521031</v>
      </c>
      <c r="Z49">
        <v>30649</v>
      </c>
      <c r="AA49">
        <v>1.5</v>
      </c>
      <c r="AB49">
        <v>17</v>
      </c>
      <c r="AC49">
        <v>12</v>
      </c>
      <c r="AD49">
        <v>5</v>
      </c>
      <c r="AE49">
        <v>70.59</v>
      </c>
      <c r="AF49">
        <v>12</v>
      </c>
      <c r="AG49">
        <v>11</v>
      </c>
      <c r="AH49">
        <v>4</v>
      </c>
      <c r="AI49">
        <v>2</v>
      </c>
    </row>
    <row r="50" spans="1:35" x14ac:dyDescent="0.2">
      <c r="A50" s="102">
        <v>0</v>
      </c>
      <c r="B50">
        <v>3635</v>
      </c>
      <c r="C50" s="106" t="s">
        <v>46</v>
      </c>
      <c r="D50" s="106" t="s">
        <v>1313</v>
      </c>
      <c r="E50">
        <v>3155</v>
      </c>
      <c r="F50">
        <v>3190</v>
      </c>
      <c r="G50">
        <v>200</v>
      </c>
      <c r="H50" s="106" t="s">
        <v>1314</v>
      </c>
      <c r="I50">
        <v>6920</v>
      </c>
      <c r="J50" s="106" t="s">
        <v>1315</v>
      </c>
      <c r="K50" s="106" t="s">
        <v>1316</v>
      </c>
      <c r="L50">
        <v>6050</v>
      </c>
      <c r="M50">
        <v>5930</v>
      </c>
      <c r="N50">
        <v>100</v>
      </c>
      <c r="O50" s="106" t="s">
        <v>1311</v>
      </c>
      <c r="P50">
        <v>0.831269693876314</v>
      </c>
      <c r="Q50">
        <v>0.97939090355762104</v>
      </c>
      <c r="R50" s="15">
        <v>0.32991662323766902</v>
      </c>
      <c r="S50">
        <v>2.1842248677503302E-3</v>
      </c>
      <c r="T50">
        <v>-0.31694850041460598</v>
      </c>
      <c r="U50">
        <v>0.31694850041460598</v>
      </c>
      <c r="V50">
        <v>0.64902047803026697</v>
      </c>
      <c r="W50">
        <v>-2.63</v>
      </c>
      <c r="X50">
        <v>7.59</v>
      </c>
      <c r="Y50">
        <v>519397</v>
      </c>
      <c r="Z50">
        <v>23609</v>
      </c>
      <c r="AA50">
        <v>1.1499999999999999</v>
      </c>
      <c r="AB50">
        <v>22</v>
      </c>
      <c r="AC50">
        <v>14</v>
      </c>
      <c r="AD50">
        <v>8</v>
      </c>
      <c r="AE50">
        <v>63.64</v>
      </c>
      <c r="AF50">
        <v>10</v>
      </c>
      <c r="AG50">
        <v>9</v>
      </c>
      <c r="AH50">
        <v>7</v>
      </c>
      <c r="AI50">
        <v>6</v>
      </c>
    </row>
    <row r="51" spans="1:35" x14ac:dyDescent="0.2">
      <c r="A51" s="102">
        <v>497</v>
      </c>
      <c r="B51">
        <v>1803</v>
      </c>
      <c r="C51" s="106" t="s">
        <v>1322</v>
      </c>
      <c r="D51" s="106" t="s">
        <v>1321</v>
      </c>
      <c r="E51">
        <v>1095</v>
      </c>
      <c r="F51">
        <v>1094</v>
      </c>
      <c r="G51">
        <v>600</v>
      </c>
      <c r="H51" s="106" t="s">
        <v>1311</v>
      </c>
      <c r="I51">
        <v>6981</v>
      </c>
      <c r="J51" s="106" t="s">
        <v>1513</v>
      </c>
      <c r="K51" s="106" t="s">
        <v>1316</v>
      </c>
      <c r="L51">
        <v>6415</v>
      </c>
      <c r="M51">
        <v>6330</v>
      </c>
      <c r="N51">
        <v>100</v>
      </c>
      <c r="O51" s="106" t="s">
        <v>1314</v>
      </c>
      <c r="P51">
        <v>0.57369127346503301</v>
      </c>
      <c r="Q51">
        <v>0.89968872568626801</v>
      </c>
      <c r="R51" s="15">
        <v>0.24199427750755001</v>
      </c>
      <c r="S51" s="15">
        <v>4.3537878989730501E-2</v>
      </c>
      <c r="T51">
        <v>0.52046995144214903</v>
      </c>
      <c r="U51">
        <v>0.52046995144214903</v>
      </c>
      <c r="V51">
        <v>0.28517331787773198</v>
      </c>
      <c r="W51">
        <v>1.39</v>
      </c>
      <c r="X51">
        <v>3.7</v>
      </c>
      <c r="Y51">
        <v>516165</v>
      </c>
      <c r="Z51">
        <v>23462</v>
      </c>
      <c r="AA51">
        <v>1.66</v>
      </c>
      <c r="AB51">
        <v>22</v>
      </c>
      <c r="AC51">
        <v>16</v>
      </c>
      <c r="AD51">
        <v>6</v>
      </c>
      <c r="AE51">
        <v>72.73</v>
      </c>
      <c r="AF51">
        <v>9</v>
      </c>
      <c r="AG51">
        <v>16</v>
      </c>
      <c r="AH51">
        <v>3</v>
      </c>
      <c r="AI51">
        <v>3</v>
      </c>
    </row>
    <row r="52" spans="1:35" x14ac:dyDescent="0.2">
      <c r="A52" s="102">
        <v>1398</v>
      </c>
      <c r="B52">
        <v>5020</v>
      </c>
      <c r="C52" s="106" t="s">
        <v>1669</v>
      </c>
      <c r="D52" s="106" t="s">
        <v>1590</v>
      </c>
      <c r="E52">
        <v>471</v>
      </c>
      <c r="F52">
        <v>474.9</v>
      </c>
      <c r="G52">
        <v>2200</v>
      </c>
      <c r="H52" s="106" t="s">
        <v>1311</v>
      </c>
      <c r="I52">
        <v>6269</v>
      </c>
      <c r="J52" s="106" t="s">
        <v>1782</v>
      </c>
      <c r="K52" s="106" t="s">
        <v>1324</v>
      </c>
      <c r="L52">
        <v>2074</v>
      </c>
      <c r="M52">
        <v>2078</v>
      </c>
      <c r="N52">
        <v>500</v>
      </c>
      <c r="O52" s="106" t="s">
        <v>1314</v>
      </c>
      <c r="P52">
        <v>0.65193913929463698</v>
      </c>
      <c r="Q52">
        <v>0.81564183710858396</v>
      </c>
      <c r="R52">
        <v>0.39586853994119597</v>
      </c>
      <c r="S52" s="106">
        <v>3.4479159835036299E-2</v>
      </c>
      <c r="T52">
        <v>2.6176950111343502</v>
      </c>
      <c r="U52">
        <v>2.6176950111343502</v>
      </c>
      <c r="V52">
        <v>2.8796409804168399</v>
      </c>
      <c r="W52">
        <v>15.54</v>
      </c>
      <c r="X52">
        <v>0.56000000000000005</v>
      </c>
      <c r="Y52">
        <v>516131</v>
      </c>
      <c r="Z52">
        <v>25807</v>
      </c>
      <c r="AA52">
        <v>1.31</v>
      </c>
      <c r="AB52">
        <v>20</v>
      </c>
      <c r="AC52">
        <v>13</v>
      </c>
      <c r="AD52">
        <v>7</v>
      </c>
      <c r="AE52">
        <v>65</v>
      </c>
      <c r="AF52">
        <v>10</v>
      </c>
      <c r="AG52">
        <v>13</v>
      </c>
      <c r="AH52">
        <v>5</v>
      </c>
      <c r="AI52">
        <v>2</v>
      </c>
    </row>
    <row r="53" spans="1:35" x14ac:dyDescent="0.2">
      <c r="A53" s="102">
        <v>91</v>
      </c>
      <c r="B53">
        <v>6967</v>
      </c>
      <c r="C53" s="106" t="s">
        <v>794</v>
      </c>
      <c r="D53" s="106" t="s">
        <v>1316</v>
      </c>
      <c r="E53">
        <v>1367</v>
      </c>
      <c r="F53">
        <v>1361</v>
      </c>
      <c r="G53">
        <v>800</v>
      </c>
      <c r="H53" s="106" t="s">
        <v>1311</v>
      </c>
      <c r="I53">
        <v>8572</v>
      </c>
      <c r="J53" s="106" t="s">
        <v>1279</v>
      </c>
      <c r="K53" s="106" t="s">
        <v>1317</v>
      </c>
      <c r="L53">
        <v>522</v>
      </c>
      <c r="M53">
        <v>522</v>
      </c>
      <c r="N53">
        <v>2100</v>
      </c>
      <c r="O53" s="106" t="s">
        <v>1314</v>
      </c>
      <c r="P53">
        <v>0.87603725656737197</v>
      </c>
      <c r="Q53">
        <v>0.94227108810300497</v>
      </c>
      <c r="R53" s="106">
        <v>4.4168140499755003E-2</v>
      </c>
      <c r="S53" s="106">
        <v>7.35434085154699E-3</v>
      </c>
      <c r="T53">
        <v>0.72302341172408902</v>
      </c>
      <c r="U53">
        <v>0.72302341172408902</v>
      </c>
      <c r="V53">
        <v>0.73996507835853897</v>
      </c>
      <c r="W53">
        <v>2.87</v>
      </c>
      <c r="X53">
        <v>0.68</v>
      </c>
      <c r="Y53">
        <v>512646</v>
      </c>
      <c r="Z53">
        <v>25632</v>
      </c>
      <c r="AA53">
        <v>1.18</v>
      </c>
      <c r="AB53">
        <v>20</v>
      </c>
      <c r="AC53">
        <v>14</v>
      </c>
      <c r="AD53">
        <v>6</v>
      </c>
      <c r="AE53">
        <v>70</v>
      </c>
      <c r="AF53">
        <v>11</v>
      </c>
      <c r="AG53">
        <v>12</v>
      </c>
      <c r="AH53">
        <v>4</v>
      </c>
      <c r="AI53">
        <v>4</v>
      </c>
    </row>
    <row r="54" spans="1:35" x14ac:dyDescent="0.2">
      <c r="A54" s="102">
        <v>941</v>
      </c>
      <c r="B54">
        <v>3289</v>
      </c>
      <c r="C54" s="106" t="s">
        <v>641</v>
      </c>
      <c r="D54" s="106" t="s">
        <v>1333</v>
      </c>
      <c r="E54">
        <v>778</v>
      </c>
      <c r="F54">
        <v>782</v>
      </c>
      <c r="G54">
        <v>1000</v>
      </c>
      <c r="H54" s="106" t="s">
        <v>1311</v>
      </c>
      <c r="I54">
        <v>4543</v>
      </c>
      <c r="J54" s="106" t="s">
        <v>688</v>
      </c>
      <c r="K54" s="106" t="s">
        <v>1320</v>
      </c>
      <c r="L54">
        <v>3840</v>
      </c>
      <c r="M54">
        <v>3826</v>
      </c>
      <c r="N54">
        <v>200</v>
      </c>
      <c r="O54" s="106" t="s">
        <v>1314</v>
      </c>
      <c r="P54">
        <v>0.58766993606668505</v>
      </c>
      <c r="Q54">
        <v>0.86111632902831903</v>
      </c>
      <c r="R54" s="15">
        <v>0.31770359242784602</v>
      </c>
      <c r="S54" s="15">
        <v>7.6991034370528497E-2</v>
      </c>
      <c r="T54">
        <v>1.45616595206011</v>
      </c>
      <c r="U54">
        <v>1.45616595206011</v>
      </c>
      <c r="V54">
        <v>0.86051090621889104</v>
      </c>
      <c r="W54">
        <v>4.7699999999999996</v>
      </c>
      <c r="X54">
        <v>2.2000000000000002</v>
      </c>
      <c r="Y54">
        <v>512020</v>
      </c>
      <c r="Z54">
        <v>26948</v>
      </c>
      <c r="AA54">
        <v>1.43</v>
      </c>
      <c r="AB54">
        <v>19</v>
      </c>
      <c r="AC54">
        <v>16</v>
      </c>
      <c r="AD54">
        <v>3</v>
      </c>
      <c r="AE54">
        <v>84.21</v>
      </c>
      <c r="AF54">
        <v>14</v>
      </c>
      <c r="AG54">
        <v>11</v>
      </c>
      <c r="AH54">
        <v>2</v>
      </c>
      <c r="AI54">
        <v>6</v>
      </c>
    </row>
    <row r="55" spans="1:35" x14ac:dyDescent="0.2">
      <c r="A55" s="102">
        <v>1213</v>
      </c>
      <c r="B55">
        <v>4768</v>
      </c>
      <c r="C55" s="106" t="s">
        <v>1710</v>
      </c>
      <c r="D55" s="106" t="s">
        <v>1313</v>
      </c>
      <c r="E55">
        <v>4995</v>
      </c>
      <c r="F55">
        <v>5000</v>
      </c>
      <c r="G55">
        <v>200</v>
      </c>
      <c r="H55" s="106" t="s">
        <v>1311</v>
      </c>
      <c r="I55">
        <v>8060</v>
      </c>
      <c r="J55" s="106" t="s">
        <v>1098</v>
      </c>
      <c r="K55" s="106" t="s">
        <v>1318</v>
      </c>
      <c r="L55">
        <v>2796</v>
      </c>
      <c r="M55">
        <v>2808</v>
      </c>
      <c r="N55">
        <v>400</v>
      </c>
      <c r="O55" s="106" t="s">
        <v>1314</v>
      </c>
      <c r="P55">
        <v>0.76614940178762903</v>
      </c>
      <c r="Q55">
        <v>0.83632233060288796</v>
      </c>
      <c r="R55" s="15">
        <v>0.169750734504344</v>
      </c>
      <c r="S55" s="15">
        <v>1.72543799779049E-4</v>
      </c>
      <c r="T55">
        <v>2.60055475240074E-2</v>
      </c>
      <c r="U55">
        <v>2.60055475240074E-2</v>
      </c>
      <c r="V55">
        <v>0.28945978799908101</v>
      </c>
      <c r="W55">
        <v>0.08</v>
      </c>
      <c r="X55">
        <v>12.32</v>
      </c>
      <c r="Y55">
        <v>512010</v>
      </c>
      <c r="Z55">
        <v>30118</v>
      </c>
      <c r="AA55">
        <v>1.67</v>
      </c>
      <c r="AB55">
        <v>17</v>
      </c>
      <c r="AC55">
        <v>13</v>
      </c>
      <c r="AD55">
        <v>4</v>
      </c>
      <c r="AE55">
        <v>76.47</v>
      </c>
      <c r="AF55">
        <v>11</v>
      </c>
      <c r="AG55">
        <v>11</v>
      </c>
      <c r="AH55">
        <v>2</v>
      </c>
      <c r="AI55">
        <v>4</v>
      </c>
    </row>
    <row r="56" spans="1:35" x14ac:dyDescent="0.2">
      <c r="A56" s="102">
        <v>1020</v>
      </c>
      <c r="B56">
        <v>3099</v>
      </c>
      <c r="C56" s="106" t="s">
        <v>36</v>
      </c>
      <c r="D56" s="106" t="s">
        <v>1337</v>
      </c>
      <c r="E56">
        <v>818</v>
      </c>
      <c r="F56">
        <v>816</v>
      </c>
      <c r="G56">
        <v>1300</v>
      </c>
      <c r="H56" s="106" t="s">
        <v>1314</v>
      </c>
      <c r="I56">
        <v>4183</v>
      </c>
      <c r="J56" s="106" t="s">
        <v>1521</v>
      </c>
      <c r="K56" s="106" t="s">
        <v>1336</v>
      </c>
      <c r="L56">
        <v>2570</v>
      </c>
      <c r="M56">
        <v>2586</v>
      </c>
      <c r="N56">
        <v>400</v>
      </c>
      <c r="O56" s="106" t="s">
        <v>1311</v>
      </c>
      <c r="P56">
        <v>0.68228775559482402</v>
      </c>
      <c r="Q56">
        <v>0.853849798221198</v>
      </c>
      <c r="R56" s="106">
        <v>0.33851845002562803</v>
      </c>
      <c r="S56">
        <v>2.5453052865275001E-2</v>
      </c>
      <c r="T56">
        <v>-2.41916580291362</v>
      </c>
      <c r="U56">
        <v>2.41916580291362</v>
      </c>
      <c r="V56">
        <v>2.0285387590877999</v>
      </c>
      <c r="W56">
        <v>-14.66</v>
      </c>
      <c r="X56">
        <v>2.5499999999999998</v>
      </c>
      <c r="Y56">
        <v>507283</v>
      </c>
      <c r="Z56">
        <v>26699</v>
      </c>
      <c r="AA56">
        <v>1.3</v>
      </c>
      <c r="AB56">
        <v>19</v>
      </c>
      <c r="AC56">
        <v>14</v>
      </c>
      <c r="AD56">
        <v>5</v>
      </c>
      <c r="AE56">
        <v>73.680000000000007</v>
      </c>
      <c r="AF56">
        <v>13</v>
      </c>
      <c r="AG56">
        <v>10</v>
      </c>
      <c r="AH56">
        <v>3</v>
      </c>
      <c r="AI56">
        <v>6</v>
      </c>
    </row>
    <row r="57" spans="1:35" x14ac:dyDescent="0.2">
      <c r="A57" s="102">
        <v>1088</v>
      </c>
      <c r="B57">
        <v>8002</v>
      </c>
      <c r="C57" s="106" t="s">
        <v>29</v>
      </c>
      <c r="D57" s="106" t="s">
        <v>1318</v>
      </c>
      <c r="E57">
        <v>782.8</v>
      </c>
      <c r="F57">
        <v>789.7</v>
      </c>
      <c r="G57">
        <v>1300</v>
      </c>
      <c r="H57" s="106" t="s">
        <v>1311</v>
      </c>
      <c r="I57">
        <v>9069</v>
      </c>
      <c r="J57" s="106" t="s">
        <v>1432</v>
      </c>
      <c r="K57" s="106" t="s">
        <v>1442</v>
      </c>
      <c r="L57">
        <v>875</v>
      </c>
      <c r="M57">
        <v>871</v>
      </c>
      <c r="N57">
        <v>1200</v>
      </c>
      <c r="O57" s="106" t="s">
        <v>1314</v>
      </c>
      <c r="P57">
        <v>0.63210072600454603</v>
      </c>
      <c r="Q57">
        <v>0.84875934165012201</v>
      </c>
      <c r="R57">
        <v>0.13989174833051299</v>
      </c>
      <c r="S57" s="15">
        <v>1.6545554983304799E-2</v>
      </c>
      <c r="T57">
        <v>1.3547971817053801</v>
      </c>
      <c r="U57">
        <v>1.3547971817053801</v>
      </c>
      <c r="V57">
        <v>0.34999599027050499</v>
      </c>
      <c r="W57">
        <v>2.17</v>
      </c>
      <c r="X57">
        <v>1.78</v>
      </c>
      <c r="Y57">
        <v>497667</v>
      </c>
      <c r="Z57">
        <v>26193</v>
      </c>
      <c r="AA57">
        <v>1.25</v>
      </c>
      <c r="AB57">
        <v>19</v>
      </c>
      <c r="AC57">
        <v>14</v>
      </c>
      <c r="AD57">
        <v>5</v>
      </c>
      <c r="AE57">
        <v>73.680000000000007</v>
      </c>
      <c r="AF57">
        <v>13</v>
      </c>
      <c r="AG57">
        <v>9</v>
      </c>
      <c r="AH57">
        <v>3</v>
      </c>
      <c r="AI57">
        <v>7</v>
      </c>
    </row>
    <row r="58" spans="1:35" x14ac:dyDescent="0.2">
      <c r="A58" s="102">
        <v>1028</v>
      </c>
      <c r="B58">
        <v>2327</v>
      </c>
      <c r="C58" s="106" t="s">
        <v>1776</v>
      </c>
      <c r="D58" s="106" t="s">
        <v>1313</v>
      </c>
      <c r="E58">
        <v>3170</v>
      </c>
      <c r="F58">
        <v>3235</v>
      </c>
      <c r="G58">
        <v>300</v>
      </c>
      <c r="H58" s="106" t="s">
        <v>1314</v>
      </c>
      <c r="I58">
        <v>4091</v>
      </c>
      <c r="J58" s="106" t="s">
        <v>2152</v>
      </c>
      <c r="K58" s="106" t="s">
        <v>1336</v>
      </c>
      <c r="L58">
        <v>2297</v>
      </c>
      <c r="M58">
        <v>2241</v>
      </c>
      <c r="N58">
        <v>400</v>
      </c>
      <c r="O58" s="106" t="s">
        <v>1311</v>
      </c>
      <c r="P58">
        <v>0.62222200638585301</v>
      </c>
      <c r="Q58">
        <v>0.85322535309102898</v>
      </c>
      <c r="R58" s="15">
        <v>0.31907714542176902</v>
      </c>
      <c r="S58" s="106">
        <v>1.2148858704933299E-2</v>
      </c>
      <c r="T58">
        <v>-0.43227722232622701</v>
      </c>
      <c r="U58">
        <v>0.43227722232622701</v>
      </c>
      <c r="V58">
        <v>1.0798194297245201</v>
      </c>
      <c r="W58">
        <v>-2.11</v>
      </c>
      <c r="X58">
        <v>7.64</v>
      </c>
      <c r="Y58">
        <v>497536</v>
      </c>
      <c r="Z58">
        <v>29267</v>
      </c>
      <c r="AA58">
        <v>1.53</v>
      </c>
      <c r="AB58">
        <v>17</v>
      </c>
      <c r="AC58">
        <v>13</v>
      </c>
      <c r="AD58">
        <v>4</v>
      </c>
      <c r="AE58">
        <v>76.47</v>
      </c>
      <c r="AF58">
        <v>12</v>
      </c>
      <c r="AG58">
        <v>10</v>
      </c>
      <c r="AH58">
        <v>2</v>
      </c>
      <c r="AI58">
        <v>5</v>
      </c>
    </row>
    <row r="59" spans="1:35" x14ac:dyDescent="0.2">
      <c r="A59" s="102">
        <v>610</v>
      </c>
      <c r="B59">
        <v>4205</v>
      </c>
      <c r="C59" s="106" t="s">
        <v>1476</v>
      </c>
      <c r="D59" s="106" t="s">
        <v>1336</v>
      </c>
      <c r="E59">
        <v>1192</v>
      </c>
      <c r="F59">
        <v>1216</v>
      </c>
      <c r="G59">
        <v>800</v>
      </c>
      <c r="H59" s="106" t="s">
        <v>1314</v>
      </c>
      <c r="I59">
        <v>6457</v>
      </c>
      <c r="J59" s="106" t="s">
        <v>1655</v>
      </c>
      <c r="K59" s="106" t="s">
        <v>1324</v>
      </c>
      <c r="L59">
        <v>3160</v>
      </c>
      <c r="M59">
        <v>3140</v>
      </c>
      <c r="N59">
        <v>300</v>
      </c>
      <c r="O59" s="106" t="s">
        <v>1311</v>
      </c>
      <c r="P59">
        <v>0.80852098487380797</v>
      </c>
      <c r="Q59">
        <v>0.89061132960483702</v>
      </c>
      <c r="R59" s="15">
        <v>0.25654741295628603</v>
      </c>
      <c r="S59" s="106">
        <v>4.9084135360756398E-2</v>
      </c>
      <c r="T59">
        <v>-1.2393284763201</v>
      </c>
      <c r="U59">
        <v>1.2393284763201</v>
      </c>
      <c r="V59">
        <v>1.46301168183837</v>
      </c>
      <c r="W59">
        <v>-5.26</v>
      </c>
      <c r="X59">
        <v>3.27</v>
      </c>
      <c r="Y59">
        <v>495053</v>
      </c>
      <c r="Z59">
        <v>23574</v>
      </c>
      <c r="AA59">
        <v>1.43</v>
      </c>
      <c r="AB59">
        <v>21</v>
      </c>
      <c r="AC59">
        <v>15</v>
      </c>
      <c r="AD59">
        <v>6</v>
      </c>
      <c r="AE59">
        <v>71.430000000000007</v>
      </c>
      <c r="AF59">
        <v>11</v>
      </c>
      <c r="AG59">
        <v>13</v>
      </c>
      <c r="AH59">
        <v>2</v>
      </c>
      <c r="AI59">
        <v>6</v>
      </c>
    </row>
    <row r="60" spans="1:35" x14ac:dyDescent="0.2">
      <c r="A60" s="102">
        <v>422</v>
      </c>
      <c r="B60">
        <v>1824</v>
      </c>
      <c r="C60" s="106" t="s">
        <v>224</v>
      </c>
      <c r="D60" s="106" t="s">
        <v>1321</v>
      </c>
      <c r="E60">
        <v>1099</v>
      </c>
      <c r="F60">
        <v>1098</v>
      </c>
      <c r="G60">
        <v>1000</v>
      </c>
      <c r="H60" s="106" t="s">
        <v>1311</v>
      </c>
      <c r="I60">
        <v>8601</v>
      </c>
      <c r="J60" s="106" t="s">
        <v>25</v>
      </c>
      <c r="K60" s="106" t="s">
        <v>1517</v>
      </c>
      <c r="L60">
        <v>551.70000000000005</v>
      </c>
      <c r="M60">
        <v>553.1</v>
      </c>
      <c r="N60">
        <v>2000</v>
      </c>
      <c r="O60" s="106" t="s">
        <v>1314</v>
      </c>
      <c r="P60">
        <v>0.57351996593547105</v>
      </c>
      <c r="Q60">
        <v>0.90592665547254503</v>
      </c>
      <c r="R60" s="106">
        <v>2.8480900582434202E-2</v>
      </c>
      <c r="S60" s="106">
        <v>1.43886703424692E-2</v>
      </c>
      <c r="T60">
        <v>0.63271682379313499</v>
      </c>
      <c r="U60">
        <v>0.63271682379313499</v>
      </c>
      <c r="V60">
        <v>0.62869778131463605</v>
      </c>
      <c r="W60">
        <v>2.76</v>
      </c>
      <c r="X60">
        <v>0.75</v>
      </c>
      <c r="Y60">
        <v>494893</v>
      </c>
      <c r="Z60">
        <v>30931</v>
      </c>
      <c r="AA60">
        <v>1.49</v>
      </c>
      <c r="AB60">
        <v>16</v>
      </c>
      <c r="AC60">
        <v>13</v>
      </c>
      <c r="AD60">
        <v>3</v>
      </c>
      <c r="AE60">
        <v>81.25</v>
      </c>
      <c r="AF60">
        <v>13</v>
      </c>
      <c r="AG60">
        <v>7</v>
      </c>
      <c r="AH60">
        <v>1</v>
      </c>
      <c r="AI60">
        <v>8</v>
      </c>
    </row>
    <row r="61" spans="1:35" x14ac:dyDescent="0.2">
      <c r="A61" s="102">
        <v>679</v>
      </c>
      <c r="B61">
        <v>1963</v>
      </c>
      <c r="C61" s="106" t="s">
        <v>1575</v>
      </c>
      <c r="D61" s="106" t="s">
        <v>1321</v>
      </c>
      <c r="E61">
        <v>1581</v>
      </c>
      <c r="F61">
        <v>1555</v>
      </c>
      <c r="G61">
        <v>700</v>
      </c>
      <c r="H61" s="106" t="s">
        <v>1314</v>
      </c>
      <c r="I61">
        <v>6674</v>
      </c>
      <c r="J61" s="106" t="s">
        <v>233</v>
      </c>
      <c r="K61" s="106" t="s">
        <v>1316</v>
      </c>
      <c r="L61">
        <v>2167</v>
      </c>
      <c r="M61">
        <v>2155</v>
      </c>
      <c r="N61">
        <v>500</v>
      </c>
      <c r="O61" s="106" t="s">
        <v>1311</v>
      </c>
      <c r="P61">
        <v>0.85091429299258403</v>
      </c>
      <c r="Q61">
        <v>0.88509519951941196</v>
      </c>
      <c r="R61" s="106">
        <v>0.152428904498144</v>
      </c>
      <c r="S61" s="106">
        <v>3.0244507628212899E-2</v>
      </c>
      <c r="T61">
        <v>-0.276495716602496</v>
      </c>
      <c r="U61">
        <v>0.276495716602496</v>
      </c>
      <c r="V61">
        <v>0.27649496641698401</v>
      </c>
      <c r="W61">
        <v>-1.24</v>
      </c>
      <c r="X61">
        <v>1.02</v>
      </c>
      <c r="Y61">
        <v>494318</v>
      </c>
      <c r="Z61">
        <v>21492</v>
      </c>
      <c r="AA61">
        <v>1.06</v>
      </c>
      <c r="AB61">
        <v>23</v>
      </c>
      <c r="AC61">
        <v>15</v>
      </c>
      <c r="AD61">
        <v>8</v>
      </c>
      <c r="AE61">
        <v>65.22</v>
      </c>
      <c r="AF61">
        <v>11</v>
      </c>
      <c r="AG61">
        <v>12</v>
      </c>
      <c r="AH61">
        <v>6</v>
      </c>
      <c r="AI61">
        <v>5</v>
      </c>
    </row>
    <row r="62" spans="1:35" x14ac:dyDescent="0.2">
      <c r="A62" s="102">
        <v>1030</v>
      </c>
      <c r="B62">
        <v>4681</v>
      </c>
      <c r="C62" s="106" t="s">
        <v>1095</v>
      </c>
      <c r="D62" s="106" t="s">
        <v>1326</v>
      </c>
      <c r="E62">
        <v>1657</v>
      </c>
      <c r="F62">
        <v>1632</v>
      </c>
      <c r="G62">
        <v>600</v>
      </c>
      <c r="H62" s="106" t="s">
        <v>1314</v>
      </c>
      <c r="I62">
        <v>6457</v>
      </c>
      <c r="J62" s="106" t="s">
        <v>1655</v>
      </c>
      <c r="K62" s="106" t="s">
        <v>1324</v>
      </c>
      <c r="L62">
        <v>3160</v>
      </c>
      <c r="M62">
        <v>3140</v>
      </c>
      <c r="N62">
        <v>300</v>
      </c>
      <c r="O62" s="106" t="s">
        <v>1311</v>
      </c>
      <c r="P62">
        <v>0.74583545083093505</v>
      </c>
      <c r="Q62">
        <v>0.85320250652019702</v>
      </c>
      <c r="R62" s="106">
        <v>0.22637785454860301</v>
      </c>
      <c r="S62">
        <v>2.4986572431549701E-2</v>
      </c>
      <c r="T62">
        <v>-2.1450170724037401</v>
      </c>
      <c r="U62">
        <v>2.1450170724037401</v>
      </c>
      <c r="V62">
        <v>1.3709016502598701</v>
      </c>
      <c r="W62">
        <v>-5.59</v>
      </c>
      <c r="X62">
        <v>3.95</v>
      </c>
      <c r="Y62">
        <v>493719</v>
      </c>
      <c r="Z62">
        <v>35266</v>
      </c>
      <c r="AA62">
        <v>1.94</v>
      </c>
      <c r="AB62">
        <v>14</v>
      </c>
      <c r="AC62">
        <v>11</v>
      </c>
      <c r="AD62">
        <v>3</v>
      </c>
      <c r="AE62">
        <v>78.569999999999993</v>
      </c>
      <c r="AF62">
        <v>11</v>
      </c>
      <c r="AG62">
        <v>9</v>
      </c>
      <c r="AH62">
        <v>1</v>
      </c>
      <c r="AI62">
        <v>4</v>
      </c>
    </row>
    <row r="63" spans="1:35" x14ac:dyDescent="0.2">
      <c r="A63" s="102">
        <v>654</v>
      </c>
      <c r="B63">
        <v>7259</v>
      </c>
      <c r="C63" s="106" t="s">
        <v>27</v>
      </c>
      <c r="D63" s="106" t="s">
        <v>1329</v>
      </c>
      <c r="E63">
        <v>3700</v>
      </c>
      <c r="F63">
        <v>3760</v>
      </c>
      <c r="G63">
        <v>200</v>
      </c>
      <c r="H63" s="106" t="s">
        <v>1311</v>
      </c>
      <c r="I63">
        <v>7762</v>
      </c>
      <c r="J63" s="106" t="s">
        <v>1533</v>
      </c>
      <c r="K63" s="106" t="s">
        <v>1320</v>
      </c>
      <c r="L63">
        <v>488</v>
      </c>
      <c r="M63">
        <v>491</v>
      </c>
      <c r="N63">
        <v>1500</v>
      </c>
      <c r="O63" s="106" t="s">
        <v>1314</v>
      </c>
      <c r="P63">
        <v>0.90521772098515196</v>
      </c>
      <c r="Q63">
        <v>0.88712524423729699</v>
      </c>
      <c r="R63" s="106">
        <v>6.2275291456328798E-3</v>
      </c>
      <c r="S63">
        <v>6.35804022822265E-2</v>
      </c>
      <c r="T63">
        <v>3.22833109106478</v>
      </c>
      <c r="U63">
        <v>3.22833109106478</v>
      </c>
      <c r="V63">
        <v>2.8360056364387201</v>
      </c>
      <c r="W63">
        <v>9.52</v>
      </c>
      <c r="X63">
        <v>2.06</v>
      </c>
      <c r="Y63">
        <v>492933</v>
      </c>
      <c r="Z63">
        <v>28996</v>
      </c>
      <c r="AA63">
        <v>1.91</v>
      </c>
      <c r="AB63">
        <v>17</v>
      </c>
      <c r="AC63">
        <v>16</v>
      </c>
      <c r="AD63">
        <v>1</v>
      </c>
      <c r="AE63">
        <v>94.12</v>
      </c>
      <c r="AF63">
        <v>13</v>
      </c>
      <c r="AG63">
        <v>11</v>
      </c>
      <c r="AH63">
        <v>0</v>
      </c>
      <c r="AI63">
        <v>6</v>
      </c>
    </row>
    <row r="64" spans="1:35" x14ac:dyDescent="0.2">
      <c r="A64" s="102">
        <v>1429</v>
      </c>
      <c r="B64">
        <v>6301</v>
      </c>
      <c r="C64" s="106" t="s">
        <v>55</v>
      </c>
      <c r="D64" s="106" t="s">
        <v>1324</v>
      </c>
      <c r="E64">
        <v>2330.5</v>
      </c>
      <c r="F64">
        <v>2324</v>
      </c>
      <c r="G64">
        <v>400</v>
      </c>
      <c r="H64" s="106" t="s">
        <v>1314</v>
      </c>
      <c r="I64">
        <v>6923</v>
      </c>
      <c r="J64" s="106" t="s">
        <v>57</v>
      </c>
      <c r="K64" s="106" t="s">
        <v>1316</v>
      </c>
      <c r="L64">
        <v>2880</v>
      </c>
      <c r="M64">
        <v>2932</v>
      </c>
      <c r="N64">
        <v>300</v>
      </c>
      <c r="O64" s="106" t="s">
        <v>1311</v>
      </c>
      <c r="P64">
        <v>0.78816347096010297</v>
      </c>
      <c r="Q64">
        <v>0.81168893636356998</v>
      </c>
      <c r="R64" s="15">
        <v>0.304115135638509</v>
      </c>
      <c r="S64" s="106">
        <v>2.4431858634230301E-2</v>
      </c>
      <c r="T64">
        <v>-2.3474783045437402</v>
      </c>
      <c r="U64">
        <v>2.3474783045437402</v>
      </c>
      <c r="V64">
        <v>2.1684229736024601</v>
      </c>
      <c r="W64">
        <v>-6.45</v>
      </c>
      <c r="X64">
        <v>5.68</v>
      </c>
      <c r="Y64">
        <v>491607</v>
      </c>
      <c r="Z64">
        <v>35115</v>
      </c>
      <c r="AA64">
        <v>1.86</v>
      </c>
      <c r="AB64">
        <v>14</v>
      </c>
      <c r="AC64">
        <v>13</v>
      </c>
      <c r="AD64">
        <v>1</v>
      </c>
      <c r="AE64">
        <v>92.86</v>
      </c>
      <c r="AF64">
        <v>12</v>
      </c>
      <c r="AG64">
        <v>8</v>
      </c>
      <c r="AH64">
        <v>1</v>
      </c>
      <c r="AI64">
        <v>5</v>
      </c>
    </row>
    <row r="65" spans="1:35" x14ac:dyDescent="0.2">
      <c r="A65" s="102">
        <v>771</v>
      </c>
      <c r="B65">
        <v>4681</v>
      </c>
      <c r="C65" s="106" t="s">
        <v>1095</v>
      </c>
      <c r="D65" s="106" t="s">
        <v>1326</v>
      </c>
      <c r="E65">
        <v>1657</v>
      </c>
      <c r="F65">
        <v>1632</v>
      </c>
      <c r="G65">
        <v>500</v>
      </c>
      <c r="H65" s="106" t="s">
        <v>1311</v>
      </c>
      <c r="I65">
        <v>6287</v>
      </c>
      <c r="J65" s="106" t="s">
        <v>1423</v>
      </c>
      <c r="K65" s="106" t="s">
        <v>1324</v>
      </c>
      <c r="L65">
        <v>2880</v>
      </c>
      <c r="M65">
        <v>2836</v>
      </c>
      <c r="N65">
        <v>300</v>
      </c>
      <c r="O65" s="106" t="s">
        <v>1314</v>
      </c>
      <c r="P65">
        <v>0.90787349778788196</v>
      </c>
      <c r="Q65">
        <v>0.877294881350411</v>
      </c>
      <c r="R65" s="106">
        <v>1.70740575727036E-2</v>
      </c>
      <c r="S65" s="15">
        <v>1.5833217944129101E-2</v>
      </c>
      <c r="T65">
        <v>1.8563119679318001</v>
      </c>
      <c r="U65">
        <v>1.8563119679318001</v>
      </c>
      <c r="V65">
        <v>1.7569550027046099</v>
      </c>
      <c r="W65">
        <v>4.21</v>
      </c>
      <c r="X65">
        <v>4.09</v>
      </c>
      <c r="Y65">
        <v>487075</v>
      </c>
      <c r="Z65">
        <v>30442</v>
      </c>
      <c r="AA65">
        <v>1.57</v>
      </c>
      <c r="AB65">
        <v>16</v>
      </c>
      <c r="AC65">
        <v>12</v>
      </c>
      <c r="AD65">
        <v>4</v>
      </c>
      <c r="AE65">
        <v>75</v>
      </c>
      <c r="AF65">
        <v>11</v>
      </c>
      <c r="AG65">
        <v>10</v>
      </c>
      <c r="AH65">
        <v>2</v>
      </c>
      <c r="AI65">
        <v>4</v>
      </c>
    </row>
    <row r="66" spans="1:35" x14ac:dyDescent="0.2">
      <c r="A66" s="102">
        <v>151</v>
      </c>
      <c r="B66">
        <v>1893</v>
      </c>
      <c r="C66" s="106" t="s">
        <v>1779</v>
      </c>
      <c r="D66" s="106" t="s">
        <v>1321</v>
      </c>
      <c r="E66">
        <v>669</v>
      </c>
      <c r="F66">
        <v>666</v>
      </c>
      <c r="G66">
        <v>1600</v>
      </c>
      <c r="H66" s="106" t="s">
        <v>1314</v>
      </c>
      <c r="I66">
        <v>3289</v>
      </c>
      <c r="J66" s="106" t="s">
        <v>641</v>
      </c>
      <c r="K66" s="106" t="s">
        <v>1333</v>
      </c>
      <c r="L66">
        <v>778</v>
      </c>
      <c r="M66">
        <v>782</v>
      </c>
      <c r="N66">
        <v>1400</v>
      </c>
      <c r="O66" s="106" t="s">
        <v>1311</v>
      </c>
      <c r="P66">
        <v>0.57021925381375205</v>
      </c>
      <c r="Q66">
        <v>0.93224290808194099</v>
      </c>
      <c r="R66">
        <v>0.34013297697200201</v>
      </c>
      <c r="S66">
        <v>1.79085532369328E-2</v>
      </c>
      <c r="T66">
        <v>-1.4833344866134299</v>
      </c>
      <c r="U66">
        <v>1.4833344866134299</v>
      </c>
      <c r="V66">
        <v>0.90823645619940896</v>
      </c>
      <c r="W66">
        <v>-5.03</v>
      </c>
      <c r="X66">
        <v>2.67</v>
      </c>
      <c r="Y66">
        <v>486787</v>
      </c>
      <c r="Z66">
        <v>27044</v>
      </c>
      <c r="AA66">
        <v>1.28</v>
      </c>
      <c r="AB66">
        <v>18</v>
      </c>
      <c r="AC66">
        <v>12</v>
      </c>
      <c r="AD66">
        <v>6</v>
      </c>
      <c r="AE66">
        <v>66.67</v>
      </c>
      <c r="AF66">
        <v>13</v>
      </c>
      <c r="AG66">
        <v>9</v>
      </c>
      <c r="AH66">
        <v>0</v>
      </c>
      <c r="AI66">
        <v>9</v>
      </c>
    </row>
    <row r="67" spans="1:35" x14ac:dyDescent="0.2">
      <c r="A67" s="102">
        <v>759</v>
      </c>
      <c r="B67">
        <v>2730</v>
      </c>
      <c r="C67" s="106" t="s">
        <v>612</v>
      </c>
      <c r="D67" s="106" t="s">
        <v>1337</v>
      </c>
      <c r="E67">
        <v>1038</v>
      </c>
      <c r="F67">
        <v>1020</v>
      </c>
      <c r="G67">
        <v>1000</v>
      </c>
      <c r="H67" s="106" t="s">
        <v>1314</v>
      </c>
      <c r="I67">
        <v>6753</v>
      </c>
      <c r="J67" s="106" t="s">
        <v>1777</v>
      </c>
      <c r="K67" s="106" t="s">
        <v>1316</v>
      </c>
      <c r="L67">
        <v>1546</v>
      </c>
      <c r="M67">
        <v>1523</v>
      </c>
      <c r="N67">
        <v>700</v>
      </c>
      <c r="O67" s="106" t="s">
        <v>1311</v>
      </c>
      <c r="P67">
        <v>0.80209510192577704</v>
      </c>
      <c r="Q67">
        <v>0.87845867099039099</v>
      </c>
      <c r="R67" s="106">
        <v>7.6408538933111295E-2</v>
      </c>
      <c r="S67">
        <v>5.0355704207074199E-2</v>
      </c>
      <c r="T67">
        <v>-1.18749501354309</v>
      </c>
      <c r="U67">
        <v>1.18749501354309</v>
      </c>
      <c r="V67">
        <v>1.2371322221054999</v>
      </c>
      <c r="W67">
        <v>-8.41</v>
      </c>
      <c r="X67">
        <v>4.32</v>
      </c>
      <c r="Y67">
        <v>486557</v>
      </c>
      <c r="Z67">
        <v>15695</v>
      </c>
      <c r="AA67">
        <v>0.75</v>
      </c>
      <c r="AB67">
        <v>31</v>
      </c>
      <c r="AC67">
        <v>18</v>
      </c>
      <c r="AD67">
        <v>13</v>
      </c>
      <c r="AE67">
        <v>58.06</v>
      </c>
      <c r="AF67">
        <v>7</v>
      </c>
      <c r="AG67">
        <v>17</v>
      </c>
      <c r="AH67">
        <v>14</v>
      </c>
      <c r="AI67">
        <v>0</v>
      </c>
    </row>
    <row r="68" spans="1:35" x14ac:dyDescent="0.2">
      <c r="A68" s="102">
        <v>685</v>
      </c>
      <c r="B68">
        <v>3387</v>
      </c>
      <c r="C68" s="106" t="s">
        <v>645</v>
      </c>
      <c r="D68" s="106" t="s">
        <v>1337</v>
      </c>
      <c r="E68">
        <v>2356</v>
      </c>
      <c r="F68">
        <v>2290</v>
      </c>
      <c r="G68">
        <v>400</v>
      </c>
      <c r="H68" s="106" t="s">
        <v>1311</v>
      </c>
      <c r="I68">
        <v>6701</v>
      </c>
      <c r="J68" s="106" t="s">
        <v>1512</v>
      </c>
      <c r="K68" s="106" t="s">
        <v>1316</v>
      </c>
      <c r="L68">
        <v>4785</v>
      </c>
      <c r="M68">
        <v>4800</v>
      </c>
      <c r="N68">
        <v>200</v>
      </c>
      <c r="O68" s="106" t="s">
        <v>1314</v>
      </c>
      <c r="P68">
        <v>0.90443510285899198</v>
      </c>
      <c r="Q68">
        <v>0.88426160424074995</v>
      </c>
      <c r="R68">
        <v>4.2961026809569203E-2</v>
      </c>
      <c r="S68" s="15">
        <v>5.61610083059969E-2</v>
      </c>
      <c r="T68">
        <v>1.7791967957381301</v>
      </c>
      <c r="U68">
        <v>1.7791967957381301</v>
      </c>
      <c r="V68">
        <v>2.0818463787799102</v>
      </c>
      <c r="W68">
        <v>9.82</v>
      </c>
      <c r="X68">
        <v>4.58</v>
      </c>
      <c r="Y68">
        <v>485773</v>
      </c>
      <c r="Z68">
        <v>24289</v>
      </c>
      <c r="AA68">
        <v>1.38</v>
      </c>
      <c r="AB68">
        <v>20</v>
      </c>
      <c r="AC68">
        <v>14</v>
      </c>
      <c r="AD68">
        <v>6</v>
      </c>
      <c r="AE68">
        <v>70</v>
      </c>
      <c r="AF68">
        <v>13</v>
      </c>
      <c r="AG68">
        <v>10</v>
      </c>
      <c r="AH68">
        <v>2</v>
      </c>
      <c r="AI68">
        <v>8</v>
      </c>
    </row>
    <row r="69" spans="1:35" x14ac:dyDescent="0.2">
      <c r="A69" s="102">
        <v>486</v>
      </c>
      <c r="B69">
        <v>7189</v>
      </c>
      <c r="C69" s="106" t="s">
        <v>44</v>
      </c>
      <c r="D69" s="106" t="s">
        <v>1369</v>
      </c>
      <c r="E69">
        <v>689</v>
      </c>
      <c r="F69">
        <v>691</v>
      </c>
      <c r="G69">
        <v>1400</v>
      </c>
      <c r="H69" s="106" t="s">
        <v>1314</v>
      </c>
      <c r="I69">
        <v>8086</v>
      </c>
      <c r="J69" s="106" t="s">
        <v>1612</v>
      </c>
      <c r="K69" s="106" t="s">
        <v>1320</v>
      </c>
      <c r="L69">
        <v>1244</v>
      </c>
      <c r="M69">
        <v>1238</v>
      </c>
      <c r="N69">
        <v>800</v>
      </c>
      <c r="O69" s="106" t="s">
        <v>1311</v>
      </c>
      <c r="P69">
        <v>0.75956217246233504</v>
      </c>
      <c r="Q69">
        <v>0.90051681089959201</v>
      </c>
      <c r="R69" s="106">
        <v>0.432195403050878</v>
      </c>
      <c r="S69" s="106">
        <v>4.4002055135579199E-2</v>
      </c>
      <c r="T69">
        <v>-1.9574293565013801</v>
      </c>
      <c r="U69">
        <v>1.9574293565013801</v>
      </c>
      <c r="V69">
        <v>2.0552364998008801</v>
      </c>
      <c r="W69">
        <v>-13.91</v>
      </c>
      <c r="X69">
        <v>2.3199999999999998</v>
      </c>
      <c r="Y69">
        <v>483075</v>
      </c>
      <c r="Z69">
        <v>28416</v>
      </c>
      <c r="AA69">
        <v>1.41</v>
      </c>
      <c r="AB69">
        <v>17</v>
      </c>
      <c r="AC69">
        <v>13</v>
      </c>
      <c r="AD69">
        <v>4</v>
      </c>
      <c r="AE69">
        <v>76.47</v>
      </c>
      <c r="AF69">
        <v>9</v>
      </c>
      <c r="AG69">
        <v>13</v>
      </c>
      <c r="AH69">
        <v>3</v>
      </c>
      <c r="AI69">
        <v>1</v>
      </c>
    </row>
    <row r="70" spans="1:35" x14ac:dyDescent="0.2">
      <c r="A70" s="102">
        <v>1444</v>
      </c>
      <c r="B70">
        <v>4208</v>
      </c>
      <c r="C70" s="106" t="s">
        <v>1519</v>
      </c>
      <c r="D70" s="106" t="s">
        <v>1336</v>
      </c>
      <c r="E70">
        <v>2190</v>
      </c>
      <c r="F70">
        <v>2199</v>
      </c>
      <c r="G70">
        <v>400</v>
      </c>
      <c r="H70" s="106" t="s">
        <v>1311</v>
      </c>
      <c r="I70">
        <v>4540</v>
      </c>
      <c r="J70" s="106" t="s">
        <v>1792</v>
      </c>
      <c r="K70" s="106" t="s">
        <v>1334</v>
      </c>
      <c r="L70">
        <v>2913</v>
      </c>
      <c r="M70">
        <v>2861</v>
      </c>
      <c r="N70">
        <v>300</v>
      </c>
      <c r="O70" s="106" t="s">
        <v>1314</v>
      </c>
      <c r="P70">
        <v>0.80938895050362902</v>
      </c>
      <c r="Q70">
        <v>0.80982652212601203</v>
      </c>
      <c r="R70" s="106">
        <v>9.4053129250737402E-2</v>
      </c>
      <c r="S70" s="106">
        <v>1.7153511543598999E-2</v>
      </c>
      <c r="T70">
        <v>1.48292122426208</v>
      </c>
      <c r="U70">
        <v>1.48292122426208</v>
      </c>
      <c r="V70">
        <v>0.36651194023907502</v>
      </c>
      <c r="W70">
        <v>3.33</v>
      </c>
      <c r="X70">
        <v>2.48</v>
      </c>
      <c r="Y70">
        <v>479702</v>
      </c>
      <c r="Z70">
        <v>43609</v>
      </c>
      <c r="AA70">
        <v>2.35</v>
      </c>
      <c r="AB70">
        <v>11</v>
      </c>
      <c r="AC70">
        <v>9</v>
      </c>
      <c r="AD70">
        <v>2</v>
      </c>
      <c r="AE70">
        <v>81.819999999999993</v>
      </c>
      <c r="AF70">
        <v>10</v>
      </c>
      <c r="AG70">
        <v>9</v>
      </c>
      <c r="AH70">
        <v>1</v>
      </c>
      <c r="AI70">
        <v>1</v>
      </c>
    </row>
    <row r="71" spans="1:35" x14ac:dyDescent="0.2">
      <c r="A71" s="102">
        <v>546</v>
      </c>
      <c r="B71">
        <v>3291</v>
      </c>
      <c r="C71" s="106" t="s">
        <v>58</v>
      </c>
      <c r="D71" s="106" t="s">
        <v>1333</v>
      </c>
      <c r="E71">
        <v>1684</v>
      </c>
      <c r="F71">
        <v>1683</v>
      </c>
      <c r="G71">
        <v>600</v>
      </c>
      <c r="H71" s="106" t="s">
        <v>1314</v>
      </c>
      <c r="I71">
        <v>9069</v>
      </c>
      <c r="J71" s="106" t="s">
        <v>1432</v>
      </c>
      <c r="K71" s="106" t="s">
        <v>1442</v>
      </c>
      <c r="L71">
        <v>875</v>
      </c>
      <c r="M71">
        <v>871</v>
      </c>
      <c r="N71">
        <v>1200</v>
      </c>
      <c r="O71" s="106" t="s">
        <v>1311</v>
      </c>
      <c r="P71">
        <v>0.60785108871980298</v>
      </c>
      <c r="Q71">
        <v>0.89624009672919303</v>
      </c>
      <c r="R71" s="106">
        <v>0.119578097157739</v>
      </c>
      <c r="S71" s="106">
        <v>1.4687306818656301E-4</v>
      </c>
      <c r="T71">
        <v>-2.5810332818135802</v>
      </c>
      <c r="U71">
        <v>2.5810332818135802</v>
      </c>
      <c r="V71">
        <v>2.9777497644141002</v>
      </c>
      <c r="W71">
        <v>-7.63</v>
      </c>
      <c r="X71">
        <v>3.51</v>
      </c>
      <c r="Y71">
        <v>477143</v>
      </c>
      <c r="Z71">
        <v>34082</v>
      </c>
      <c r="AA71">
        <v>1.7</v>
      </c>
      <c r="AB71">
        <v>14</v>
      </c>
      <c r="AC71">
        <v>13</v>
      </c>
      <c r="AD71">
        <v>1</v>
      </c>
      <c r="AE71">
        <v>92.86</v>
      </c>
      <c r="AF71">
        <v>14</v>
      </c>
      <c r="AG71">
        <v>7</v>
      </c>
      <c r="AH71">
        <v>0</v>
      </c>
      <c r="AI71">
        <v>7</v>
      </c>
    </row>
    <row r="72" spans="1:35" x14ac:dyDescent="0.2">
      <c r="A72" s="102">
        <v>349</v>
      </c>
      <c r="B72">
        <v>1812</v>
      </c>
      <c r="C72" s="106" t="s">
        <v>1416</v>
      </c>
      <c r="D72" s="106" t="s">
        <v>1321</v>
      </c>
      <c r="E72">
        <v>1289</v>
      </c>
      <c r="F72">
        <v>1296</v>
      </c>
      <c r="G72">
        <v>700</v>
      </c>
      <c r="H72" s="106" t="s">
        <v>1314</v>
      </c>
      <c r="I72">
        <v>5233</v>
      </c>
      <c r="J72" s="106" t="s">
        <v>1526</v>
      </c>
      <c r="K72" s="106" t="s">
        <v>1310</v>
      </c>
      <c r="L72">
        <v>2989</v>
      </c>
      <c r="M72">
        <v>2992</v>
      </c>
      <c r="N72">
        <v>300</v>
      </c>
      <c r="O72" s="106" t="s">
        <v>1311</v>
      </c>
      <c r="P72">
        <v>0.78929699669707798</v>
      </c>
      <c r="Q72">
        <v>0.91174854637414404</v>
      </c>
      <c r="R72">
        <v>4.0413870717389899E-4</v>
      </c>
      <c r="S72" s="106">
        <v>1.5783914067478799E-3</v>
      </c>
      <c r="T72">
        <v>-1.5658983777701101</v>
      </c>
      <c r="U72">
        <v>1.5658983777701101</v>
      </c>
      <c r="V72">
        <v>1.17929225547339</v>
      </c>
      <c r="W72">
        <v>-5.83</v>
      </c>
      <c r="X72">
        <v>1.07</v>
      </c>
      <c r="Y72">
        <v>472691</v>
      </c>
      <c r="Z72">
        <v>23635</v>
      </c>
      <c r="AA72">
        <v>1.22</v>
      </c>
      <c r="AB72">
        <v>20</v>
      </c>
      <c r="AC72">
        <v>17</v>
      </c>
      <c r="AD72">
        <v>3</v>
      </c>
      <c r="AE72">
        <v>85</v>
      </c>
      <c r="AF72">
        <v>11</v>
      </c>
      <c r="AG72">
        <v>11</v>
      </c>
      <c r="AH72">
        <v>3</v>
      </c>
      <c r="AI72">
        <v>6</v>
      </c>
    </row>
    <row r="73" spans="1:35" x14ac:dyDescent="0.2">
      <c r="A73" s="102">
        <v>1449</v>
      </c>
      <c r="B73">
        <v>4540</v>
      </c>
      <c r="C73" s="106" t="s">
        <v>1792</v>
      </c>
      <c r="D73" s="106" t="s">
        <v>1334</v>
      </c>
      <c r="E73">
        <v>2913</v>
      </c>
      <c r="F73">
        <v>2861</v>
      </c>
      <c r="G73">
        <v>300</v>
      </c>
      <c r="H73" s="106" t="s">
        <v>1314</v>
      </c>
      <c r="I73">
        <v>5301</v>
      </c>
      <c r="J73" s="106" t="s">
        <v>715</v>
      </c>
      <c r="K73" s="106" t="s">
        <v>1310</v>
      </c>
      <c r="L73">
        <v>1003</v>
      </c>
      <c r="M73">
        <v>1014</v>
      </c>
      <c r="N73">
        <v>800</v>
      </c>
      <c r="O73" s="106" t="s">
        <v>1311</v>
      </c>
      <c r="P73">
        <v>0.71534339261747104</v>
      </c>
      <c r="Q73">
        <v>0.80930431813717996</v>
      </c>
      <c r="R73" s="106">
        <v>9.1774479142686799E-3</v>
      </c>
      <c r="S73">
        <v>2.59878165572376E-2</v>
      </c>
      <c r="T73">
        <v>-1.0433286681877101</v>
      </c>
      <c r="U73">
        <v>1.0433286681877101</v>
      </c>
      <c r="V73">
        <v>0.131557834477152</v>
      </c>
      <c r="W73">
        <v>-4.26</v>
      </c>
      <c r="X73">
        <v>5.49</v>
      </c>
      <c r="Y73">
        <v>471321</v>
      </c>
      <c r="Z73">
        <v>22444</v>
      </c>
      <c r="AA73">
        <v>1.2</v>
      </c>
      <c r="AB73">
        <v>21</v>
      </c>
      <c r="AC73">
        <v>13</v>
      </c>
      <c r="AD73">
        <v>8</v>
      </c>
      <c r="AE73">
        <v>61.9</v>
      </c>
      <c r="AF73">
        <v>8</v>
      </c>
      <c r="AG73">
        <v>13</v>
      </c>
      <c r="AH73">
        <v>6</v>
      </c>
      <c r="AI73">
        <v>2</v>
      </c>
    </row>
    <row r="74" spans="1:35" x14ac:dyDescent="0.2">
      <c r="A74" s="102">
        <v>355</v>
      </c>
      <c r="B74">
        <v>3774</v>
      </c>
      <c r="C74" s="106" t="s">
        <v>668</v>
      </c>
      <c r="D74" s="106" t="s">
        <v>1313</v>
      </c>
      <c r="E74">
        <v>3320</v>
      </c>
      <c r="F74">
        <v>3335</v>
      </c>
      <c r="G74">
        <v>300</v>
      </c>
      <c r="H74" s="106" t="s">
        <v>1311</v>
      </c>
      <c r="I74">
        <v>8804</v>
      </c>
      <c r="J74" s="106" t="s">
        <v>934</v>
      </c>
      <c r="K74" s="106" t="s">
        <v>1333</v>
      </c>
      <c r="L74">
        <v>1793</v>
      </c>
      <c r="M74">
        <v>1785</v>
      </c>
      <c r="N74">
        <v>600</v>
      </c>
      <c r="O74" s="106" t="s">
        <v>1314</v>
      </c>
      <c r="P74">
        <v>0.81423686613300805</v>
      </c>
      <c r="Q74">
        <v>0.91134384666643597</v>
      </c>
      <c r="R74" s="15">
        <v>0.22006000224745001</v>
      </c>
      <c r="S74" s="106">
        <v>4.8151271000336497E-2</v>
      </c>
      <c r="T74">
        <v>2.08571620464439</v>
      </c>
      <c r="U74">
        <v>2.08571620464439</v>
      </c>
      <c r="V74">
        <v>2.07024876904944</v>
      </c>
      <c r="W74">
        <v>9.9700000000000006</v>
      </c>
      <c r="X74">
        <v>7.05</v>
      </c>
      <c r="Y74">
        <v>468443</v>
      </c>
      <c r="Z74">
        <v>24655</v>
      </c>
      <c r="AA74">
        <v>1.24</v>
      </c>
      <c r="AB74">
        <v>19</v>
      </c>
      <c r="AC74">
        <v>14</v>
      </c>
      <c r="AD74">
        <v>5</v>
      </c>
      <c r="AE74">
        <v>73.680000000000007</v>
      </c>
      <c r="AF74">
        <v>12</v>
      </c>
      <c r="AG74">
        <v>10</v>
      </c>
      <c r="AH74">
        <v>4</v>
      </c>
      <c r="AI74">
        <v>5</v>
      </c>
    </row>
    <row r="75" spans="1:35" x14ac:dyDescent="0.2">
      <c r="A75" s="102">
        <v>115</v>
      </c>
      <c r="B75">
        <v>4185</v>
      </c>
      <c r="C75" s="106" t="s">
        <v>1774</v>
      </c>
      <c r="D75" s="106" t="s">
        <v>1336</v>
      </c>
      <c r="E75">
        <v>2150</v>
      </c>
      <c r="F75">
        <v>2156</v>
      </c>
      <c r="G75">
        <v>400</v>
      </c>
      <c r="H75" s="106" t="s">
        <v>1311</v>
      </c>
      <c r="I75">
        <v>6370</v>
      </c>
      <c r="J75" s="106" t="s">
        <v>1569</v>
      </c>
      <c r="K75" s="106" t="s">
        <v>1324</v>
      </c>
      <c r="L75">
        <v>3195</v>
      </c>
      <c r="M75">
        <v>3200</v>
      </c>
      <c r="N75">
        <v>300</v>
      </c>
      <c r="O75" s="106" t="s">
        <v>1314</v>
      </c>
      <c r="P75">
        <v>0.65486124331767703</v>
      </c>
      <c r="Q75">
        <v>0.93805430396564005</v>
      </c>
      <c r="R75">
        <v>1.41736017333659E-3</v>
      </c>
      <c r="S75" s="106">
        <v>1.7226894312886201E-4</v>
      </c>
      <c r="T75">
        <v>2.0615971431511699</v>
      </c>
      <c r="U75">
        <v>2.0615971431511699</v>
      </c>
      <c r="V75">
        <v>2.2784188686384201</v>
      </c>
      <c r="W75">
        <v>5.8</v>
      </c>
      <c r="X75">
        <v>10.17</v>
      </c>
      <c r="Y75">
        <v>468381</v>
      </c>
      <c r="Z75">
        <v>31225</v>
      </c>
      <c r="AA75">
        <v>1.63</v>
      </c>
      <c r="AB75">
        <v>15</v>
      </c>
      <c r="AC75">
        <v>12</v>
      </c>
      <c r="AD75">
        <v>3</v>
      </c>
      <c r="AE75">
        <v>80</v>
      </c>
      <c r="AF75">
        <v>13</v>
      </c>
      <c r="AG75">
        <v>8</v>
      </c>
      <c r="AH75">
        <v>1</v>
      </c>
      <c r="AI75">
        <v>6</v>
      </c>
    </row>
    <row r="76" spans="1:35" x14ac:dyDescent="0.2">
      <c r="A76" s="102">
        <v>560</v>
      </c>
      <c r="B76">
        <v>4812</v>
      </c>
      <c r="C76" s="106" t="s">
        <v>698</v>
      </c>
      <c r="D76" s="106" t="s">
        <v>1313</v>
      </c>
      <c r="E76">
        <v>5060</v>
      </c>
      <c r="F76">
        <v>5060</v>
      </c>
      <c r="G76">
        <v>200</v>
      </c>
      <c r="H76" s="106" t="s">
        <v>1311</v>
      </c>
      <c r="I76">
        <v>8586</v>
      </c>
      <c r="J76" s="106" t="s">
        <v>1436</v>
      </c>
      <c r="K76" s="106" t="s">
        <v>1317</v>
      </c>
      <c r="L76">
        <v>3040</v>
      </c>
      <c r="M76">
        <v>3050</v>
      </c>
      <c r="N76">
        <v>300</v>
      </c>
      <c r="O76" s="106" t="s">
        <v>1314</v>
      </c>
      <c r="P76">
        <v>0.87446409798129199</v>
      </c>
      <c r="Q76">
        <v>0.89494529533202505</v>
      </c>
      <c r="R76">
        <v>7.7289398446532598E-2</v>
      </c>
      <c r="S76" s="15">
        <v>1.02831127352068E-2</v>
      </c>
      <c r="T76">
        <v>2.5667257915513799</v>
      </c>
      <c r="U76">
        <v>2.5667257915513799</v>
      </c>
      <c r="V76">
        <v>3.0767578687944401</v>
      </c>
      <c r="W76">
        <v>7.97</v>
      </c>
      <c r="X76">
        <v>9.58</v>
      </c>
      <c r="Y76">
        <v>467335</v>
      </c>
      <c r="Z76">
        <v>33381</v>
      </c>
      <c r="AA76">
        <v>1.86</v>
      </c>
      <c r="AB76">
        <v>14</v>
      </c>
      <c r="AC76">
        <v>11</v>
      </c>
      <c r="AD76">
        <v>3</v>
      </c>
      <c r="AE76">
        <v>78.569999999999993</v>
      </c>
      <c r="AF76">
        <v>10</v>
      </c>
      <c r="AG76">
        <v>8</v>
      </c>
      <c r="AH76">
        <v>3</v>
      </c>
      <c r="AI76">
        <v>3</v>
      </c>
    </row>
    <row r="77" spans="1:35" x14ac:dyDescent="0.2">
      <c r="A77" s="102">
        <v>861</v>
      </c>
      <c r="B77">
        <v>2229</v>
      </c>
      <c r="C77" s="106" t="s">
        <v>2017</v>
      </c>
      <c r="D77" s="106" t="s">
        <v>1339</v>
      </c>
      <c r="E77">
        <v>3135</v>
      </c>
      <c r="F77">
        <v>3105</v>
      </c>
      <c r="G77">
        <v>300</v>
      </c>
      <c r="H77" s="106" t="s">
        <v>1311</v>
      </c>
      <c r="I77">
        <v>2730</v>
      </c>
      <c r="J77" s="106" t="s">
        <v>612</v>
      </c>
      <c r="K77" s="106" t="s">
        <v>1337</v>
      </c>
      <c r="L77">
        <v>1038</v>
      </c>
      <c r="M77">
        <v>1020</v>
      </c>
      <c r="N77">
        <v>900</v>
      </c>
      <c r="O77" s="106" t="s">
        <v>1314</v>
      </c>
      <c r="P77">
        <v>0.74627383669504799</v>
      </c>
      <c r="Q77">
        <v>0.86858953771162195</v>
      </c>
      <c r="R77" s="15">
        <v>4.07242499711079E-2</v>
      </c>
      <c r="S77" s="106">
        <v>3.1813851395970698E-2</v>
      </c>
      <c r="T77">
        <v>5.6299489831090802E-2</v>
      </c>
      <c r="U77">
        <v>5.6299489831090802E-2</v>
      </c>
      <c r="V77">
        <v>8.1257490989588302E-2</v>
      </c>
      <c r="W77">
        <v>0.2</v>
      </c>
      <c r="X77">
        <v>1.45</v>
      </c>
      <c r="Y77">
        <v>467265</v>
      </c>
      <c r="Z77">
        <v>31151</v>
      </c>
      <c r="AA77">
        <v>1.79</v>
      </c>
      <c r="AB77">
        <v>15</v>
      </c>
      <c r="AC77">
        <v>11</v>
      </c>
      <c r="AD77">
        <v>4</v>
      </c>
      <c r="AE77">
        <v>73.33</v>
      </c>
      <c r="AF77">
        <v>11</v>
      </c>
      <c r="AG77">
        <v>9</v>
      </c>
      <c r="AH77">
        <v>1</v>
      </c>
      <c r="AI77">
        <v>5</v>
      </c>
    </row>
    <row r="78" spans="1:35" x14ac:dyDescent="0.2">
      <c r="A78" s="102">
        <v>482</v>
      </c>
      <c r="B78">
        <v>4212</v>
      </c>
      <c r="C78" s="106" t="s">
        <v>679</v>
      </c>
      <c r="D78" s="106" t="s">
        <v>1336</v>
      </c>
      <c r="E78">
        <v>2463</v>
      </c>
      <c r="F78">
        <v>2442</v>
      </c>
      <c r="G78">
        <v>400</v>
      </c>
      <c r="H78" s="106" t="s">
        <v>1314</v>
      </c>
      <c r="I78">
        <v>8591</v>
      </c>
      <c r="J78" s="106" t="s">
        <v>1495</v>
      </c>
      <c r="K78" s="106" t="s">
        <v>1317</v>
      </c>
      <c r="L78">
        <v>1900</v>
      </c>
      <c r="M78">
        <v>1913.5</v>
      </c>
      <c r="N78">
        <v>500</v>
      </c>
      <c r="O78" s="106" t="s">
        <v>1311</v>
      </c>
      <c r="P78">
        <v>0.66820282353516003</v>
      </c>
      <c r="Q78">
        <v>0.90071921277708999</v>
      </c>
      <c r="R78" s="15">
        <v>0.306400873164559</v>
      </c>
      <c r="S78" s="106">
        <v>4.9192801973592701E-2</v>
      </c>
      <c r="T78">
        <v>-8.3224144328266705E-3</v>
      </c>
      <c r="U78">
        <v>8.3224144328266705E-3</v>
      </c>
      <c r="V78">
        <v>0.237515873914321</v>
      </c>
      <c r="W78">
        <v>-0.02</v>
      </c>
      <c r="X78">
        <v>2.0499999999999998</v>
      </c>
      <c r="Y78">
        <v>466642</v>
      </c>
      <c r="Z78">
        <v>23332</v>
      </c>
      <c r="AA78">
        <v>1.24</v>
      </c>
      <c r="AB78">
        <v>20</v>
      </c>
      <c r="AC78">
        <v>15</v>
      </c>
      <c r="AD78">
        <v>5</v>
      </c>
      <c r="AE78">
        <v>75</v>
      </c>
      <c r="AF78">
        <v>12</v>
      </c>
      <c r="AG78">
        <v>10</v>
      </c>
      <c r="AH78">
        <v>3</v>
      </c>
      <c r="AI78">
        <v>7</v>
      </c>
    </row>
    <row r="79" spans="1:35" x14ac:dyDescent="0.2">
      <c r="A79" s="102">
        <v>132</v>
      </c>
      <c r="B79">
        <v>1963</v>
      </c>
      <c r="C79" s="106" t="s">
        <v>1575</v>
      </c>
      <c r="D79" s="106" t="s">
        <v>1321</v>
      </c>
      <c r="E79">
        <v>1581</v>
      </c>
      <c r="F79">
        <v>1555</v>
      </c>
      <c r="G79">
        <v>700</v>
      </c>
      <c r="H79" s="106" t="s">
        <v>1311</v>
      </c>
      <c r="I79">
        <v>5802</v>
      </c>
      <c r="J79" s="106" t="s">
        <v>1549</v>
      </c>
      <c r="K79" s="106" t="s">
        <v>1327</v>
      </c>
      <c r="L79">
        <v>1447.5</v>
      </c>
      <c r="M79">
        <v>1459</v>
      </c>
      <c r="N79">
        <v>700</v>
      </c>
      <c r="O79" s="106" t="s">
        <v>1314</v>
      </c>
      <c r="P79">
        <v>0.79419708788183996</v>
      </c>
      <c r="Q79">
        <v>0.93460786102751003</v>
      </c>
      <c r="R79" s="106">
        <v>0.338221337853927</v>
      </c>
      <c r="S79">
        <v>1.25330739064513E-2</v>
      </c>
      <c r="T79">
        <v>0.65429997944335605</v>
      </c>
      <c r="U79">
        <v>0.65429997944335605</v>
      </c>
      <c r="V79">
        <v>1.1931662344966201</v>
      </c>
      <c r="W79">
        <v>1.82</v>
      </c>
      <c r="X79">
        <v>6.17</v>
      </c>
      <c r="Y79">
        <v>465854</v>
      </c>
      <c r="Z79">
        <v>18634</v>
      </c>
      <c r="AA79">
        <v>0.93</v>
      </c>
      <c r="AB79">
        <v>25</v>
      </c>
      <c r="AC79">
        <v>16</v>
      </c>
      <c r="AD79">
        <v>9</v>
      </c>
      <c r="AE79">
        <v>64</v>
      </c>
      <c r="AF79">
        <v>13</v>
      </c>
      <c r="AG79">
        <v>14</v>
      </c>
      <c r="AH79">
        <v>5</v>
      </c>
      <c r="AI79">
        <v>6</v>
      </c>
    </row>
    <row r="80" spans="1:35" x14ac:dyDescent="0.2">
      <c r="A80" s="102">
        <v>989</v>
      </c>
      <c r="B80">
        <v>3116</v>
      </c>
      <c r="C80" s="106" t="s">
        <v>1515</v>
      </c>
      <c r="D80" s="106" t="s">
        <v>1329</v>
      </c>
      <c r="E80">
        <v>1598</v>
      </c>
      <c r="F80">
        <v>1623</v>
      </c>
      <c r="G80">
        <v>600</v>
      </c>
      <c r="H80" s="106" t="s">
        <v>1314</v>
      </c>
      <c r="I80">
        <v>9069</v>
      </c>
      <c r="J80" s="106" t="s">
        <v>1432</v>
      </c>
      <c r="K80" s="106" t="s">
        <v>1442</v>
      </c>
      <c r="L80">
        <v>875</v>
      </c>
      <c r="M80">
        <v>871</v>
      </c>
      <c r="N80">
        <v>1100</v>
      </c>
      <c r="O80" s="106" t="s">
        <v>1311</v>
      </c>
      <c r="P80">
        <v>0.84992549961930097</v>
      </c>
      <c r="Q80">
        <v>0.85721035853314198</v>
      </c>
      <c r="R80" s="15">
        <v>4.4255789046111098E-2</v>
      </c>
      <c r="S80" s="106">
        <v>1.6753121484037199E-2</v>
      </c>
      <c r="T80">
        <v>-0.296536912976267</v>
      </c>
      <c r="U80">
        <v>0.296536912976267</v>
      </c>
      <c r="V80">
        <v>1.03651564019603</v>
      </c>
      <c r="W80">
        <v>-0.72</v>
      </c>
      <c r="X80">
        <v>1.61</v>
      </c>
      <c r="Y80">
        <v>460496</v>
      </c>
      <c r="Z80">
        <v>21928</v>
      </c>
      <c r="AA80">
        <v>1.1599999999999999</v>
      </c>
      <c r="AB80">
        <v>21</v>
      </c>
      <c r="AC80">
        <v>17</v>
      </c>
      <c r="AD80">
        <v>4</v>
      </c>
      <c r="AE80">
        <v>80.95</v>
      </c>
      <c r="AF80">
        <v>13</v>
      </c>
      <c r="AG80">
        <v>11</v>
      </c>
      <c r="AH80">
        <v>4</v>
      </c>
      <c r="AI80">
        <v>6</v>
      </c>
    </row>
    <row r="81" spans="1:35" x14ac:dyDescent="0.2">
      <c r="A81" s="102">
        <v>624</v>
      </c>
      <c r="B81">
        <v>1414</v>
      </c>
      <c r="C81" s="106" t="s">
        <v>1506</v>
      </c>
      <c r="D81" s="106" t="s">
        <v>1321</v>
      </c>
      <c r="E81">
        <v>4500</v>
      </c>
      <c r="F81">
        <v>4460</v>
      </c>
      <c r="G81">
        <v>200</v>
      </c>
      <c r="H81" s="106" t="s">
        <v>1314</v>
      </c>
      <c r="I81">
        <v>3563</v>
      </c>
      <c r="J81" s="106" t="s">
        <v>1528</v>
      </c>
      <c r="K81" s="106" t="s">
        <v>1337</v>
      </c>
      <c r="L81">
        <v>8900</v>
      </c>
      <c r="M81">
        <v>8890</v>
      </c>
      <c r="N81">
        <v>100</v>
      </c>
      <c r="O81" s="106" t="s">
        <v>1311</v>
      </c>
      <c r="P81">
        <v>0.72026751276147505</v>
      </c>
      <c r="Q81">
        <v>0.88908900006001501</v>
      </c>
      <c r="R81" s="106">
        <v>0.39653032228588297</v>
      </c>
      <c r="S81" s="106">
        <v>1.6162549397534701E-2</v>
      </c>
      <c r="T81">
        <v>-9.4677459176491195E-3</v>
      </c>
      <c r="U81">
        <v>9.4677459176491195E-3</v>
      </c>
      <c r="V81">
        <v>0.17994526357047999</v>
      </c>
      <c r="W81">
        <v>-0.06</v>
      </c>
      <c r="X81">
        <v>0.34</v>
      </c>
      <c r="Y81">
        <v>459239</v>
      </c>
      <c r="Z81">
        <v>41749</v>
      </c>
      <c r="AA81">
        <v>2.52</v>
      </c>
      <c r="AB81">
        <v>11</v>
      </c>
      <c r="AC81">
        <v>10</v>
      </c>
      <c r="AD81">
        <v>1</v>
      </c>
      <c r="AE81">
        <v>90.91</v>
      </c>
      <c r="AF81">
        <v>9</v>
      </c>
      <c r="AG81">
        <v>9</v>
      </c>
      <c r="AH81">
        <v>1</v>
      </c>
      <c r="AI81">
        <v>1</v>
      </c>
    </row>
    <row r="82" spans="1:35" x14ac:dyDescent="0.2">
      <c r="A82" s="102">
        <v>1090</v>
      </c>
      <c r="B82">
        <v>6501</v>
      </c>
      <c r="C82" s="106" t="s">
        <v>1514</v>
      </c>
      <c r="D82" s="106" t="s">
        <v>1316</v>
      </c>
      <c r="E82">
        <v>4116</v>
      </c>
      <c r="F82">
        <v>4116</v>
      </c>
      <c r="G82">
        <v>200</v>
      </c>
      <c r="H82" s="106" t="s">
        <v>1314</v>
      </c>
      <c r="I82">
        <v>9468</v>
      </c>
      <c r="J82" s="106" t="s">
        <v>1312</v>
      </c>
      <c r="K82" s="106" t="s">
        <v>1313</v>
      </c>
      <c r="L82">
        <v>1683</v>
      </c>
      <c r="M82">
        <v>1720</v>
      </c>
      <c r="N82">
        <v>500</v>
      </c>
      <c r="O82" s="106" t="s">
        <v>1311</v>
      </c>
      <c r="P82">
        <v>0.85501362236409395</v>
      </c>
      <c r="Q82">
        <v>0.848582814244349</v>
      </c>
      <c r="R82">
        <v>3.02167733180424E-2</v>
      </c>
      <c r="S82" s="106">
        <v>3.7856969460201097E-2</v>
      </c>
      <c r="T82" s="106">
        <v>-5.20152117454813E-2</v>
      </c>
      <c r="U82" s="106">
        <v>5.20152117454813E-2</v>
      </c>
      <c r="V82">
        <v>6.2596175707117105E-2</v>
      </c>
      <c r="W82">
        <v>-0.45</v>
      </c>
      <c r="X82">
        <v>4.47</v>
      </c>
      <c r="Y82">
        <v>458717</v>
      </c>
      <c r="Z82">
        <v>28670</v>
      </c>
      <c r="AA82">
        <v>1.58</v>
      </c>
      <c r="AB82">
        <v>16</v>
      </c>
      <c r="AC82">
        <v>12</v>
      </c>
      <c r="AD82">
        <v>4</v>
      </c>
      <c r="AE82">
        <v>75</v>
      </c>
      <c r="AF82">
        <v>12</v>
      </c>
      <c r="AG82">
        <v>10</v>
      </c>
      <c r="AH82">
        <v>2</v>
      </c>
      <c r="AI82">
        <v>4</v>
      </c>
    </row>
    <row r="83" spans="1:35" x14ac:dyDescent="0.2">
      <c r="A83" s="102">
        <v>1142</v>
      </c>
      <c r="B83">
        <v>8113</v>
      </c>
      <c r="C83" s="106" t="s">
        <v>1685</v>
      </c>
      <c r="D83" s="106" t="s">
        <v>1336</v>
      </c>
      <c r="E83">
        <v>3963</v>
      </c>
      <c r="F83">
        <v>3981</v>
      </c>
      <c r="G83">
        <v>200</v>
      </c>
      <c r="H83" s="106" t="s">
        <v>1311</v>
      </c>
      <c r="I83">
        <v>8586</v>
      </c>
      <c r="J83" s="106" t="s">
        <v>1436</v>
      </c>
      <c r="K83" s="106" t="s">
        <v>1317</v>
      </c>
      <c r="L83">
        <v>3040</v>
      </c>
      <c r="M83">
        <v>3050</v>
      </c>
      <c r="N83">
        <v>300</v>
      </c>
      <c r="O83" s="106" t="s">
        <v>1314</v>
      </c>
      <c r="P83">
        <v>0.83813194443627903</v>
      </c>
      <c r="Q83">
        <v>0.843430893199833</v>
      </c>
      <c r="R83" s="15">
        <v>3.9358224003222497E-5</v>
      </c>
      <c r="S83">
        <v>3.3111789082558699E-2</v>
      </c>
      <c r="T83">
        <v>5.40257546710939E-3</v>
      </c>
      <c r="U83">
        <v>5.40257546710939E-3</v>
      </c>
      <c r="V83">
        <v>0.71002504986225701</v>
      </c>
      <c r="W83">
        <v>0.04</v>
      </c>
      <c r="X83">
        <v>14.92</v>
      </c>
      <c r="Y83">
        <v>458585</v>
      </c>
      <c r="Z83">
        <v>28662</v>
      </c>
      <c r="AA83">
        <v>1.51</v>
      </c>
      <c r="AB83">
        <v>16</v>
      </c>
      <c r="AC83">
        <v>12</v>
      </c>
      <c r="AD83">
        <v>4</v>
      </c>
      <c r="AE83">
        <v>75</v>
      </c>
      <c r="AF83">
        <v>11</v>
      </c>
      <c r="AG83">
        <v>8</v>
      </c>
      <c r="AH83">
        <v>3</v>
      </c>
      <c r="AI83">
        <v>5</v>
      </c>
    </row>
    <row r="84" spans="1:35" x14ac:dyDescent="0.2">
      <c r="A84" s="102">
        <v>692</v>
      </c>
      <c r="B84">
        <v>4188</v>
      </c>
      <c r="C84" s="106" t="s">
        <v>1541</v>
      </c>
      <c r="D84" s="106" t="s">
        <v>1336</v>
      </c>
      <c r="E84">
        <v>794.9</v>
      </c>
      <c r="F84">
        <v>798.5</v>
      </c>
      <c r="G84">
        <v>1200</v>
      </c>
      <c r="H84" s="106" t="s">
        <v>1311</v>
      </c>
      <c r="I84">
        <v>5631</v>
      </c>
      <c r="J84" s="106" t="s">
        <v>1546</v>
      </c>
      <c r="K84" s="106" t="s">
        <v>1324</v>
      </c>
      <c r="L84">
        <v>1880</v>
      </c>
      <c r="M84">
        <v>1904</v>
      </c>
      <c r="N84">
        <v>500</v>
      </c>
      <c r="O84" s="106" t="s">
        <v>1314</v>
      </c>
      <c r="P84">
        <v>0.76252406098153702</v>
      </c>
      <c r="Q84">
        <v>0.88382179049951404</v>
      </c>
      <c r="R84">
        <v>0.28477790078570397</v>
      </c>
      <c r="S84" s="106">
        <v>3.4654956629002801E-3</v>
      </c>
      <c r="T84">
        <v>2.9055965996515098</v>
      </c>
      <c r="U84">
        <v>2.9055965996515098</v>
      </c>
      <c r="V84">
        <v>2.9033989527989101</v>
      </c>
      <c r="W84">
        <v>10.119999999999999</v>
      </c>
      <c r="X84">
        <v>0.65</v>
      </c>
      <c r="Y84">
        <v>456532</v>
      </c>
      <c r="Z84">
        <v>25363</v>
      </c>
      <c r="AA84">
        <v>1.1499999999999999</v>
      </c>
      <c r="AB84">
        <v>18</v>
      </c>
      <c r="AC84">
        <v>13</v>
      </c>
      <c r="AD84">
        <v>5</v>
      </c>
      <c r="AE84">
        <v>72.22</v>
      </c>
      <c r="AF84">
        <v>13</v>
      </c>
      <c r="AG84">
        <v>8</v>
      </c>
      <c r="AH84">
        <v>5</v>
      </c>
      <c r="AI84">
        <v>5</v>
      </c>
    </row>
    <row r="85" spans="1:35" x14ac:dyDescent="0.2">
      <c r="A85" s="102">
        <v>1056</v>
      </c>
      <c r="B85">
        <v>3291</v>
      </c>
      <c r="C85" s="106" t="s">
        <v>58</v>
      </c>
      <c r="D85" s="106" t="s">
        <v>1333</v>
      </c>
      <c r="E85">
        <v>1684</v>
      </c>
      <c r="F85">
        <v>1683</v>
      </c>
      <c r="G85">
        <v>500</v>
      </c>
      <c r="H85" s="106" t="s">
        <v>1314</v>
      </c>
      <c r="I85">
        <v>4540</v>
      </c>
      <c r="J85" s="106" t="s">
        <v>1792</v>
      </c>
      <c r="K85" s="106" t="s">
        <v>1334</v>
      </c>
      <c r="L85">
        <v>2913</v>
      </c>
      <c r="M85">
        <v>2861</v>
      </c>
      <c r="N85">
        <v>300</v>
      </c>
      <c r="O85" s="106" t="s">
        <v>1311</v>
      </c>
      <c r="P85">
        <v>0.67707345583399103</v>
      </c>
      <c r="Q85">
        <v>0.85130633390787902</v>
      </c>
      <c r="R85">
        <v>3.6791234272724203E-2</v>
      </c>
      <c r="S85" s="106">
        <v>8.0064440323914694E-3</v>
      </c>
      <c r="T85">
        <v>-0.75077319472867299</v>
      </c>
      <c r="U85">
        <v>0.75077319472867299</v>
      </c>
      <c r="V85">
        <v>1.54141087404984</v>
      </c>
      <c r="W85">
        <v>-2.16</v>
      </c>
      <c r="X85">
        <v>1.96</v>
      </c>
      <c r="Y85">
        <v>456282</v>
      </c>
      <c r="Z85">
        <v>32592</v>
      </c>
      <c r="AA85">
        <v>1.75</v>
      </c>
      <c r="AB85">
        <v>14</v>
      </c>
      <c r="AC85">
        <v>10</v>
      </c>
      <c r="AD85">
        <v>4</v>
      </c>
      <c r="AE85">
        <v>71.430000000000007</v>
      </c>
      <c r="AF85">
        <v>14</v>
      </c>
      <c r="AG85">
        <v>7</v>
      </c>
      <c r="AH85">
        <v>2</v>
      </c>
      <c r="AI85">
        <v>5</v>
      </c>
    </row>
    <row r="86" spans="1:35" x14ac:dyDescent="0.2">
      <c r="A86" s="102">
        <v>499</v>
      </c>
      <c r="B86">
        <v>4543</v>
      </c>
      <c r="C86" s="106" t="s">
        <v>688</v>
      </c>
      <c r="D86" s="106" t="s">
        <v>1320</v>
      </c>
      <c r="E86">
        <v>3840</v>
      </c>
      <c r="F86">
        <v>3826</v>
      </c>
      <c r="G86">
        <v>200</v>
      </c>
      <c r="H86" s="106" t="s">
        <v>1314</v>
      </c>
      <c r="I86">
        <v>8572</v>
      </c>
      <c r="J86" s="106" t="s">
        <v>1279</v>
      </c>
      <c r="K86" s="106" t="s">
        <v>1317</v>
      </c>
      <c r="L86">
        <v>522</v>
      </c>
      <c r="M86">
        <v>522</v>
      </c>
      <c r="N86">
        <v>1500</v>
      </c>
      <c r="O86" s="106" t="s">
        <v>1311</v>
      </c>
      <c r="P86">
        <v>0.54719035772007096</v>
      </c>
      <c r="Q86">
        <v>0.89938383198366001</v>
      </c>
      <c r="R86">
        <v>7.3417417378464304E-3</v>
      </c>
      <c r="S86" s="106">
        <v>1.39922438901019E-2</v>
      </c>
      <c r="T86">
        <v>-1.4910456815741699</v>
      </c>
      <c r="U86">
        <v>1.4910456815741699</v>
      </c>
      <c r="V86">
        <v>1.4539005793751201</v>
      </c>
      <c r="W86">
        <v>-9.3000000000000007</v>
      </c>
      <c r="X86">
        <v>2.33</v>
      </c>
      <c r="Y86">
        <v>456092</v>
      </c>
      <c r="Z86">
        <v>20731</v>
      </c>
      <c r="AA86">
        <v>1.1200000000000001</v>
      </c>
      <c r="AB86">
        <v>22</v>
      </c>
      <c r="AC86">
        <v>16</v>
      </c>
      <c r="AD86">
        <v>6</v>
      </c>
      <c r="AE86">
        <v>72.73</v>
      </c>
      <c r="AF86">
        <v>11</v>
      </c>
      <c r="AG86">
        <v>12</v>
      </c>
      <c r="AH86">
        <v>3</v>
      </c>
      <c r="AI86">
        <v>7</v>
      </c>
    </row>
    <row r="87" spans="1:35" x14ac:dyDescent="0.2">
      <c r="A87" s="102">
        <v>213</v>
      </c>
      <c r="B87">
        <v>2379</v>
      </c>
      <c r="C87" s="106" t="s">
        <v>476</v>
      </c>
      <c r="D87" s="106" t="s">
        <v>1326</v>
      </c>
      <c r="E87">
        <v>3475</v>
      </c>
      <c r="F87">
        <v>3345</v>
      </c>
      <c r="G87">
        <v>300</v>
      </c>
      <c r="H87" s="106" t="s">
        <v>1314</v>
      </c>
      <c r="I87">
        <v>3289</v>
      </c>
      <c r="J87" s="106" t="s">
        <v>641</v>
      </c>
      <c r="K87" s="106" t="s">
        <v>1333</v>
      </c>
      <c r="L87">
        <v>778</v>
      </c>
      <c r="M87">
        <v>782</v>
      </c>
      <c r="N87">
        <v>1300</v>
      </c>
      <c r="O87" s="106" t="s">
        <v>1311</v>
      </c>
      <c r="P87">
        <v>0.73999603941295899</v>
      </c>
      <c r="Q87">
        <v>0.92517325916478299</v>
      </c>
      <c r="R87">
        <v>0.32481764794060197</v>
      </c>
      <c r="S87" s="106">
        <v>6.94850143199741E-2</v>
      </c>
      <c r="T87">
        <v>-0.425349360836424</v>
      </c>
      <c r="U87">
        <v>0.425349360836424</v>
      </c>
      <c r="V87">
        <v>0.864564678234649</v>
      </c>
      <c r="W87">
        <v>-1.72</v>
      </c>
      <c r="X87">
        <v>1.31</v>
      </c>
      <c r="Y87">
        <v>455991</v>
      </c>
      <c r="Z87">
        <v>25333</v>
      </c>
      <c r="AA87">
        <v>1.26</v>
      </c>
      <c r="AB87">
        <v>18</v>
      </c>
      <c r="AC87">
        <v>11</v>
      </c>
      <c r="AD87">
        <v>7</v>
      </c>
      <c r="AE87">
        <v>61.11</v>
      </c>
      <c r="AF87">
        <v>11</v>
      </c>
      <c r="AG87">
        <v>9</v>
      </c>
      <c r="AH87">
        <v>2</v>
      </c>
      <c r="AI87">
        <v>7</v>
      </c>
    </row>
    <row r="88" spans="1:35" x14ac:dyDescent="0.2">
      <c r="A88" s="102">
        <v>733</v>
      </c>
      <c r="B88">
        <v>3099</v>
      </c>
      <c r="C88" s="106" t="s">
        <v>36</v>
      </c>
      <c r="D88" s="106" t="s">
        <v>1337</v>
      </c>
      <c r="E88">
        <v>818</v>
      </c>
      <c r="F88">
        <v>816</v>
      </c>
      <c r="G88">
        <v>1100</v>
      </c>
      <c r="H88" s="106" t="s">
        <v>1314</v>
      </c>
      <c r="I88">
        <v>7278</v>
      </c>
      <c r="J88" s="106" t="s">
        <v>45</v>
      </c>
      <c r="K88" s="106" t="s">
        <v>1329</v>
      </c>
      <c r="L88">
        <v>2240</v>
      </c>
      <c r="M88">
        <v>2234</v>
      </c>
      <c r="N88">
        <v>400</v>
      </c>
      <c r="O88" s="106" t="s">
        <v>1311</v>
      </c>
      <c r="P88">
        <v>0.825260735494868</v>
      </c>
      <c r="Q88">
        <v>0.88062935587116198</v>
      </c>
      <c r="R88" s="106">
        <v>0.49911461687020398</v>
      </c>
      <c r="S88" s="106">
        <v>8.0911940213014791E-3</v>
      </c>
      <c r="T88">
        <v>-1.4935422931703199</v>
      </c>
      <c r="U88">
        <v>1.4935422931703199</v>
      </c>
      <c r="V88">
        <v>1.2057209147594901</v>
      </c>
      <c r="W88">
        <v>-7.92</v>
      </c>
      <c r="X88">
        <v>0.45</v>
      </c>
      <c r="Y88">
        <v>453068</v>
      </c>
      <c r="Z88">
        <v>28317</v>
      </c>
      <c r="AA88">
        <v>1.48</v>
      </c>
      <c r="AB88">
        <v>16</v>
      </c>
      <c r="AC88">
        <v>11</v>
      </c>
      <c r="AD88">
        <v>5</v>
      </c>
      <c r="AE88">
        <v>68.75</v>
      </c>
      <c r="AF88">
        <v>10</v>
      </c>
      <c r="AG88">
        <v>9</v>
      </c>
      <c r="AH88">
        <v>2</v>
      </c>
      <c r="AI88">
        <v>5</v>
      </c>
    </row>
    <row r="89" spans="1:35" x14ac:dyDescent="0.2">
      <c r="A89" s="102">
        <v>319</v>
      </c>
      <c r="B89">
        <v>3003</v>
      </c>
      <c r="C89" s="106" t="s">
        <v>557</v>
      </c>
      <c r="D89" s="106" t="s">
        <v>1333</v>
      </c>
      <c r="E89">
        <v>1336</v>
      </c>
      <c r="F89">
        <v>1314</v>
      </c>
      <c r="G89">
        <v>700</v>
      </c>
      <c r="H89" s="106" t="s">
        <v>1311</v>
      </c>
      <c r="I89">
        <v>6370</v>
      </c>
      <c r="J89" s="106" t="s">
        <v>1569</v>
      </c>
      <c r="K89" s="106" t="s">
        <v>1324</v>
      </c>
      <c r="L89">
        <v>3195</v>
      </c>
      <c r="M89">
        <v>3200</v>
      </c>
      <c r="N89">
        <v>300</v>
      </c>
      <c r="O89" s="106" t="s">
        <v>1314</v>
      </c>
      <c r="P89">
        <v>0.79349365247899495</v>
      </c>
      <c r="Q89">
        <v>0.91431046794236703</v>
      </c>
      <c r="R89" s="106">
        <v>0.27960519048440002</v>
      </c>
      <c r="S89">
        <v>9.6892226276675195E-2</v>
      </c>
      <c r="T89">
        <v>0.75656153183727204</v>
      </c>
      <c r="U89">
        <v>0.75656153183727204</v>
      </c>
      <c r="V89">
        <v>1.7011362284856399</v>
      </c>
      <c r="W89">
        <v>2.8</v>
      </c>
      <c r="X89">
        <v>4.1900000000000004</v>
      </c>
      <c r="Y89">
        <v>452824</v>
      </c>
      <c r="Z89">
        <v>32345</v>
      </c>
      <c r="AA89">
        <v>1.64</v>
      </c>
      <c r="AB89">
        <v>14</v>
      </c>
      <c r="AC89">
        <v>13</v>
      </c>
      <c r="AD89">
        <v>1</v>
      </c>
      <c r="AE89">
        <v>92.86</v>
      </c>
      <c r="AF89">
        <v>14</v>
      </c>
      <c r="AG89">
        <v>7</v>
      </c>
      <c r="AH89">
        <v>0</v>
      </c>
      <c r="AI89">
        <v>7</v>
      </c>
    </row>
    <row r="90" spans="1:35" x14ac:dyDescent="0.2">
      <c r="A90" s="102">
        <v>219</v>
      </c>
      <c r="B90">
        <v>4151</v>
      </c>
      <c r="C90" s="106" t="s">
        <v>1232</v>
      </c>
      <c r="D90" s="106" t="s">
        <v>1334</v>
      </c>
      <c r="E90">
        <v>2829</v>
      </c>
      <c r="F90">
        <v>2815</v>
      </c>
      <c r="G90">
        <v>300</v>
      </c>
      <c r="H90" s="106" t="s">
        <v>1311</v>
      </c>
      <c r="I90">
        <v>8586</v>
      </c>
      <c r="J90" s="106" t="s">
        <v>1436</v>
      </c>
      <c r="K90" s="106" t="s">
        <v>1317</v>
      </c>
      <c r="L90">
        <v>3040</v>
      </c>
      <c r="M90">
        <v>3050</v>
      </c>
      <c r="N90">
        <v>300</v>
      </c>
      <c r="O90" s="106" t="s">
        <v>1314</v>
      </c>
      <c r="P90">
        <v>0.96843320314493897</v>
      </c>
      <c r="Q90">
        <v>0.92443072544454896</v>
      </c>
      <c r="R90">
        <v>2.68233208014671E-3</v>
      </c>
      <c r="S90" s="106">
        <v>3.6328163310534102E-2</v>
      </c>
      <c r="T90">
        <v>1.89359641790495</v>
      </c>
      <c r="U90">
        <v>1.89359641790495</v>
      </c>
      <c r="V90">
        <v>1.93447357718073</v>
      </c>
      <c r="W90">
        <v>6.5</v>
      </c>
      <c r="X90">
        <v>7.7</v>
      </c>
      <c r="Y90">
        <v>451519</v>
      </c>
      <c r="Z90">
        <v>28220</v>
      </c>
      <c r="AA90">
        <v>1.38</v>
      </c>
      <c r="AB90">
        <v>16</v>
      </c>
      <c r="AC90">
        <v>11</v>
      </c>
      <c r="AD90">
        <v>5</v>
      </c>
      <c r="AE90">
        <v>68.75</v>
      </c>
      <c r="AF90">
        <v>12</v>
      </c>
      <c r="AG90">
        <v>10</v>
      </c>
      <c r="AH90">
        <v>3</v>
      </c>
      <c r="AI90">
        <v>3</v>
      </c>
    </row>
    <row r="91" spans="1:35" x14ac:dyDescent="0.2">
      <c r="A91" s="102">
        <v>181</v>
      </c>
      <c r="B91">
        <v>1860</v>
      </c>
      <c r="C91" s="106" t="s">
        <v>56</v>
      </c>
      <c r="D91" s="106" t="s">
        <v>1321</v>
      </c>
      <c r="E91">
        <v>728</v>
      </c>
      <c r="F91">
        <v>722</v>
      </c>
      <c r="G91">
        <v>800</v>
      </c>
      <c r="H91" s="106" t="s">
        <v>1314</v>
      </c>
      <c r="I91">
        <v>4530</v>
      </c>
      <c r="J91" s="106" t="s">
        <v>1062</v>
      </c>
      <c r="K91" s="106" t="s">
        <v>1334</v>
      </c>
      <c r="L91">
        <v>5630</v>
      </c>
      <c r="M91">
        <v>5610</v>
      </c>
      <c r="N91">
        <v>100</v>
      </c>
      <c r="O91" s="106" t="s">
        <v>1311</v>
      </c>
      <c r="P91">
        <v>0.52494631810163395</v>
      </c>
      <c r="Q91">
        <v>0.92873233274946598</v>
      </c>
      <c r="R91" s="106">
        <v>0.16073125498454399</v>
      </c>
      <c r="S91" s="106">
        <v>1.8462757009943601E-2</v>
      </c>
      <c r="T91">
        <v>-0.43907858674678102</v>
      </c>
      <c r="U91">
        <v>0.43907858674678102</v>
      </c>
      <c r="V91">
        <v>0.46828246384208</v>
      </c>
      <c r="W91">
        <v>-1.85</v>
      </c>
      <c r="X91">
        <v>2.96</v>
      </c>
      <c r="Y91">
        <v>444289</v>
      </c>
      <c r="Z91">
        <v>23384</v>
      </c>
      <c r="AA91">
        <v>1.25</v>
      </c>
      <c r="AB91">
        <v>19</v>
      </c>
      <c r="AC91">
        <v>13</v>
      </c>
      <c r="AD91">
        <v>6</v>
      </c>
      <c r="AE91">
        <v>68.42</v>
      </c>
      <c r="AF91">
        <v>12</v>
      </c>
      <c r="AG91">
        <v>9</v>
      </c>
      <c r="AH91">
        <v>3</v>
      </c>
      <c r="AI91">
        <v>7</v>
      </c>
    </row>
    <row r="92" spans="1:35" x14ac:dyDescent="0.2">
      <c r="A92" s="102">
        <v>1502</v>
      </c>
      <c r="B92">
        <v>6301</v>
      </c>
      <c r="C92" s="106" t="s">
        <v>55</v>
      </c>
      <c r="D92" s="106" t="s">
        <v>1324</v>
      </c>
      <c r="E92">
        <v>2330.5</v>
      </c>
      <c r="F92">
        <v>2324</v>
      </c>
      <c r="G92">
        <v>400</v>
      </c>
      <c r="H92" s="106" t="s">
        <v>1314</v>
      </c>
      <c r="I92">
        <v>7186</v>
      </c>
      <c r="J92" s="106" t="s">
        <v>551</v>
      </c>
      <c r="K92" s="106" t="s">
        <v>1369</v>
      </c>
      <c r="L92">
        <v>427</v>
      </c>
      <c r="M92">
        <v>429</v>
      </c>
      <c r="N92">
        <v>2200</v>
      </c>
      <c r="O92" s="106" t="s">
        <v>1311</v>
      </c>
      <c r="P92">
        <v>0.63362524287736099</v>
      </c>
      <c r="Q92">
        <v>0.80328064333135796</v>
      </c>
      <c r="R92" s="106">
        <v>3.8263064775494501E-2</v>
      </c>
      <c r="S92">
        <v>4.55441325422309E-2</v>
      </c>
      <c r="T92">
        <v>-2.3779061781592699</v>
      </c>
      <c r="U92">
        <v>2.3779061781592699</v>
      </c>
      <c r="V92">
        <v>2.7090654729666501</v>
      </c>
      <c r="W92">
        <v>-7.72</v>
      </c>
      <c r="X92">
        <v>1.53</v>
      </c>
      <c r="Y92">
        <v>443580</v>
      </c>
      <c r="Z92">
        <v>24643</v>
      </c>
      <c r="AA92">
        <v>1.32</v>
      </c>
      <c r="AB92">
        <v>18</v>
      </c>
      <c r="AC92">
        <v>14</v>
      </c>
      <c r="AD92">
        <v>4</v>
      </c>
      <c r="AE92">
        <v>77.78</v>
      </c>
      <c r="AF92">
        <v>11</v>
      </c>
      <c r="AG92">
        <v>9</v>
      </c>
      <c r="AH92">
        <v>2</v>
      </c>
      <c r="AI92">
        <v>7</v>
      </c>
    </row>
    <row r="93" spans="1:35" x14ac:dyDescent="0.2">
      <c r="A93" s="102">
        <v>1333</v>
      </c>
      <c r="B93">
        <v>5233</v>
      </c>
      <c r="C93" s="106" t="s">
        <v>1526</v>
      </c>
      <c r="D93" s="106" t="s">
        <v>1310</v>
      </c>
      <c r="E93">
        <v>2989</v>
      </c>
      <c r="F93">
        <v>2992</v>
      </c>
      <c r="G93">
        <v>300</v>
      </c>
      <c r="H93" s="106" t="s">
        <v>1311</v>
      </c>
      <c r="I93">
        <v>9716</v>
      </c>
      <c r="J93" s="106" t="s">
        <v>1527</v>
      </c>
      <c r="K93" s="106" t="s">
        <v>1326</v>
      </c>
      <c r="L93">
        <v>1252</v>
      </c>
      <c r="M93">
        <v>1242</v>
      </c>
      <c r="N93">
        <v>700</v>
      </c>
      <c r="O93" s="106" t="s">
        <v>1314</v>
      </c>
      <c r="P93">
        <v>0.881418102206597</v>
      </c>
      <c r="Q93">
        <v>0.82268084060050595</v>
      </c>
      <c r="R93" s="15">
        <v>6.8130229563784894E-2</v>
      </c>
      <c r="S93" s="15">
        <v>2.1075769451736601E-2</v>
      </c>
      <c r="T93">
        <v>1.95422215201011</v>
      </c>
      <c r="U93">
        <v>1.95422215201011</v>
      </c>
      <c r="V93">
        <v>0.72729745532130596</v>
      </c>
      <c r="W93">
        <v>4.2300000000000004</v>
      </c>
      <c r="X93">
        <v>3.14</v>
      </c>
      <c r="Y93">
        <v>440436</v>
      </c>
      <c r="Z93">
        <v>24469</v>
      </c>
      <c r="AA93">
        <v>1.17</v>
      </c>
      <c r="AB93">
        <v>18</v>
      </c>
      <c r="AC93">
        <v>12</v>
      </c>
      <c r="AD93">
        <v>6</v>
      </c>
      <c r="AE93">
        <v>66.67</v>
      </c>
      <c r="AF93">
        <v>11</v>
      </c>
      <c r="AG93">
        <v>10</v>
      </c>
      <c r="AH93">
        <v>5</v>
      </c>
      <c r="AI93">
        <v>3</v>
      </c>
    </row>
    <row r="94" spans="1:35" x14ac:dyDescent="0.2">
      <c r="A94" s="102">
        <v>518</v>
      </c>
      <c r="B94">
        <v>6361</v>
      </c>
      <c r="C94" s="106" t="s">
        <v>761</v>
      </c>
      <c r="D94" s="106" t="s">
        <v>1324</v>
      </c>
      <c r="E94">
        <v>2905</v>
      </c>
      <c r="F94">
        <v>2898</v>
      </c>
      <c r="G94">
        <v>300</v>
      </c>
      <c r="H94" s="106" t="s">
        <v>1314</v>
      </c>
      <c r="I94">
        <v>7272</v>
      </c>
      <c r="J94" s="106" t="s">
        <v>1532</v>
      </c>
      <c r="K94" s="106" t="s">
        <v>1329</v>
      </c>
      <c r="L94">
        <v>1927</v>
      </c>
      <c r="M94">
        <v>1934</v>
      </c>
      <c r="N94">
        <v>400</v>
      </c>
      <c r="O94" s="106" t="s">
        <v>1311</v>
      </c>
      <c r="P94">
        <v>0.62876903145047403</v>
      </c>
      <c r="Q94">
        <v>0.89828769501616101</v>
      </c>
      <c r="R94" s="106">
        <v>7.4641738136386193E-2</v>
      </c>
      <c r="S94" s="106">
        <v>4.2810188504437303E-2</v>
      </c>
      <c r="T94">
        <v>-0.16451332093212301</v>
      </c>
      <c r="U94">
        <v>0.16451332093212301</v>
      </c>
      <c r="V94">
        <v>0.27554643288330699</v>
      </c>
      <c r="W94">
        <v>-0.59</v>
      </c>
      <c r="X94">
        <v>11.02</v>
      </c>
      <c r="Y94">
        <v>440289</v>
      </c>
      <c r="Z94">
        <v>40026</v>
      </c>
      <c r="AA94">
        <v>2.13</v>
      </c>
      <c r="AB94">
        <v>11</v>
      </c>
      <c r="AC94">
        <v>8</v>
      </c>
      <c r="AD94">
        <v>3</v>
      </c>
      <c r="AE94">
        <v>72.73</v>
      </c>
      <c r="AF94">
        <v>12</v>
      </c>
      <c r="AG94">
        <v>6</v>
      </c>
      <c r="AH94">
        <v>1</v>
      </c>
      <c r="AI94">
        <v>4</v>
      </c>
    </row>
    <row r="95" spans="1:35" x14ac:dyDescent="0.2">
      <c r="A95" s="102">
        <v>62</v>
      </c>
      <c r="B95">
        <v>5991</v>
      </c>
      <c r="C95" s="106" t="s">
        <v>1117</v>
      </c>
      <c r="D95" s="106" t="s">
        <v>1525</v>
      </c>
      <c r="E95">
        <v>908</v>
      </c>
      <c r="F95">
        <v>924</v>
      </c>
      <c r="G95">
        <v>1000</v>
      </c>
      <c r="H95" s="106" t="s">
        <v>1311</v>
      </c>
      <c r="I95">
        <v>7278</v>
      </c>
      <c r="J95" s="106" t="s">
        <v>45</v>
      </c>
      <c r="K95" s="106" t="s">
        <v>1329</v>
      </c>
      <c r="L95">
        <v>2240</v>
      </c>
      <c r="M95">
        <v>2234</v>
      </c>
      <c r="N95">
        <v>400</v>
      </c>
      <c r="O95" s="106" t="s">
        <v>1314</v>
      </c>
      <c r="P95">
        <v>0.87110394009810799</v>
      </c>
      <c r="Q95">
        <v>0.94916288126635795</v>
      </c>
      <c r="R95">
        <v>0.39265356297894199</v>
      </c>
      <c r="S95" s="106">
        <v>1.5082569650053401E-3</v>
      </c>
      <c r="T95">
        <v>1.19939342211251</v>
      </c>
      <c r="U95">
        <v>1.19939342211251</v>
      </c>
      <c r="V95">
        <v>0.96994153606662303</v>
      </c>
      <c r="W95">
        <v>3.78</v>
      </c>
      <c r="X95">
        <v>3.4</v>
      </c>
      <c r="Y95">
        <v>437615</v>
      </c>
      <c r="Z95">
        <v>24312</v>
      </c>
      <c r="AA95">
        <v>1.1399999999999999</v>
      </c>
      <c r="AB95">
        <v>18</v>
      </c>
      <c r="AC95">
        <v>13</v>
      </c>
      <c r="AD95">
        <v>5</v>
      </c>
      <c r="AE95">
        <v>72.22</v>
      </c>
      <c r="AF95">
        <v>13</v>
      </c>
      <c r="AG95">
        <v>8</v>
      </c>
      <c r="AH95">
        <v>1</v>
      </c>
      <c r="AI95">
        <v>9</v>
      </c>
    </row>
    <row r="96" spans="1:35" x14ac:dyDescent="0.2">
      <c r="A96" s="102">
        <v>539</v>
      </c>
      <c r="B96">
        <v>6269</v>
      </c>
      <c r="C96" s="106" t="s">
        <v>1782</v>
      </c>
      <c r="D96" s="106" t="s">
        <v>1324</v>
      </c>
      <c r="E96">
        <v>2074</v>
      </c>
      <c r="F96">
        <v>2078</v>
      </c>
      <c r="G96">
        <v>500</v>
      </c>
      <c r="H96" s="106" t="s">
        <v>1314</v>
      </c>
      <c r="I96">
        <v>7261</v>
      </c>
      <c r="J96" s="106" t="s">
        <v>1716</v>
      </c>
      <c r="K96" s="106" t="s">
        <v>1329</v>
      </c>
      <c r="L96">
        <v>882</v>
      </c>
      <c r="M96">
        <v>883</v>
      </c>
      <c r="N96">
        <v>1200</v>
      </c>
      <c r="O96" s="106" t="s">
        <v>1311</v>
      </c>
      <c r="P96">
        <v>0.56938386611826497</v>
      </c>
      <c r="Q96">
        <v>0.89666438951873695</v>
      </c>
      <c r="R96">
        <v>0.40964534518729601</v>
      </c>
      <c r="S96" s="106">
        <v>4.5942057350521698E-3</v>
      </c>
      <c r="T96">
        <v>-1.96614356827579</v>
      </c>
      <c r="U96">
        <v>1.96614356827579</v>
      </c>
      <c r="V96">
        <v>2.1961099700849802</v>
      </c>
      <c r="W96">
        <v>-14.22</v>
      </c>
      <c r="X96">
        <v>1.98</v>
      </c>
      <c r="Y96">
        <v>436764</v>
      </c>
      <c r="Z96">
        <v>18198</v>
      </c>
      <c r="AA96">
        <v>0.95</v>
      </c>
      <c r="AB96">
        <v>24</v>
      </c>
      <c r="AC96">
        <v>15</v>
      </c>
      <c r="AD96">
        <v>9</v>
      </c>
      <c r="AE96">
        <v>62.5</v>
      </c>
      <c r="AF96">
        <v>11</v>
      </c>
      <c r="AG96">
        <v>12</v>
      </c>
      <c r="AH96">
        <v>6</v>
      </c>
      <c r="AI96">
        <v>6</v>
      </c>
    </row>
    <row r="97" spans="1:35" x14ac:dyDescent="0.2">
      <c r="A97" s="102">
        <v>937</v>
      </c>
      <c r="B97">
        <v>4540</v>
      </c>
      <c r="C97" s="106" t="s">
        <v>1792</v>
      </c>
      <c r="D97" s="106" t="s">
        <v>1334</v>
      </c>
      <c r="E97">
        <v>2913</v>
      </c>
      <c r="F97">
        <v>2861</v>
      </c>
      <c r="G97">
        <v>300</v>
      </c>
      <c r="H97" s="106" t="s">
        <v>1314</v>
      </c>
      <c r="I97">
        <v>7278</v>
      </c>
      <c r="J97" s="106" t="s">
        <v>45</v>
      </c>
      <c r="K97" s="106" t="s">
        <v>1329</v>
      </c>
      <c r="L97">
        <v>2240</v>
      </c>
      <c r="M97">
        <v>2234</v>
      </c>
      <c r="N97">
        <v>400</v>
      </c>
      <c r="O97" s="106" t="s">
        <v>1311</v>
      </c>
      <c r="P97">
        <v>0.81589369883690899</v>
      </c>
      <c r="Q97">
        <v>0.86129872923019202</v>
      </c>
      <c r="R97" s="15">
        <v>9.2907884938720001E-3</v>
      </c>
      <c r="S97" s="15">
        <v>3.4680870770407301E-4</v>
      </c>
      <c r="T97">
        <v>-0.53279994017333598</v>
      </c>
      <c r="U97">
        <v>0.53279994017333598</v>
      </c>
      <c r="V97">
        <v>0.24876327970055301</v>
      </c>
      <c r="W97">
        <v>-1.65</v>
      </c>
      <c r="X97">
        <v>4.1100000000000003</v>
      </c>
      <c r="Y97">
        <v>435292</v>
      </c>
      <c r="Z97">
        <v>33484</v>
      </c>
      <c r="AA97">
        <v>1.79</v>
      </c>
      <c r="AB97">
        <v>13</v>
      </c>
      <c r="AC97">
        <v>10</v>
      </c>
      <c r="AD97">
        <v>3</v>
      </c>
      <c r="AE97">
        <v>76.92</v>
      </c>
      <c r="AF97">
        <v>12</v>
      </c>
      <c r="AG97">
        <v>8</v>
      </c>
      <c r="AH97">
        <v>0</v>
      </c>
      <c r="AI97">
        <v>5</v>
      </c>
    </row>
    <row r="98" spans="1:35" x14ac:dyDescent="0.2">
      <c r="A98" s="102">
        <v>852</v>
      </c>
      <c r="B98">
        <v>1951</v>
      </c>
      <c r="C98" s="106" t="s">
        <v>1791</v>
      </c>
      <c r="D98" s="106" t="s">
        <v>1321</v>
      </c>
      <c r="E98">
        <v>2641</v>
      </c>
      <c r="F98">
        <v>2565</v>
      </c>
      <c r="G98">
        <v>400</v>
      </c>
      <c r="H98" s="106" t="s">
        <v>1311</v>
      </c>
      <c r="I98">
        <v>3099</v>
      </c>
      <c r="J98" s="106" t="s">
        <v>36</v>
      </c>
      <c r="K98" s="106" t="s">
        <v>1337</v>
      </c>
      <c r="L98">
        <v>818</v>
      </c>
      <c r="M98">
        <v>816</v>
      </c>
      <c r="N98">
        <v>1300</v>
      </c>
      <c r="O98" s="106" t="s">
        <v>1314</v>
      </c>
      <c r="P98">
        <v>0.687833618363618</v>
      </c>
      <c r="Q98">
        <v>0.86952184081026296</v>
      </c>
      <c r="R98" s="106">
        <v>1.7017190004099299E-2</v>
      </c>
      <c r="S98">
        <v>6.7403088758416094E-2</v>
      </c>
      <c r="T98">
        <v>1.0926398174262799</v>
      </c>
      <c r="U98">
        <v>1.0926398174262799</v>
      </c>
      <c r="V98">
        <v>1.34348652628085</v>
      </c>
      <c r="W98">
        <v>6.12</v>
      </c>
      <c r="X98">
        <v>3.39</v>
      </c>
      <c r="Y98">
        <v>431665</v>
      </c>
      <c r="Z98">
        <v>25392</v>
      </c>
      <c r="AA98">
        <v>1.33</v>
      </c>
      <c r="AB98">
        <v>17</v>
      </c>
      <c r="AC98">
        <v>11</v>
      </c>
      <c r="AD98">
        <v>6</v>
      </c>
      <c r="AE98">
        <v>64.709999999999994</v>
      </c>
      <c r="AF98">
        <v>12</v>
      </c>
      <c r="AG98">
        <v>8</v>
      </c>
      <c r="AH98">
        <v>2</v>
      </c>
      <c r="AI98">
        <v>7</v>
      </c>
    </row>
    <row r="99" spans="1:35" x14ac:dyDescent="0.2">
      <c r="A99" s="102">
        <v>697</v>
      </c>
      <c r="B99">
        <v>7186</v>
      </c>
      <c r="C99" s="106" t="s">
        <v>551</v>
      </c>
      <c r="D99" s="106" t="s">
        <v>1369</v>
      </c>
      <c r="E99">
        <v>427</v>
      </c>
      <c r="F99">
        <v>429</v>
      </c>
      <c r="G99">
        <v>1800</v>
      </c>
      <c r="H99" s="106" t="s">
        <v>1311</v>
      </c>
      <c r="I99">
        <v>7259</v>
      </c>
      <c r="J99" s="106" t="s">
        <v>27</v>
      </c>
      <c r="K99" s="106" t="s">
        <v>1329</v>
      </c>
      <c r="L99">
        <v>3700</v>
      </c>
      <c r="M99">
        <v>3760</v>
      </c>
      <c r="N99">
        <v>200</v>
      </c>
      <c r="O99" s="106" t="s">
        <v>1314</v>
      </c>
      <c r="P99">
        <v>0.86972285490474999</v>
      </c>
      <c r="Q99">
        <v>0.88333185354935795</v>
      </c>
      <c r="R99">
        <v>0.16354345515694901</v>
      </c>
      <c r="S99" s="106">
        <v>3.2153826480592701E-2</v>
      </c>
      <c r="T99">
        <v>1.0775580662039601</v>
      </c>
      <c r="U99">
        <v>1.0775580662039601</v>
      </c>
      <c r="V99">
        <v>1.877656847863</v>
      </c>
      <c r="W99">
        <v>3.5</v>
      </c>
      <c r="X99">
        <v>2.69</v>
      </c>
      <c r="Y99">
        <v>430113</v>
      </c>
      <c r="Z99">
        <v>28674</v>
      </c>
      <c r="AA99">
        <v>1.63</v>
      </c>
      <c r="AB99">
        <v>15</v>
      </c>
      <c r="AC99">
        <v>11</v>
      </c>
      <c r="AD99">
        <v>4</v>
      </c>
      <c r="AE99">
        <v>73.33</v>
      </c>
      <c r="AF99">
        <v>14</v>
      </c>
      <c r="AG99">
        <v>9</v>
      </c>
      <c r="AH99">
        <v>1</v>
      </c>
      <c r="AI99">
        <v>5</v>
      </c>
    </row>
    <row r="100" spans="1:35" x14ac:dyDescent="0.2">
      <c r="A100" s="102">
        <v>1253</v>
      </c>
      <c r="B100">
        <v>6141</v>
      </c>
      <c r="C100" s="106" t="s">
        <v>1565</v>
      </c>
      <c r="D100" s="106" t="s">
        <v>1324</v>
      </c>
      <c r="E100">
        <v>1550</v>
      </c>
      <c r="F100">
        <v>1598</v>
      </c>
      <c r="G100">
        <v>600</v>
      </c>
      <c r="H100" s="106" t="s">
        <v>1311</v>
      </c>
      <c r="I100">
        <v>9101</v>
      </c>
      <c r="J100" s="106" t="s">
        <v>950</v>
      </c>
      <c r="K100" s="106" t="s">
        <v>1567</v>
      </c>
      <c r="L100">
        <v>1716</v>
      </c>
      <c r="M100">
        <v>1730</v>
      </c>
      <c r="N100">
        <v>600</v>
      </c>
      <c r="O100" s="106" t="s">
        <v>1314</v>
      </c>
      <c r="P100">
        <v>0.84496446712214401</v>
      </c>
      <c r="Q100">
        <v>0.83280359353157596</v>
      </c>
      <c r="R100">
        <v>0.123082628840115</v>
      </c>
      <c r="S100" s="15">
        <v>3.8538015908582302E-2</v>
      </c>
      <c r="T100">
        <v>1.6975267956054201</v>
      </c>
      <c r="U100">
        <v>1.6975267956054201</v>
      </c>
      <c r="V100">
        <v>0.96226914457550095</v>
      </c>
      <c r="W100">
        <v>3.7</v>
      </c>
      <c r="X100">
        <v>7.63</v>
      </c>
      <c r="Y100">
        <v>428140</v>
      </c>
      <c r="Z100">
        <v>25185</v>
      </c>
      <c r="AA100">
        <v>1.24</v>
      </c>
      <c r="AB100">
        <v>17</v>
      </c>
      <c r="AC100">
        <v>12</v>
      </c>
      <c r="AD100">
        <v>5</v>
      </c>
      <c r="AE100">
        <v>70.59</v>
      </c>
      <c r="AF100">
        <v>9</v>
      </c>
      <c r="AG100">
        <v>10</v>
      </c>
      <c r="AH100">
        <v>5</v>
      </c>
      <c r="AI100">
        <v>2</v>
      </c>
    </row>
    <row r="101" spans="1:35" x14ac:dyDescent="0.2">
      <c r="A101" s="102">
        <v>1286</v>
      </c>
      <c r="B101">
        <v>5471</v>
      </c>
      <c r="C101" s="106" t="s">
        <v>1545</v>
      </c>
      <c r="D101" s="106" t="s">
        <v>1367</v>
      </c>
      <c r="E101">
        <v>4205</v>
      </c>
      <c r="F101">
        <v>4260</v>
      </c>
      <c r="G101">
        <v>200</v>
      </c>
      <c r="H101" s="106" t="s">
        <v>1314</v>
      </c>
      <c r="I101">
        <v>7180</v>
      </c>
      <c r="J101" s="106" t="s">
        <v>1114</v>
      </c>
      <c r="K101" s="106" t="s">
        <v>1369</v>
      </c>
      <c r="L101">
        <v>435</v>
      </c>
      <c r="M101">
        <v>426</v>
      </c>
      <c r="N101">
        <v>2000</v>
      </c>
      <c r="O101" s="106" t="s">
        <v>1311</v>
      </c>
      <c r="P101">
        <v>0.890149430414098</v>
      </c>
      <c r="Q101">
        <v>0.82859481404924695</v>
      </c>
      <c r="R101">
        <v>0.28682361855932498</v>
      </c>
      <c r="S101">
        <v>2.3727665934860899E-2</v>
      </c>
      <c r="T101">
        <v>-0.31467819424277799</v>
      </c>
      <c r="U101">
        <v>0.31467819424277799</v>
      </c>
      <c r="V101">
        <v>0.496141905160144</v>
      </c>
      <c r="W101">
        <v>-1.43</v>
      </c>
      <c r="X101">
        <v>0</v>
      </c>
      <c r="Y101">
        <v>427266</v>
      </c>
      <c r="Z101">
        <v>25133</v>
      </c>
      <c r="AA101">
        <v>1.57</v>
      </c>
      <c r="AB101">
        <v>17</v>
      </c>
      <c r="AC101">
        <v>12</v>
      </c>
      <c r="AD101">
        <v>5</v>
      </c>
      <c r="AE101">
        <v>70.59</v>
      </c>
      <c r="AF101">
        <v>14</v>
      </c>
      <c r="AG101">
        <v>7</v>
      </c>
      <c r="AH101">
        <v>0</v>
      </c>
      <c r="AI101">
        <v>10</v>
      </c>
    </row>
    <row r="102" spans="1:35" x14ac:dyDescent="0.2">
      <c r="A102" s="102">
        <v>405</v>
      </c>
      <c r="B102">
        <v>1911</v>
      </c>
      <c r="C102" s="106" t="s">
        <v>52</v>
      </c>
      <c r="D102" s="106" t="s">
        <v>1321</v>
      </c>
      <c r="E102">
        <v>1728</v>
      </c>
      <c r="F102">
        <v>1734</v>
      </c>
      <c r="G102">
        <v>300</v>
      </c>
      <c r="H102" s="106" t="s">
        <v>1311</v>
      </c>
      <c r="I102">
        <v>4704</v>
      </c>
      <c r="J102" s="106" t="s">
        <v>1273</v>
      </c>
      <c r="K102" s="106" t="s">
        <v>1313</v>
      </c>
      <c r="L102">
        <v>5980</v>
      </c>
      <c r="M102">
        <v>5950</v>
      </c>
      <c r="N102">
        <v>100</v>
      </c>
      <c r="O102" s="106" t="s">
        <v>1314</v>
      </c>
      <c r="P102">
        <v>0.51518584253978095</v>
      </c>
      <c r="Q102">
        <v>0.906730802969546</v>
      </c>
      <c r="R102" s="106">
        <v>0.124703040781439</v>
      </c>
      <c r="S102" s="106">
        <v>1.33158323451073E-2</v>
      </c>
      <c r="T102">
        <v>1.8021438918344499</v>
      </c>
      <c r="U102">
        <v>1.8021438918344499</v>
      </c>
      <c r="V102">
        <v>1.763048572455</v>
      </c>
      <c r="W102">
        <v>4.4800000000000004</v>
      </c>
      <c r="X102">
        <v>12.57</v>
      </c>
      <c r="Y102">
        <v>426782</v>
      </c>
      <c r="Z102">
        <v>30484</v>
      </c>
      <c r="AA102">
        <v>1.99</v>
      </c>
      <c r="AB102">
        <v>14</v>
      </c>
      <c r="AC102">
        <v>12</v>
      </c>
      <c r="AD102">
        <v>2</v>
      </c>
      <c r="AE102">
        <v>85.71</v>
      </c>
      <c r="AF102">
        <v>13</v>
      </c>
      <c r="AG102">
        <v>9</v>
      </c>
      <c r="AH102">
        <v>0</v>
      </c>
      <c r="AI102">
        <v>5</v>
      </c>
    </row>
    <row r="103" spans="1:35" x14ac:dyDescent="0.2">
      <c r="A103" s="102">
        <v>343</v>
      </c>
      <c r="B103">
        <v>3110</v>
      </c>
      <c r="C103" s="106" t="s">
        <v>548</v>
      </c>
      <c r="D103" s="106" t="s">
        <v>1310</v>
      </c>
      <c r="E103">
        <v>5210</v>
      </c>
      <c r="F103">
        <v>5210</v>
      </c>
      <c r="G103">
        <v>200</v>
      </c>
      <c r="H103" s="106" t="s">
        <v>1311</v>
      </c>
      <c r="I103">
        <v>9468</v>
      </c>
      <c r="J103" s="106" t="s">
        <v>1312</v>
      </c>
      <c r="K103" s="106" t="s">
        <v>1313</v>
      </c>
      <c r="L103">
        <v>1683</v>
      </c>
      <c r="M103">
        <v>1720</v>
      </c>
      <c r="N103">
        <v>600</v>
      </c>
      <c r="O103" s="106" t="s">
        <v>1314</v>
      </c>
      <c r="P103">
        <v>0.56694155344799202</v>
      </c>
      <c r="Q103">
        <v>0.91222149713200595</v>
      </c>
      <c r="R103" s="106">
        <v>0.249778326394303</v>
      </c>
      <c r="S103" s="106">
        <v>1.49537663990963E-2</v>
      </c>
      <c r="T103">
        <v>3.3063290335033702</v>
      </c>
      <c r="U103">
        <v>3.3063290335033702</v>
      </c>
      <c r="V103">
        <v>3.7272925506913301</v>
      </c>
      <c r="W103">
        <v>21.68</v>
      </c>
      <c r="X103">
        <v>0.96</v>
      </c>
      <c r="Y103">
        <v>425475</v>
      </c>
      <c r="Z103">
        <v>16364</v>
      </c>
      <c r="AA103">
        <v>0.97</v>
      </c>
      <c r="AB103">
        <v>26</v>
      </c>
      <c r="AC103">
        <v>16</v>
      </c>
      <c r="AD103">
        <v>10</v>
      </c>
      <c r="AE103">
        <v>61.54</v>
      </c>
      <c r="AF103">
        <v>9</v>
      </c>
      <c r="AG103">
        <v>14</v>
      </c>
      <c r="AH103">
        <v>6</v>
      </c>
      <c r="AI103">
        <v>6</v>
      </c>
    </row>
    <row r="104" spans="1:35" x14ac:dyDescent="0.2">
      <c r="A104" s="102">
        <v>1244</v>
      </c>
      <c r="B104">
        <v>6302</v>
      </c>
      <c r="C104" s="106" t="s">
        <v>1585</v>
      </c>
      <c r="D104" s="106" t="s">
        <v>1324</v>
      </c>
      <c r="E104">
        <v>2702</v>
      </c>
      <c r="F104">
        <v>2722</v>
      </c>
      <c r="G104">
        <v>400</v>
      </c>
      <c r="H104" s="106" t="s">
        <v>1311</v>
      </c>
      <c r="I104">
        <v>8273</v>
      </c>
      <c r="J104" s="106" t="s">
        <v>1444</v>
      </c>
      <c r="K104" s="106" t="s">
        <v>1337</v>
      </c>
      <c r="L104">
        <v>3425</v>
      </c>
      <c r="M104">
        <v>3410</v>
      </c>
      <c r="N104">
        <v>300</v>
      </c>
      <c r="O104" s="106" t="s">
        <v>1314</v>
      </c>
      <c r="P104">
        <v>0.77767053301859401</v>
      </c>
      <c r="Q104">
        <v>0.83415273740513796</v>
      </c>
      <c r="R104" s="106">
        <v>0.18149487089237901</v>
      </c>
      <c r="S104" s="106">
        <v>6.7478997533784599E-2</v>
      </c>
      <c r="T104">
        <v>0.226413301834682</v>
      </c>
      <c r="U104">
        <v>0.226413301834682</v>
      </c>
      <c r="V104">
        <v>0.16813227809914599</v>
      </c>
      <c r="W104">
        <v>1.1000000000000001</v>
      </c>
      <c r="X104">
        <v>6.43</v>
      </c>
      <c r="Y104">
        <v>425123</v>
      </c>
      <c r="Z104">
        <v>60732</v>
      </c>
      <c r="AA104">
        <v>3.74</v>
      </c>
      <c r="AB104">
        <v>7</v>
      </c>
      <c r="AC104">
        <v>7</v>
      </c>
      <c r="AD104">
        <v>0</v>
      </c>
      <c r="AE104">
        <v>100</v>
      </c>
      <c r="AF104">
        <v>11</v>
      </c>
      <c r="AG104">
        <v>6</v>
      </c>
      <c r="AH104">
        <v>0</v>
      </c>
      <c r="AI104">
        <v>1</v>
      </c>
    </row>
    <row r="105" spans="1:35" x14ac:dyDescent="0.2">
      <c r="A105" s="102">
        <v>784</v>
      </c>
      <c r="B105">
        <v>1662</v>
      </c>
      <c r="C105" s="106" t="s">
        <v>572</v>
      </c>
      <c r="D105" s="106" t="s">
        <v>1538</v>
      </c>
      <c r="E105">
        <v>2821</v>
      </c>
      <c r="F105">
        <v>2814</v>
      </c>
      <c r="G105">
        <v>300</v>
      </c>
      <c r="H105" s="106" t="s">
        <v>1314</v>
      </c>
      <c r="I105">
        <v>7729</v>
      </c>
      <c r="J105" s="106" t="s">
        <v>552</v>
      </c>
      <c r="K105" s="106" t="s">
        <v>1320</v>
      </c>
      <c r="L105">
        <v>4150</v>
      </c>
      <c r="M105">
        <v>4085</v>
      </c>
      <c r="N105">
        <v>200</v>
      </c>
      <c r="O105" s="106" t="s">
        <v>1311</v>
      </c>
      <c r="P105">
        <v>0.64919921448012097</v>
      </c>
      <c r="Q105">
        <v>0.87592948129561699</v>
      </c>
      <c r="R105" s="106">
        <v>0.16595304795690799</v>
      </c>
      <c r="S105" s="106">
        <v>5.0375546133376102E-2</v>
      </c>
      <c r="T105">
        <v>-1.08075374758132</v>
      </c>
      <c r="U105">
        <v>1.08075374758132</v>
      </c>
      <c r="V105">
        <v>0.26780686654699898</v>
      </c>
      <c r="W105">
        <v>-6.31</v>
      </c>
      <c r="X105">
        <v>3.33</v>
      </c>
      <c r="Y105">
        <v>421569</v>
      </c>
      <c r="Z105">
        <v>28105</v>
      </c>
      <c r="AA105">
        <v>1.43</v>
      </c>
      <c r="AB105">
        <v>15</v>
      </c>
      <c r="AC105">
        <v>11</v>
      </c>
      <c r="AD105">
        <v>4</v>
      </c>
      <c r="AE105">
        <v>73.33</v>
      </c>
      <c r="AF105">
        <v>10</v>
      </c>
      <c r="AG105">
        <v>10</v>
      </c>
      <c r="AH105">
        <v>3</v>
      </c>
      <c r="AI105">
        <v>2</v>
      </c>
    </row>
    <row r="106" spans="1:35" x14ac:dyDescent="0.2">
      <c r="A106" s="102">
        <v>162</v>
      </c>
      <c r="B106">
        <v>4208</v>
      </c>
      <c r="C106" s="106" t="s">
        <v>1519</v>
      </c>
      <c r="D106" s="106" t="s">
        <v>1336</v>
      </c>
      <c r="E106">
        <v>2190</v>
      </c>
      <c r="F106">
        <v>2199</v>
      </c>
      <c r="G106">
        <v>400</v>
      </c>
      <c r="H106" s="106" t="s">
        <v>1311</v>
      </c>
      <c r="I106">
        <v>7278</v>
      </c>
      <c r="J106" s="106" t="s">
        <v>45</v>
      </c>
      <c r="K106" s="106" t="s">
        <v>1329</v>
      </c>
      <c r="L106">
        <v>2240</v>
      </c>
      <c r="M106">
        <v>2234</v>
      </c>
      <c r="N106">
        <v>400</v>
      </c>
      <c r="O106" s="106" t="s">
        <v>1314</v>
      </c>
      <c r="P106">
        <v>0.89278226815998096</v>
      </c>
      <c r="Q106">
        <v>0.93129203435223595</v>
      </c>
      <c r="R106">
        <v>0.38054894010147899</v>
      </c>
      <c r="S106" s="106">
        <v>1.45137863940019E-2</v>
      </c>
      <c r="T106">
        <v>0.71145741056881395</v>
      </c>
      <c r="U106">
        <v>0.71145741056881395</v>
      </c>
      <c r="V106">
        <v>0.63950579511698602</v>
      </c>
      <c r="W106">
        <v>1.77</v>
      </c>
      <c r="X106">
        <v>1.57</v>
      </c>
      <c r="Y106">
        <v>419724</v>
      </c>
      <c r="Z106">
        <v>27982</v>
      </c>
      <c r="AA106">
        <v>1.48</v>
      </c>
      <c r="AB106">
        <v>15</v>
      </c>
      <c r="AC106">
        <v>12</v>
      </c>
      <c r="AD106">
        <v>3</v>
      </c>
      <c r="AE106">
        <v>80</v>
      </c>
      <c r="AF106">
        <v>13</v>
      </c>
      <c r="AG106">
        <v>8</v>
      </c>
      <c r="AH106">
        <v>1</v>
      </c>
      <c r="AI106">
        <v>6</v>
      </c>
    </row>
    <row r="107" spans="1:35" x14ac:dyDescent="0.2">
      <c r="A107" s="102">
        <v>1319</v>
      </c>
      <c r="B107">
        <v>2531</v>
      </c>
      <c r="C107" s="106" t="s">
        <v>1338</v>
      </c>
      <c r="D107" s="106" t="s">
        <v>1339</v>
      </c>
      <c r="E107">
        <v>940</v>
      </c>
      <c r="F107">
        <v>923</v>
      </c>
      <c r="G107">
        <v>1200</v>
      </c>
      <c r="H107" s="106" t="s">
        <v>1314</v>
      </c>
      <c r="I107">
        <v>4004</v>
      </c>
      <c r="J107" s="106" t="s">
        <v>1520</v>
      </c>
      <c r="K107" s="106" t="s">
        <v>1336</v>
      </c>
      <c r="L107">
        <v>2690</v>
      </c>
      <c r="M107">
        <v>2705</v>
      </c>
      <c r="N107">
        <v>400</v>
      </c>
      <c r="O107" s="106" t="s">
        <v>1311</v>
      </c>
      <c r="P107">
        <v>0.83039902854331604</v>
      </c>
      <c r="Q107">
        <v>0.82422102876572101</v>
      </c>
      <c r="R107" s="15">
        <v>1.8306898127691301E-2</v>
      </c>
      <c r="S107" s="106">
        <v>8.6698390772841805E-2</v>
      </c>
      <c r="T107">
        <v>-1.0295110353549399</v>
      </c>
      <c r="U107">
        <v>1.0295110353549399</v>
      </c>
      <c r="V107">
        <v>0.67840402463185101</v>
      </c>
      <c r="W107">
        <v>-3.23</v>
      </c>
      <c r="X107">
        <v>2.37</v>
      </c>
      <c r="Y107">
        <v>419431</v>
      </c>
      <c r="Z107">
        <v>24672</v>
      </c>
      <c r="AA107">
        <v>1</v>
      </c>
      <c r="AB107">
        <v>17</v>
      </c>
      <c r="AC107">
        <v>10</v>
      </c>
      <c r="AD107">
        <v>7</v>
      </c>
      <c r="AE107">
        <v>58.82</v>
      </c>
      <c r="AF107">
        <v>10</v>
      </c>
      <c r="AG107">
        <v>9</v>
      </c>
      <c r="AH107">
        <v>6</v>
      </c>
      <c r="AI107">
        <v>2</v>
      </c>
    </row>
    <row r="108" spans="1:35" x14ac:dyDescent="0.2">
      <c r="A108" s="102">
        <v>1384</v>
      </c>
      <c r="B108">
        <v>8060</v>
      </c>
      <c r="C108" s="106" t="s">
        <v>1098</v>
      </c>
      <c r="D108" s="106" t="s">
        <v>1318</v>
      </c>
      <c r="E108">
        <v>2796</v>
      </c>
      <c r="F108">
        <v>2808</v>
      </c>
      <c r="G108">
        <v>300</v>
      </c>
      <c r="H108" s="106" t="s">
        <v>1311</v>
      </c>
      <c r="I108">
        <v>9759</v>
      </c>
      <c r="J108" s="106" t="s">
        <v>475</v>
      </c>
      <c r="K108" s="106" t="s">
        <v>1313</v>
      </c>
      <c r="L108">
        <v>1869</v>
      </c>
      <c r="M108">
        <v>1871</v>
      </c>
      <c r="N108">
        <v>500</v>
      </c>
      <c r="O108" s="106" t="s">
        <v>1314</v>
      </c>
      <c r="P108">
        <v>0.65879597144119595</v>
      </c>
      <c r="Q108">
        <v>0.817250937162049</v>
      </c>
      <c r="R108" s="15">
        <v>0.42584458909110101</v>
      </c>
      <c r="S108" s="15">
        <v>8.3776868618156197E-2</v>
      </c>
      <c r="T108">
        <v>1.60636881697488</v>
      </c>
      <c r="U108">
        <v>1.60636881697488</v>
      </c>
      <c r="V108">
        <v>1.54802801245731</v>
      </c>
      <c r="W108">
        <v>4.79</v>
      </c>
      <c r="X108">
        <v>11.05</v>
      </c>
      <c r="Y108">
        <v>418700</v>
      </c>
      <c r="Z108">
        <v>24629</v>
      </c>
      <c r="AA108">
        <v>1.21</v>
      </c>
      <c r="AB108">
        <v>17</v>
      </c>
      <c r="AC108">
        <v>9</v>
      </c>
      <c r="AD108">
        <v>8</v>
      </c>
      <c r="AE108">
        <v>52.94</v>
      </c>
      <c r="AF108">
        <v>11</v>
      </c>
      <c r="AG108">
        <v>9</v>
      </c>
      <c r="AH108">
        <v>3</v>
      </c>
      <c r="AI108">
        <v>5</v>
      </c>
    </row>
    <row r="109" spans="1:35" x14ac:dyDescent="0.2">
      <c r="A109" s="102">
        <v>1169</v>
      </c>
      <c r="B109">
        <v>2914</v>
      </c>
      <c r="C109" s="106" t="s">
        <v>1472</v>
      </c>
      <c r="D109" s="106" t="s">
        <v>1339</v>
      </c>
      <c r="E109">
        <v>2258.5</v>
      </c>
      <c r="F109">
        <v>2254.5</v>
      </c>
      <c r="G109">
        <v>400</v>
      </c>
      <c r="H109" s="106" t="s">
        <v>1311</v>
      </c>
      <c r="I109">
        <v>9716</v>
      </c>
      <c r="J109" s="106" t="s">
        <v>1527</v>
      </c>
      <c r="K109" s="106" t="s">
        <v>1326</v>
      </c>
      <c r="L109">
        <v>1252</v>
      </c>
      <c r="M109">
        <v>1242</v>
      </c>
      <c r="N109">
        <v>700</v>
      </c>
      <c r="O109" s="106" t="s">
        <v>1314</v>
      </c>
      <c r="P109">
        <v>0.86399116245804997</v>
      </c>
      <c r="Q109">
        <v>0.84080797093827497</v>
      </c>
      <c r="R109" s="15">
        <v>2.5391012258711401E-2</v>
      </c>
      <c r="S109" s="106">
        <v>3.9724917750850797E-2</v>
      </c>
      <c r="T109">
        <v>1.0431265829386001</v>
      </c>
      <c r="U109">
        <v>1.0431265829386001</v>
      </c>
      <c r="V109">
        <v>0.39058510576223898</v>
      </c>
      <c r="W109">
        <v>2.75</v>
      </c>
      <c r="X109">
        <v>3.59</v>
      </c>
      <c r="Y109">
        <v>418401</v>
      </c>
      <c r="Z109">
        <v>24612</v>
      </c>
      <c r="AA109">
        <v>1.37</v>
      </c>
      <c r="AB109">
        <v>17</v>
      </c>
      <c r="AC109">
        <v>12</v>
      </c>
      <c r="AD109">
        <v>5</v>
      </c>
      <c r="AE109">
        <v>70.59</v>
      </c>
      <c r="AF109">
        <v>10</v>
      </c>
      <c r="AG109">
        <v>12</v>
      </c>
      <c r="AH109">
        <v>3</v>
      </c>
      <c r="AI109">
        <v>2</v>
      </c>
    </row>
    <row r="110" spans="1:35" x14ac:dyDescent="0.2">
      <c r="A110" s="102">
        <v>416</v>
      </c>
      <c r="B110">
        <v>1802</v>
      </c>
      <c r="C110" s="106" t="s">
        <v>1534</v>
      </c>
      <c r="D110" s="106" t="s">
        <v>1321</v>
      </c>
      <c r="E110">
        <v>1235</v>
      </c>
      <c r="F110">
        <v>1237</v>
      </c>
      <c r="G110">
        <v>600</v>
      </c>
      <c r="H110" s="106" t="s">
        <v>1311</v>
      </c>
      <c r="I110">
        <v>5714</v>
      </c>
      <c r="J110" s="106" t="s">
        <v>725</v>
      </c>
      <c r="K110" s="106" t="s">
        <v>1327</v>
      </c>
      <c r="L110">
        <v>3855</v>
      </c>
      <c r="M110">
        <v>3860</v>
      </c>
      <c r="N110">
        <v>200</v>
      </c>
      <c r="O110" s="106" t="s">
        <v>1314</v>
      </c>
      <c r="P110">
        <v>0.66171309319584004</v>
      </c>
      <c r="Q110">
        <v>0.90626836961957502</v>
      </c>
      <c r="R110" s="106">
        <v>0.26292581118907299</v>
      </c>
      <c r="S110">
        <v>4.5654517682750598E-3</v>
      </c>
      <c r="T110">
        <v>2.9008818977684401</v>
      </c>
      <c r="U110">
        <v>2.9008818977684401</v>
      </c>
      <c r="V110">
        <v>2.9599196214049401</v>
      </c>
      <c r="W110">
        <v>6.2</v>
      </c>
      <c r="X110">
        <v>3.86</v>
      </c>
      <c r="Y110">
        <v>418187</v>
      </c>
      <c r="Z110">
        <v>22010</v>
      </c>
      <c r="AA110">
        <v>1.2</v>
      </c>
      <c r="AB110">
        <v>19</v>
      </c>
      <c r="AC110">
        <v>13</v>
      </c>
      <c r="AD110">
        <v>6</v>
      </c>
      <c r="AE110">
        <v>68.42</v>
      </c>
      <c r="AF110">
        <v>12</v>
      </c>
      <c r="AG110">
        <v>12</v>
      </c>
      <c r="AH110">
        <v>3</v>
      </c>
      <c r="AI110">
        <v>4</v>
      </c>
    </row>
    <row r="111" spans="1:35" x14ac:dyDescent="0.2">
      <c r="A111" s="102">
        <v>629</v>
      </c>
      <c r="B111">
        <v>1860</v>
      </c>
      <c r="C111" s="106" t="s">
        <v>56</v>
      </c>
      <c r="D111" s="106" t="s">
        <v>1321</v>
      </c>
      <c r="E111">
        <v>728</v>
      </c>
      <c r="F111">
        <v>722</v>
      </c>
      <c r="G111">
        <v>1100</v>
      </c>
      <c r="H111" s="106" t="s">
        <v>1314</v>
      </c>
      <c r="I111">
        <v>8113</v>
      </c>
      <c r="J111" s="106" t="s">
        <v>1685</v>
      </c>
      <c r="K111" s="106" t="s">
        <v>1336</v>
      </c>
      <c r="L111">
        <v>3963</v>
      </c>
      <c r="M111">
        <v>3981</v>
      </c>
      <c r="N111">
        <v>200</v>
      </c>
      <c r="O111" s="106" t="s">
        <v>1311</v>
      </c>
      <c r="P111">
        <v>0.53874054101764501</v>
      </c>
      <c r="Q111">
        <v>0.88888847451105901</v>
      </c>
      <c r="R111" s="106">
        <v>0.10181082333621</v>
      </c>
      <c r="S111">
        <v>1.7735390658268601E-4</v>
      </c>
      <c r="T111">
        <v>-2.0674136686043401</v>
      </c>
      <c r="U111">
        <v>2.0674136686043401</v>
      </c>
      <c r="V111">
        <v>0.43534206100238398</v>
      </c>
      <c r="W111">
        <v>-7.83</v>
      </c>
      <c r="X111">
        <v>0.25</v>
      </c>
      <c r="Y111">
        <v>418104</v>
      </c>
      <c r="Z111">
        <v>19005</v>
      </c>
      <c r="AA111">
        <v>0.96</v>
      </c>
      <c r="AB111">
        <v>22</v>
      </c>
      <c r="AC111">
        <v>14</v>
      </c>
      <c r="AD111">
        <v>8</v>
      </c>
      <c r="AE111">
        <v>63.64</v>
      </c>
      <c r="AF111">
        <v>11</v>
      </c>
      <c r="AG111">
        <v>12</v>
      </c>
      <c r="AH111">
        <v>6</v>
      </c>
      <c r="AI111">
        <v>4</v>
      </c>
    </row>
    <row r="112" spans="1:35" x14ac:dyDescent="0.2">
      <c r="A112" s="102">
        <v>847</v>
      </c>
      <c r="B112">
        <v>9201</v>
      </c>
      <c r="C112" s="106" t="s">
        <v>1586</v>
      </c>
      <c r="D112" s="106" t="s">
        <v>1587</v>
      </c>
      <c r="E112">
        <v>3049</v>
      </c>
      <c r="F112">
        <v>3027</v>
      </c>
      <c r="G112">
        <v>300</v>
      </c>
      <c r="H112" s="106" t="s">
        <v>1311</v>
      </c>
      <c r="I112">
        <v>9716</v>
      </c>
      <c r="J112" s="106" t="s">
        <v>1527</v>
      </c>
      <c r="K112" s="106" t="s">
        <v>1326</v>
      </c>
      <c r="L112">
        <v>1252</v>
      </c>
      <c r="M112">
        <v>1242</v>
      </c>
      <c r="N112">
        <v>700</v>
      </c>
      <c r="O112" s="106" t="s">
        <v>1314</v>
      </c>
      <c r="P112">
        <v>0.796859015080019</v>
      </c>
      <c r="Q112">
        <v>0.86993783433231497</v>
      </c>
      <c r="R112">
        <v>0.31511585372983297</v>
      </c>
      <c r="S112">
        <v>6.1880077223860699E-3</v>
      </c>
      <c r="T112">
        <v>0.35941448712871499</v>
      </c>
      <c r="U112">
        <v>0.35941448712871499</v>
      </c>
      <c r="V112">
        <v>0.241972392608304</v>
      </c>
      <c r="W112">
        <v>1.1399999999999999</v>
      </c>
      <c r="X112">
        <v>4.26</v>
      </c>
      <c r="Y112">
        <v>416621</v>
      </c>
      <c r="Z112">
        <v>24507</v>
      </c>
      <c r="AA112">
        <v>1.26</v>
      </c>
      <c r="AB112">
        <v>17</v>
      </c>
      <c r="AC112">
        <v>12</v>
      </c>
      <c r="AD112">
        <v>5</v>
      </c>
      <c r="AE112">
        <v>70.59</v>
      </c>
      <c r="AF112">
        <v>10</v>
      </c>
      <c r="AG112">
        <v>12</v>
      </c>
      <c r="AH112">
        <v>4</v>
      </c>
      <c r="AI112">
        <v>1</v>
      </c>
    </row>
    <row r="113" spans="1:35" x14ac:dyDescent="0.2">
      <c r="A113" s="102">
        <v>309</v>
      </c>
      <c r="B113">
        <v>3076</v>
      </c>
      <c r="C113" s="106" t="s">
        <v>1644</v>
      </c>
      <c r="D113" s="106" t="s">
        <v>1318</v>
      </c>
      <c r="E113">
        <v>1773</v>
      </c>
      <c r="F113">
        <v>1740</v>
      </c>
      <c r="G113">
        <v>500</v>
      </c>
      <c r="H113" s="106" t="s">
        <v>1314</v>
      </c>
      <c r="I113">
        <v>5471</v>
      </c>
      <c r="J113" s="106" t="s">
        <v>1545</v>
      </c>
      <c r="K113" s="106" t="s">
        <v>1367</v>
      </c>
      <c r="L113">
        <v>4205</v>
      </c>
      <c r="M113">
        <v>4260</v>
      </c>
      <c r="N113">
        <v>200</v>
      </c>
      <c r="O113" s="106" t="s">
        <v>1311</v>
      </c>
      <c r="P113">
        <v>0.89305078018623596</v>
      </c>
      <c r="Q113">
        <v>0.91523302200033196</v>
      </c>
      <c r="R113" s="15">
        <v>8.0869895625811905E-5</v>
      </c>
      <c r="S113" s="106">
        <v>1.5229800707791999E-3</v>
      </c>
      <c r="T113">
        <v>-0.218327216860073</v>
      </c>
      <c r="U113">
        <v>0.218327216860073</v>
      </c>
      <c r="V113">
        <v>0.80785829842074797</v>
      </c>
      <c r="W113">
        <v>-0.79</v>
      </c>
      <c r="X113">
        <v>2.11</v>
      </c>
      <c r="Y113">
        <v>416401</v>
      </c>
      <c r="Z113">
        <v>29743</v>
      </c>
      <c r="AA113">
        <v>1.44</v>
      </c>
      <c r="AB113">
        <v>14</v>
      </c>
      <c r="AC113">
        <v>9</v>
      </c>
      <c r="AD113">
        <v>5</v>
      </c>
      <c r="AE113">
        <v>64.290000000000006</v>
      </c>
      <c r="AF113">
        <v>14</v>
      </c>
      <c r="AG113">
        <v>8</v>
      </c>
      <c r="AH113">
        <v>1</v>
      </c>
      <c r="AI113">
        <v>5</v>
      </c>
    </row>
    <row r="114" spans="1:35" x14ac:dyDescent="0.2">
      <c r="A114" s="102">
        <v>272</v>
      </c>
      <c r="B114">
        <v>7267</v>
      </c>
      <c r="C114" s="106" t="s">
        <v>60</v>
      </c>
      <c r="D114" s="106" t="s">
        <v>1329</v>
      </c>
      <c r="E114">
        <v>2938</v>
      </c>
      <c r="F114">
        <v>2954</v>
      </c>
      <c r="G114">
        <v>300</v>
      </c>
      <c r="H114" s="106" t="s">
        <v>1311</v>
      </c>
      <c r="I114">
        <v>8385</v>
      </c>
      <c r="J114" s="106" t="s">
        <v>913</v>
      </c>
      <c r="K114" s="106" t="s">
        <v>1369</v>
      </c>
      <c r="L114">
        <v>551</v>
      </c>
      <c r="M114">
        <v>551</v>
      </c>
      <c r="N114">
        <v>1600</v>
      </c>
      <c r="O114" s="106" t="s">
        <v>1314</v>
      </c>
      <c r="P114">
        <v>0.85847515915741601</v>
      </c>
      <c r="Q114">
        <v>0.91900103840871294</v>
      </c>
      <c r="R114">
        <v>0.20405150918450499</v>
      </c>
      <c r="S114" s="106">
        <v>9.9392317563401101E-3</v>
      </c>
      <c r="T114">
        <v>2.4046259665881502</v>
      </c>
      <c r="U114">
        <v>2.4046259665881502</v>
      </c>
      <c r="V114">
        <v>1.8096752664920901</v>
      </c>
      <c r="W114">
        <v>4.25</v>
      </c>
      <c r="X114">
        <v>0.52</v>
      </c>
      <c r="Y114">
        <v>415542</v>
      </c>
      <c r="Z114">
        <v>24444</v>
      </c>
      <c r="AA114">
        <v>1.25</v>
      </c>
      <c r="AB114">
        <v>17</v>
      </c>
      <c r="AC114">
        <v>12</v>
      </c>
      <c r="AD114">
        <v>5</v>
      </c>
      <c r="AE114">
        <v>70.59</v>
      </c>
      <c r="AF114">
        <v>14</v>
      </c>
      <c r="AG114">
        <v>10</v>
      </c>
      <c r="AH114">
        <v>1</v>
      </c>
      <c r="AI114">
        <v>6</v>
      </c>
    </row>
    <row r="115" spans="1:35" x14ac:dyDescent="0.2">
      <c r="A115" s="102">
        <v>792</v>
      </c>
      <c r="B115">
        <v>6448</v>
      </c>
      <c r="C115" s="106" t="s">
        <v>447</v>
      </c>
      <c r="D115" s="106" t="s">
        <v>1316</v>
      </c>
      <c r="E115">
        <v>2210</v>
      </c>
      <c r="F115">
        <v>2198</v>
      </c>
      <c r="G115">
        <v>500</v>
      </c>
      <c r="H115" s="106" t="s">
        <v>1314</v>
      </c>
      <c r="I115">
        <v>8253</v>
      </c>
      <c r="J115" s="106" t="s">
        <v>535</v>
      </c>
      <c r="K115" s="106" t="s">
        <v>1317</v>
      </c>
      <c r="L115">
        <v>1823</v>
      </c>
      <c r="M115">
        <v>1843</v>
      </c>
      <c r="N115">
        <v>600</v>
      </c>
      <c r="O115" s="106" t="s">
        <v>1311</v>
      </c>
      <c r="P115">
        <v>0.75077309856611696</v>
      </c>
      <c r="Q115">
        <v>0.87535407946530897</v>
      </c>
      <c r="R115">
        <v>3.5815512931912097E-2</v>
      </c>
      <c r="S115" s="15">
        <v>7.4916670945324698E-2</v>
      </c>
      <c r="T115">
        <v>-1.0034233369824701</v>
      </c>
      <c r="U115">
        <v>1.0034233369824701</v>
      </c>
      <c r="V115">
        <v>0.38940717218333498</v>
      </c>
      <c r="W115">
        <v>-3.39</v>
      </c>
      <c r="X115">
        <v>0.62</v>
      </c>
      <c r="Y115">
        <v>413942</v>
      </c>
      <c r="Z115">
        <v>20697</v>
      </c>
      <c r="AA115">
        <v>1.08</v>
      </c>
      <c r="AB115">
        <v>20</v>
      </c>
      <c r="AC115">
        <v>14</v>
      </c>
      <c r="AD115">
        <v>6</v>
      </c>
      <c r="AE115">
        <v>70</v>
      </c>
      <c r="AF115">
        <v>12</v>
      </c>
      <c r="AG115">
        <v>11</v>
      </c>
      <c r="AH115">
        <v>4</v>
      </c>
      <c r="AI115">
        <v>5</v>
      </c>
    </row>
    <row r="116" spans="1:35" x14ac:dyDescent="0.2">
      <c r="A116" s="102">
        <v>164</v>
      </c>
      <c r="B116">
        <v>6287</v>
      </c>
      <c r="C116" s="106" t="s">
        <v>1423</v>
      </c>
      <c r="D116" s="106" t="s">
        <v>1324</v>
      </c>
      <c r="E116">
        <v>2880</v>
      </c>
      <c r="F116">
        <v>2836</v>
      </c>
      <c r="G116">
        <v>300</v>
      </c>
      <c r="H116" s="106" t="s">
        <v>1314</v>
      </c>
      <c r="I116">
        <v>6807</v>
      </c>
      <c r="J116" s="106" t="s">
        <v>238</v>
      </c>
      <c r="K116" s="106" t="s">
        <v>1316</v>
      </c>
      <c r="L116">
        <v>2016</v>
      </c>
      <c r="M116">
        <v>1995</v>
      </c>
      <c r="N116">
        <v>400</v>
      </c>
      <c r="O116" s="106" t="s">
        <v>1311</v>
      </c>
      <c r="P116">
        <v>0.73196519492911405</v>
      </c>
      <c r="Q116">
        <v>0.93126188112460495</v>
      </c>
      <c r="R116">
        <v>0.13249222336317201</v>
      </c>
      <c r="S116">
        <v>2.73013477064496E-2</v>
      </c>
      <c r="T116">
        <v>-1.78690619482083</v>
      </c>
      <c r="U116">
        <v>1.78690619482083</v>
      </c>
      <c r="V116">
        <v>1.54718264111559</v>
      </c>
      <c r="W116">
        <v>-8.1</v>
      </c>
      <c r="X116">
        <v>6.21</v>
      </c>
      <c r="Y116">
        <v>413544</v>
      </c>
      <c r="Z116">
        <v>19693</v>
      </c>
      <c r="AA116">
        <v>0.97</v>
      </c>
      <c r="AB116">
        <v>21</v>
      </c>
      <c r="AC116">
        <v>13</v>
      </c>
      <c r="AD116">
        <v>8</v>
      </c>
      <c r="AE116">
        <v>61.9</v>
      </c>
      <c r="AF116">
        <v>11</v>
      </c>
      <c r="AG116">
        <v>11</v>
      </c>
      <c r="AH116">
        <v>5</v>
      </c>
      <c r="AI116">
        <v>5</v>
      </c>
    </row>
    <row r="117" spans="1:35" x14ac:dyDescent="0.2">
      <c r="A117" s="102">
        <v>858</v>
      </c>
      <c r="B117">
        <v>3291</v>
      </c>
      <c r="C117" s="106" t="s">
        <v>58</v>
      </c>
      <c r="D117" s="106" t="s">
        <v>1333</v>
      </c>
      <c r="E117">
        <v>1684</v>
      </c>
      <c r="F117">
        <v>1683</v>
      </c>
      <c r="G117">
        <v>700</v>
      </c>
      <c r="H117" s="106" t="s">
        <v>1314</v>
      </c>
      <c r="I117">
        <v>4208</v>
      </c>
      <c r="J117" s="106" t="s">
        <v>1519</v>
      </c>
      <c r="K117" s="106" t="s">
        <v>1336</v>
      </c>
      <c r="L117">
        <v>2190</v>
      </c>
      <c r="M117">
        <v>2199</v>
      </c>
      <c r="N117">
        <v>500</v>
      </c>
      <c r="O117" s="106" t="s">
        <v>1311</v>
      </c>
      <c r="P117">
        <v>0.63475032258765696</v>
      </c>
      <c r="Q117">
        <v>0.86874448976757002</v>
      </c>
      <c r="R117" s="106">
        <v>3.2976252943545302E-2</v>
      </c>
      <c r="S117" s="106">
        <v>1.41010944761811E-2</v>
      </c>
      <c r="T117">
        <v>-1.5492458294906299</v>
      </c>
      <c r="U117">
        <v>1.5492458294906299</v>
      </c>
      <c r="V117">
        <v>1.49680496553106</v>
      </c>
      <c r="W117">
        <v>-5.73</v>
      </c>
      <c r="X117">
        <v>7.15</v>
      </c>
      <c r="Y117">
        <v>412711</v>
      </c>
      <c r="Z117">
        <v>27514</v>
      </c>
      <c r="AA117">
        <v>1.41</v>
      </c>
      <c r="AB117">
        <v>15</v>
      </c>
      <c r="AC117">
        <v>10</v>
      </c>
      <c r="AD117">
        <v>5</v>
      </c>
      <c r="AE117">
        <v>66.67</v>
      </c>
      <c r="AF117">
        <v>14</v>
      </c>
      <c r="AG117">
        <v>7</v>
      </c>
      <c r="AH117">
        <v>2</v>
      </c>
      <c r="AI117">
        <v>6</v>
      </c>
    </row>
    <row r="118" spans="1:35" x14ac:dyDescent="0.2">
      <c r="A118" s="102">
        <v>396</v>
      </c>
      <c r="B118">
        <v>5802</v>
      </c>
      <c r="C118" s="106" t="s">
        <v>1549</v>
      </c>
      <c r="D118" s="106" t="s">
        <v>1327</v>
      </c>
      <c r="E118">
        <v>1447.5</v>
      </c>
      <c r="F118">
        <v>1459</v>
      </c>
      <c r="G118">
        <v>600</v>
      </c>
      <c r="H118" s="106" t="s">
        <v>1311</v>
      </c>
      <c r="I118">
        <v>6361</v>
      </c>
      <c r="J118" s="106" t="s">
        <v>761</v>
      </c>
      <c r="K118" s="106" t="s">
        <v>1324</v>
      </c>
      <c r="L118">
        <v>2905</v>
      </c>
      <c r="M118">
        <v>2898</v>
      </c>
      <c r="N118">
        <v>300</v>
      </c>
      <c r="O118" s="106" t="s">
        <v>1314</v>
      </c>
      <c r="P118">
        <v>0.60140163196433005</v>
      </c>
      <c r="Q118">
        <v>0.90732487873582301</v>
      </c>
      <c r="R118">
        <v>7.5533070184044704E-2</v>
      </c>
      <c r="S118" s="15">
        <v>8.6334412302191299E-2</v>
      </c>
      <c r="T118">
        <v>1.3201248922086499</v>
      </c>
      <c r="U118">
        <v>1.3201248922086499</v>
      </c>
      <c r="V118">
        <v>1.39298509480578</v>
      </c>
      <c r="W118">
        <v>4.78</v>
      </c>
      <c r="X118">
        <v>0.69</v>
      </c>
      <c r="Y118">
        <v>411487</v>
      </c>
      <c r="Z118">
        <v>29392</v>
      </c>
      <c r="AA118">
        <v>1.58</v>
      </c>
      <c r="AB118">
        <v>14</v>
      </c>
      <c r="AC118">
        <v>11</v>
      </c>
      <c r="AD118">
        <v>3</v>
      </c>
      <c r="AE118">
        <v>78.569999999999993</v>
      </c>
      <c r="AF118">
        <v>12</v>
      </c>
      <c r="AG118">
        <v>7</v>
      </c>
      <c r="AH118">
        <v>1</v>
      </c>
      <c r="AI118">
        <v>6</v>
      </c>
    </row>
    <row r="119" spans="1:35" x14ac:dyDescent="0.2">
      <c r="A119" s="102">
        <v>1038</v>
      </c>
      <c r="B119">
        <v>4183</v>
      </c>
      <c r="C119" s="106" t="s">
        <v>1521</v>
      </c>
      <c r="D119" s="106" t="s">
        <v>1336</v>
      </c>
      <c r="E119">
        <v>2570</v>
      </c>
      <c r="F119">
        <v>2586</v>
      </c>
      <c r="G119">
        <v>400</v>
      </c>
      <c r="H119" s="106" t="s">
        <v>1311</v>
      </c>
      <c r="I119">
        <v>9072</v>
      </c>
      <c r="J119" s="106" t="s">
        <v>1441</v>
      </c>
      <c r="K119" s="106" t="s">
        <v>1442</v>
      </c>
      <c r="L119">
        <v>2444</v>
      </c>
      <c r="M119">
        <v>2438</v>
      </c>
      <c r="N119">
        <v>400</v>
      </c>
      <c r="O119" s="106" t="s">
        <v>1314</v>
      </c>
      <c r="P119">
        <v>0.71050237800227101</v>
      </c>
      <c r="Q119">
        <v>0.85262422627726597</v>
      </c>
      <c r="R119" s="106">
        <v>0.110878055892318</v>
      </c>
      <c r="S119" s="106">
        <v>1.91901898379375E-2</v>
      </c>
      <c r="T119">
        <v>3.2034384665551299</v>
      </c>
      <c r="U119">
        <v>3.2034384665551299</v>
      </c>
      <c r="V119">
        <v>2.4910617102249701</v>
      </c>
      <c r="W119">
        <v>7.31</v>
      </c>
      <c r="X119">
        <v>5.72</v>
      </c>
      <c r="Y119">
        <v>409956</v>
      </c>
      <c r="Z119">
        <v>31535</v>
      </c>
      <c r="AA119">
        <v>1.75</v>
      </c>
      <c r="AB119">
        <v>13</v>
      </c>
      <c r="AC119">
        <v>10</v>
      </c>
      <c r="AD119">
        <v>3</v>
      </c>
      <c r="AE119">
        <v>76.92</v>
      </c>
      <c r="AF119">
        <v>12</v>
      </c>
      <c r="AG119">
        <v>8</v>
      </c>
      <c r="AH119">
        <v>1</v>
      </c>
      <c r="AI119">
        <v>4</v>
      </c>
    </row>
    <row r="120" spans="1:35" x14ac:dyDescent="0.2">
      <c r="A120" s="102">
        <v>1513</v>
      </c>
      <c r="B120">
        <v>4183</v>
      </c>
      <c r="C120" s="106" t="s">
        <v>1521</v>
      </c>
      <c r="D120" s="106" t="s">
        <v>1336</v>
      </c>
      <c r="E120">
        <v>2570</v>
      </c>
      <c r="F120">
        <v>2586</v>
      </c>
      <c r="G120">
        <v>400</v>
      </c>
      <c r="H120" s="106" t="s">
        <v>1311</v>
      </c>
      <c r="I120">
        <v>7186</v>
      </c>
      <c r="J120" s="106" t="s">
        <v>551</v>
      </c>
      <c r="K120" s="106" t="s">
        <v>1369</v>
      </c>
      <c r="L120">
        <v>427</v>
      </c>
      <c r="M120">
        <v>429</v>
      </c>
      <c r="N120">
        <v>2400</v>
      </c>
      <c r="O120" s="106" t="s">
        <v>1314</v>
      </c>
      <c r="P120">
        <v>0.90741532622032095</v>
      </c>
      <c r="Q120">
        <v>0.80213975258488901</v>
      </c>
      <c r="R120" s="106">
        <v>3.2128382826833099E-2</v>
      </c>
      <c r="S120" s="15">
        <v>8.9680852428843799E-2</v>
      </c>
      <c r="T120">
        <v>1.01462494613153</v>
      </c>
      <c r="U120">
        <v>1.01462494613153</v>
      </c>
      <c r="V120">
        <v>0.10657236973177101</v>
      </c>
      <c r="W120">
        <v>1.49</v>
      </c>
      <c r="X120">
        <v>0.46</v>
      </c>
      <c r="Y120">
        <v>409852</v>
      </c>
      <c r="Z120">
        <v>24109</v>
      </c>
      <c r="AA120">
        <v>1.23</v>
      </c>
      <c r="AB120">
        <v>17</v>
      </c>
      <c r="AC120">
        <v>12</v>
      </c>
      <c r="AD120">
        <v>5</v>
      </c>
      <c r="AE120">
        <v>70.59</v>
      </c>
      <c r="AF120">
        <v>10</v>
      </c>
      <c r="AG120">
        <v>10</v>
      </c>
      <c r="AH120">
        <v>3</v>
      </c>
      <c r="AI120">
        <v>4</v>
      </c>
    </row>
    <row r="121" spans="1:35" x14ac:dyDescent="0.2">
      <c r="A121" s="102">
        <v>438</v>
      </c>
      <c r="B121">
        <v>1662</v>
      </c>
      <c r="C121" s="106" t="s">
        <v>572</v>
      </c>
      <c r="D121" s="106" t="s">
        <v>1538</v>
      </c>
      <c r="E121">
        <v>2821</v>
      </c>
      <c r="F121">
        <v>2814</v>
      </c>
      <c r="G121">
        <v>300</v>
      </c>
      <c r="H121" s="106" t="s">
        <v>1314</v>
      </c>
      <c r="I121">
        <v>1893</v>
      </c>
      <c r="J121" s="106" t="s">
        <v>1779</v>
      </c>
      <c r="K121" s="106" t="s">
        <v>1321</v>
      </c>
      <c r="L121">
        <v>669</v>
      </c>
      <c r="M121">
        <v>666</v>
      </c>
      <c r="N121">
        <v>1300</v>
      </c>
      <c r="O121" s="106" t="s">
        <v>1311</v>
      </c>
      <c r="P121">
        <v>0.56033335909808502</v>
      </c>
      <c r="Q121">
        <v>0.90438564307992997</v>
      </c>
      <c r="R121" s="106">
        <v>0.45963713839111497</v>
      </c>
      <c r="S121" s="106">
        <v>2.88758134679858E-2</v>
      </c>
      <c r="T121">
        <v>-0.98341283066068397</v>
      </c>
      <c r="U121">
        <v>0.98341283066068397</v>
      </c>
      <c r="V121">
        <v>0.450684819541393</v>
      </c>
      <c r="W121">
        <v>-3.33</v>
      </c>
      <c r="X121">
        <v>2.56</v>
      </c>
      <c r="Y121">
        <v>406501</v>
      </c>
      <c r="Z121">
        <v>20325</v>
      </c>
      <c r="AA121">
        <v>1.0900000000000001</v>
      </c>
      <c r="AB121">
        <v>20</v>
      </c>
      <c r="AC121">
        <v>15</v>
      </c>
      <c r="AD121">
        <v>5</v>
      </c>
      <c r="AE121">
        <v>75</v>
      </c>
      <c r="AF121">
        <v>11</v>
      </c>
      <c r="AG121">
        <v>10</v>
      </c>
      <c r="AH121">
        <v>4</v>
      </c>
      <c r="AI121">
        <v>6</v>
      </c>
    </row>
    <row r="122" spans="1:35" x14ac:dyDescent="0.2">
      <c r="A122" s="102">
        <v>492</v>
      </c>
      <c r="B122">
        <v>3861</v>
      </c>
      <c r="C122" s="106" t="s">
        <v>37</v>
      </c>
      <c r="D122" s="106" t="s">
        <v>1542</v>
      </c>
      <c r="E122">
        <v>570</v>
      </c>
      <c r="F122">
        <v>572</v>
      </c>
      <c r="G122">
        <v>1800</v>
      </c>
      <c r="H122" s="106" t="s">
        <v>1314</v>
      </c>
      <c r="I122">
        <v>4183</v>
      </c>
      <c r="J122" s="106" t="s">
        <v>1521</v>
      </c>
      <c r="K122" s="106" t="s">
        <v>1336</v>
      </c>
      <c r="L122">
        <v>2570</v>
      </c>
      <c r="M122">
        <v>2586</v>
      </c>
      <c r="N122">
        <v>400</v>
      </c>
      <c r="O122" s="106" t="s">
        <v>1311</v>
      </c>
      <c r="P122">
        <v>0.75205086101992702</v>
      </c>
      <c r="Q122">
        <v>0.90004304901012699</v>
      </c>
      <c r="R122" s="15">
        <v>0.28150336920973601</v>
      </c>
      <c r="S122" s="15">
        <v>5.6425831097769198E-2</v>
      </c>
      <c r="T122">
        <v>-1.3515841444855601</v>
      </c>
      <c r="U122">
        <v>1.3515841444855601</v>
      </c>
      <c r="V122">
        <v>0.87161952828281197</v>
      </c>
      <c r="W122">
        <v>-3.49</v>
      </c>
      <c r="X122">
        <v>0.46</v>
      </c>
      <c r="Y122">
        <v>404322</v>
      </c>
      <c r="Z122">
        <v>17579</v>
      </c>
      <c r="AA122">
        <v>0.9</v>
      </c>
      <c r="AB122">
        <v>23</v>
      </c>
      <c r="AC122">
        <v>15</v>
      </c>
      <c r="AD122">
        <v>8</v>
      </c>
      <c r="AE122">
        <v>65.22</v>
      </c>
      <c r="AF122">
        <v>13</v>
      </c>
      <c r="AG122">
        <v>10</v>
      </c>
      <c r="AH122">
        <v>4</v>
      </c>
      <c r="AI122">
        <v>9</v>
      </c>
    </row>
    <row r="123" spans="1:35" x14ac:dyDescent="0.2">
      <c r="A123" s="102">
        <v>188</v>
      </c>
      <c r="B123">
        <v>6371</v>
      </c>
      <c r="C123" s="106" t="s">
        <v>1484</v>
      </c>
      <c r="D123" s="106" t="s">
        <v>1324</v>
      </c>
      <c r="E123">
        <v>3305</v>
      </c>
      <c r="F123">
        <v>3325</v>
      </c>
      <c r="G123">
        <v>300</v>
      </c>
      <c r="H123" s="106" t="s">
        <v>1314</v>
      </c>
      <c r="I123">
        <v>7278</v>
      </c>
      <c r="J123" s="106" t="s">
        <v>45</v>
      </c>
      <c r="K123" s="106" t="s">
        <v>1329</v>
      </c>
      <c r="L123">
        <v>2240</v>
      </c>
      <c r="M123">
        <v>2234</v>
      </c>
      <c r="N123">
        <v>400</v>
      </c>
      <c r="O123" s="106" t="s">
        <v>1311</v>
      </c>
      <c r="P123">
        <v>0.86498208103226604</v>
      </c>
      <c r="Q123">
        <v>0.92823878837756502</v>
      </c>
      <c r="R123" s="106">
        <v>0.35810488771460097</v>
      </c>
      <c r="S123" s="15">
        <v>7.8148806426463603E-4</v>
      </c>
      <c r="T123">
        <v>-1.4555336372200001</v>
      </c>
      <c r="U123">
        <v>1.4555336372200001</v>
      </c>
      <c r="V123">
        <v>1.3626770952051499</v>
      </c>
      <c r="W123">
        <v>-4.43</v>
      </c>
      <c r="X123">
        <v>10.42</v>
      </c>
      <c r="Y123">
        <v>404133</v>
      </c>
      <c r="Z123">
        <v>44904</v>
      </c>
      <c r="AA123">
        <v>2.61</v>
      </c>
      <c r="AB123">
        <v>9</v>
      </c>
      <c r="AC123">
        <v>8</v>
      </c>
      <c r="AD123">
        <v>1</v>
      </c>
      <c r="AE123">
        <v>88.89</v>
      </c>
      <c r="AF123">
        <v>10</v>
      </c>
      <c r="AG123">
        <v>5</v>
      </c>
      <c r="AH123">
        <v>0</v>
      </c>
      <c r="AI123">
        <v>4</v>
      </c>
    </row>
    <row r="124" spans="1:35" x14ac:dyDescent="0.2">
      <c r="A124" s="102">
        <v>1123</v>
      </c>
      <c r="B124">
        <v>2264</v>
      </c>
      <c r="C124" s="106" t="s">
        <v>1595</v>
      </c>
      <c r="D124" s="106" t="s">
        <v>1339</v>
      </c>
      <c r="E124">
        <v>4240</v>
      </c>
      <c r="F124">
        <v>4175</v>
      </c>
      <c r="G124">
        <v>200</v>
      </c>
      <c r="H124" s="106" t="s">
        <v>1311</v>
      </c>
      <c r="I124">
        <v>8919</v>
      </c>
      <c r="J124" s="106" t="s">
        <v>1785</v>
      </c>
      <c r="K124" s="106" t="s">
        <v>1333</v>
      </c>
      <c r="L124">
        <v>4200</v>
      </c>
      <c r="M124">
        <v>4165</v>
      </c>
      <c r="N124">
        <v>200</v>
      </c>
      <c r="O124" s="106" t="s">
        <v>1314</v>
      </c>
      <c r="P124">
        <v>0.66482965166748198</v>
      </c>
      <c r="Q124">
        <v>0.84548670625143396</v>
      </c>
      <c r="R124" s="106">
        <v>0.402209447606791</v>
      </c>
      <c r="S124" s="106">
        <v>1.8462106164137002E-2</v>
      </c>
      <c r="T124">
        <v>2.01365423844481</v>
      </c>
      <c r="U124">
        <v>2.01365423844481</v>
      </c>
      <c r="V124">
        <v>1.57775938218471</v>
      </c>
      <c r="W124">
        <v>6.86</v>
      </c>
      <c r="X124">
        <v>0.24</v>
      </c>
      <c r="Y124">
        <v>401822</v>
      </c>
      <c r="Z124">
        <v>28702</v>
      </c>
      <c r="AA124">
        <v>1.58</v>
      </c>
      <c r="AB124">
        <v>14</v>
      </c>
      <c r="AC124">
        <v>10</v>
      </c>
      <c r="AD124">
        <v>4</v>
      </c>
      <c r="AE124">
        <v>71.430000000000007</v>
      </c>
      <c r="AF124">
        <v>9</v>
      </c>
      <c r="AG124">
        <v>9</v>
      </c>
      <c r="AH124">
        <v>4</v>
      </c>
      <c r="AI124">
        <v>1</v>
      </c>
    </row>
    <row r="125" spans="1:35" x14ac:dyDescent="0.2">
      <c r="A125" s="102">
        <v>1223</v>
      </c>
      <c r="B125">
        <v>4540</v>
      </c>
      <c r="C125" s="106" t="s">
        <v>1792</v>
      </c>
      <c r="D125" s="106" t="s">
        <v>1334</v>
      </c>
      <c r="E125">
        <v>2913</v>
      </c>
      <c r="F125">
        <v>2861</v>
      </c>
      <c r="G125">
        <v>300</v>
      </c>
      <c r="H125" s="106" t="s">
        <v>1314</v>
      </c>
      <c r="I125">
        <v>5991</v>
      </c>
      <c r="J125" s="106" t="s">
        <v>1117</v>
      </c>
      <c r="K125" s="106" t="s">
        <v>1525</v>
      </c>
      <c r="L125">
        <v>908</v>
      </c>
      <c r="M125">
        <v>924</v>
      </c>
      <c r="N125">
        <v>900</v>
      </c>
      <c r="O125" s="106" t="s">
        <v>1311</v>
      </c>
      <c r="P125">
        <v>0.80099690078251096</v>
      </c>
      <c r="Q125">
        <v>0.83574280292853598</v>
      </c>
      <c r="R125" s="106">
        <v>3.88947656177261E-3</v>
      </c>
      <c r="S125" s="106">
        <v>3.93692792862382E-3</v>
      </c>
      <c r="T125">
        <v>-2.11244589837281</v>
      </c>
      <c r="U125">
        <v>2.11244589837281</v>
      </c>
      <c r="V125">
        <v>0.94584018091525202</v>
      </c>
      <c r="W125">
        <v>-5.69</v>
      </c>
      <c r="X125">
        <v>3.11</v>
      </c>
      <c r="Y125">
        <v>401215</v>
      </c>
      <c r="Z125">
        <v>25076</v>
      </c>
      <c r="AA125">
        <v>1.29</v>
      </c>
      <c r="AB125">
        <v>16</v>
      </c>
      <c r="AC125">
        <v>11</v>
      </c>
      <c r="AD125">
        <v>5</v>
      </c>
      <c r="AE125">
        <v>68.75</v>
      </c>
      <c r="AF125">
        <v>14</v>
      </c>
      <c r="AG125">
        <v>9</v>
      </c>
      <c r="AH125">
        <v>2</v>
      </c>
      <c r="AI125">
        <v>5</v>
      </c>
    </row>
    <row r="126" spans="1:35" x14ac:dyDescent="0.2">
      <c r="A126" s="102">
        <v>1490</v>
      </c>
      <c r="B126">
        <v>4183</v>
      </c>
      <c r="C126" s="106" t="s">
        <v>1521</v>
      </c>
      <c r="D126" s="106" t="s">
        <v>1336</v>
      </c>
      <c r="E126">
        <v>2570</v>
      </c>
      <c r="F126">
        <v>2586</v>
      </c>
      <c r="G126">
        <v>400</v>
      </c>
      <c r="H126" s="106" t="s">
        <v>1311</v>
      </c>
      <c r="I126">
        <v>9069</v>
      </c>
      <c r="J126" s="106" t="s">
        <v>1432</v>
      </c>
      <c r="K126" s="106" t="s">
        <v>1442</v>
      </c>
      <c r="L126">
        <v>875</v>
      </c>
      <c r="M126">
        <v>871</v>
      </c>
      <c r="N126">
        <v>1200</v>
      </c>
      <c r="O126" s="106" t="s">
        <v>1314</v>
      </c>
      <c r="P126">
        <v>0.75704672797285699</v>
      </c>
      <c r="Q126">
        <v>0.80428011317673798</v>
      </c>
      <c r="R126" s="15">
        <v>0.13498151068841299</v>
      </c>
      <c r="S126" s="106">
        <v>3.3242370593661898E-2</v>
      </c>
      <c r="T126">
        <v>0.84053313555817899</v>
      </c>
      <c r="U126">
        <v>0.84053313555817899</v>
      </c>
      <c r="V126">
        <v>0.123012121178002</v>
      </c>
      <c r="W126">
        <v>2.34</v>
      </c>
      <c r="X126">
        <v>1.04</v>
      </c>
      <c r="Y126">
        <v>401188</v>
      </c>
      <c r="Z126">
        <v>22288</v>
      </c>
      <c r="AA126">
        <v>1.24</v>
      </c>
      <c r="AB126">
        <v>18</v>
      </c>
      <c r="AC126">
        <v>12</v>
      </c>
      <c r="AD126">
        <v>6</v>
      </c>
      <c r="AE126">
        <v>66.67</v>
      </c>
      <c r="AF126">
        <v>12</v>
      </c>
      <c r="AG126">
        <v>10</v>
      </c>
      <c r="AH126">
        <v>3</v>
      </c>
      <c r="AI126">
        <v>5</v>
      </c>
    </row>
    <row r="127" spans="1:35" x14ac:dyDescent="0.2">
      <c r="A127" s="102">
        <v>1372</v>
      </c>
      <c r="B127">
        <v>4061</v>
      </c>
      <c r="C127" s="106" t="s">
        <v>1562</v>
      </c>
      <c r="D127" s="106" t="s">
        <v>1336</v>
      </c>
      <c r="E127">
        <v>3015</v>
      </c>
      <c r="F127">
        <v>2943</v>
      </c>
      <c r="G127">
        <v>300</v>
      </c>
      <c r="H127" s="106" t="s">
        <v>1311</v>
      </c>
      <c r="I127">
        <v>4553</v>
      </c>
      <c r="J127" s="106" t="s">
        <v>1260</v>
      </c>
      <c r="K127" s="106" t="s">
        <v>1334</v>
      </c>
      <c r="L127">
        <v>2437</v>
      </c>
      <c r="M127">
        <v>2414</v>
      </c>
      <c r="N127">
        <v>400</v>
      </c>
      <c r="O127" s="106" t="s">
        <v>1314</v>
      </c>
      <c r="P127">
        <v>0.85568576411021902</v>
      </c>
      <c r="Q127">
        <v>0.818536693198749</v>
      </c>
      <c r="R127" s="106">
        <v>0.22021703329153</v>
      </c>
      <c r="S127" s="106">
        <v>7.9491597506454407E-3</v>
      </c>
      <c r="T127">
        <v>1.40094647593267</v>
      </c>
      <c r="U127">
        <v>1.40094647593267</v>
      </c>
      <c r="V127">
        <v>2.0175100846804201</v>
      </c>
      <c r="W127">
        <v>4.29</v>
      </c>
      <c r="X127">
        <v>9.3699999999999992</v>
      </c>
      <c r="Y127">
        <v>398204</v>
      </c>
      <c r="Z127">
        <v>22122</v>
      </c>
      <c r="AA127">
        <v>1.22</v>
      </c>
      <c r="AB127">
        <v>18</v>
      </c>
      <c r="AC127">
        <v>10</v>
      </c>
      <c r="AD127">
        <v>8</v>
      </c>
      <c r="AE127">
        <v>55.56</v>
      </c>
      <c r="AF127">
        <v>11</v>
      </c>
      <c r="AG127">
        <v>9</v>
      </c>
      <c r="AH127">
        <v>3</v>
      </c>
      <c r="AI127">
        <v>6</v>
      </c>
    </row>
    <row r="128" spans="1:35" x14ac:dyDescent="0.2">
      <c r="A128" s="102">
        <v>1154</v>
      </c>
      <c r="B128">
        <v>6301</v>
      </c>
      <c r="C128" s="106" t="s">
        <v>55</v>
      </c>
      <c r="D128" s="106" t="s">
        <v>1324</v>
      </c>
      <c r="E128">
        <v>2330.5</v>
      </c>
      <c r="F128">
        <v>2324</v>
      </c>
      <c r="G128">
        <v>400</v>
      </c>
      <c r="H128" s="106" t="s">
        <v>1311</v>
      </c>
      <c r="I128">
        <v>7189</v>
      </c>
      <c r="J128" s="106" t="s">
        <v>44</v>
      </c>
      <c r="K128" s="106" t="s">
        <v>1369</v>
      </c>
      <c r="L128">
        <v>689</v>
      </c>
      <c r="M128">
        <v>691</v>
      </c>
      <c r="N128">
        <v>1300</v>
      </c>
      <c r="O128" s="106" t="s">
        <v>1314</v>
      </c>
      <c r="P128">
        <v>0.8087288470499</v>
      </c>
      <c r="Q128">
        <v>0.84203198017834802</v>
      </c>
      <c r="R128" s="106">
        <v>0.120982431361787</v>
      </c>
      <c r="S128" s="106">
        <v>2.8010868500978801E-2</v>
      </c>
      <c r="T128">
        <v>1.32646823504018</v>
      </c>
      <c r="U128">
        <v>1.32646823504018</v>
      </c>
      <c r="V128">
        <v>1.2452539293090601</v>
      </c>
      <c r="W128">
        <v>5.73</v>
      </c>
      <c r="X128">
        <v>3.37</v>
      </c>
      <c r="Y128">
        <v>397791</v>
      </c>
      <c r="Z128">
        <v>20936</v>
      </c>
      <c r="AA128">
        <v>1.1499999999999999</v>
      </c>
      <c r="AB128">
        <v>19</v>
      </c>
      <c r="AC128">
        <v>12</v>
      </c>
      <c r="AD128">
        <v>7</v>
      </c>
      <c r="AE128">
        <v>63.16</v>
      </c>
      <c r="AF128">
        <v>12</v>
      </c>
      <c r="AG128">
        <v>11</v>
      </c>
      <c r="AH128">
        <v>3</v>
      </c>
      <c r="AI128">
        <v>5</v>
      </c>
    </row>
    <row r="129" spans="1:35" x14ac:dyDescent="0.2">
      <c r="A129" s="102">
        <v>1181</v>
      </c>
      <c r="B129">
        <v>3048</v>
      </c>
      <c r="C129" s="106" t="s">
        <v>1643</v>
      </c>
      <c r="D129" s="106" t="s">
        <v>1337</v>
      </c>
      <c r="E129">
        <v>1150</v>
      </c>
      <c r="F129">
        <v>1130</v>
      </c>
      <c r="G129">
        <v>900</v>
      </c>
      <c r="H129" s="106" t="s">
        <v>1314</v>
      </c>
      <c r="I129">
        <v>3116</v>
      </c>
      <c r="J129" s="106" t="s">
        <v>1515</v>
      </c>
      <c r="K129" s="106" t="s">
        <v>1329</v>
      </c>
      <c r="L129">
        <v>1598</v>
      </c>
      <c r="M129">
        <v>1623</v>
      </c>
      <c r="N129">
        <v>600</v>
      </c>
      <c r="O129" s="106" t="s">
        <v>1311</v>
      </c>
      <c r="P129">
        <v>0.57129762520597704</v>
      </c>
      <c r="Q129">
        <v>0.83947709994268405</v>
      </c>
      <c r="R129">
        <v>0.28710602857749801</v>
      </c>
      <c r="S129" s="106">
        <v>4.4766301842187599E-2</v>
      </c>
      <c r="T129">
        <v>-1.05806311633336</v>
      </c>
      <c r="U129">
        <v>1.05806311633336</v>
      </c>
      <c r="V129">
        <v>0.12403899350700701</v>
      </c>
      <c r="W129">
        <v>-3.49</v>
      </c>
      <c r="X129">
        <v>4.4400000000000004</v>
      </c>
      <c r="Y129">
        <v>397192</v>
      </c>
      <c r="Z129">
        <v>18054</v>
      </c>
      <c r="AA129">
        <v>0.94</v>
      </c>
      <c r="AB129">
        <v>22</v>
      </c>
      <c r="AC129">
        <v>15</v>
      </c>
      <c r="AD129">
        <v>7</v>
      </c>
      <c r="AE129">
        <v>68.180000000000007</v>
      </c>
      <c r="AF129">
        <v>11</v>
      </c>
      <c r="AG129">
        <v>11</v>
      </c>
      <c r="AH129">
        <v>5</v>
      </c>
      <c r="AI129">
        <v>6</v>
      </c>
    </row>
    <row r="130" spans="1:35" x14ac:dyDescent="0.2">
      <c r="A130" s="102">
        <v>502</v>
      </c>
      <c r="B130">
        <v>5463</v>
      </c>
      <c r="C130" s="106" t="s">
        <v>66</v>
      </c>
      <c r="D130" s="106" t="s">
        <v>1367</v>
      </c>
      <c r="E130">
        <v>2866</v>
      </c>
      <c r="F130">
        <v>2883</v>
      </c>
      <c r="G130">
        <v>300</v>
      </c>
      <c r="H130" s="106" t="s">
        <v>1311</v>
      </c>
      <c r="I130">
        <v>7278</v>
      </c>
      <c r="J130" s="106" t="s">
        <v>45</v>
      </c>
      <c r="K130" s="106" t="s">
        <v>1329</v>
      </c>
      <c r="L130">
        <v>2240</v>
      </c>
      <c r="M130">
        <v>2234</v>
      </c>
      <c r="N130">
        <v>400</v>
      </c>
      <c r="O130" s="106" t="s">
        <v>1314</v>
      </c>
      <c r="P130">
        <v>0.60817299128892899</v>
      </c>
      <c r="Q130">
        <v>0.89920836368022705</v>
      </c>
      <c r="R130" s="15">
        <v>8.7489765459732693E-2</v>
      </c>
      <c r="S130">
        <v>3.0940789885531401E-3</v>
      </c>
      <c r="T130">
        <v>0.16632101429818499</v>
      </c>
      <c r="U130">
        <v>0.16632101429818499</v>
      </c>
      <c r="V130">
        <v>0.10271120434675</v>
      </c>
      <c r="W130">
        <v>0.62</v>
      </c>
      <c r="X130">
        <v>3.32</v>
      </c>
      <c r="Y130">
        <v>394688</v>
      </c>
      <c r="Z130">
        <v>26313</v>
      </c>
      <c r="AA130">
        <v>1.46</v>
      </c>
      <c r="AB130">
        <v>15</v>
      </c>
      <c r="AC130">
        <v>11</v>
      </c>
      <c r="AD130">
        <v>4</v>
      </c>
      <c r="AE130">
        <v>73.33</v>
      </c>
      <c r="AF130">
        <v>12</v>
      </c>
      <c r="AG130">
        <v>7</v>
      </c>
      <c r="AH130">
        <v>1</v>
      </c>
      <c r="AI130">
        <v>7</v>
      </c>
    </row>
    <row r="131" spans="1:35" x14ac:dyDescent="0.2">
      <c r="A131" s="102">
        <v>33</v>
      </c>
      <c r="B131">
        <v>3099</v>
      </c>
      <c r="C131" s="106" t="s">
        <v>36</v>
      </c>
      <c r="D131" s="106" t="s">
        <v>1337</v>
      </c>
      <c r="E131">
        <v>818</v>
      </c>
      <c r="F131">
        <v>816</v>
      </c>
      <c r="G131">
        <v>1300</v>
      </c>
      <c r="H131" s="106" t="s">
        <v>1311</v>
      </c>
      <c r="I131">
        <v>7189</v>
      </c>
      <c r="J131" s="106" t="s">
        <v>44</v>
      </c>
      <c r="K131" s="106" t="s">
        <v>1369</v>
      </c>
      <c r="L131">
        <v>689</v>
      </c>
      <c r="M131">
        <v>691</v>
      </c>
      <c r="N131">
        <v>1500</v>
      </c>
      <c r="O131" s="106" t="s">
        <v>1314</v>
      </c>
      <c r="P131">
        <v>0.88650138409777501</v>
      </c>
      <c r="Q131">
        <v>0.955707246477287</v>
      </c>
      <c r="R131" s="106">
        <v>0.26750848685204198</v>
      </c>
      <c r="S131" s="106">
        <v>3.2817260582279602E-3</v>
      </c>
      <c r="T131">
        <v>0.312179817532245</v>
      </c>
      <c r="U131">
        <v>0.312179817532245</v>
      </c>
      <c r="V131">
        <v>0.73291907504725595</v>
      </c>
      <c r="W131">
        <v>1.28</v>
      </c>
      <c r="X131">
        <v>2.29</v>
      </c>
      <c r="Y131">
        <v>392836</v>
      </c>
      <c r="Z131">
        <v>28060</v>
      </c>
      <c r="AA131">
        <v>1.32</v>
      </c>
      <c r="AB131">
        <v>14</v>
      </c>
      <c r="AC131">
        <v>9</v>
      </c>
      <c r="AD131">
        <v>5</v>
      </c>
      <c r="AE131">
        <v>64.290000000000006</v>
      </c>
      <c r="AF131">
        <v>14</v>
      </c>
      <c r="AG131">
        <v>7</v>
      </c>
      <c r="AH131">
        <v>0</v>
      </c>
      <c r="AI131">
        <v>7</v>
      </c>
    </row>
    <row r="132" spans="1:35" x14ac:dyDescent="0.2">
      <c r="A132" s="102">
        <v>718</v>
      </c>
      <c r="B132">
        <v>8060</v>
      </c>
      <c r="C132" s="106" t="s">
        <v>1098</v>
      </c>
      <c r="D132" s="106" t="s">
        <v>1318</v>
      </c>
      <c r="E132">
        <v>2796</v>
      </c>
      <c r="F132">
        <v>2808</v>
      </c>
      <c r="G132">
        <v>400</v>
      </c>
      <c r="H132" s="106" t="s">
        <v>1311</v>
      </c>
      <c r="I132">
        <v>9746</v>
      </c>
      <c r="J132" s="106" t="s">
        <v>1531</v>
      </c>
      <c r="K132" s="106" t="s">
        <v>1313</v>
      </c>
      <c r="L132">
        <v>5440</v>
      </c>
      <c r="M132">
        <v>5360</v>
      </c>
      <c r="N132">
        <v>200</v>
      </c>
      <c r="O132" s="106" t="s">
        <v>1314</v>
      </c>
      <c r="P132">
        <v>0.76268156040269997</v>
      </c>
      <c r="Q132">
        <v>0.88158370079431803</v>
      </c>
      <c r="R132" s="106">
        <v>1.03809488163903E-2</v>
      </c>
      <c r="S132" s="106">
        <v>1.39090479272173E-2</v>
      </c>
      <c r="T132">
        <v>2.4898326630653602</v>
      </c>
      <c r="U132">
        <v>2.4898326630653602</v>
      </c>
      <c r="V132">
        <v>1.9799688373466</v>
      </c>
      <c r="W132">
        <v>5.88</v>
      </c>
      <c r="X132">
        <v>4.78</v>
      </c>
      <c r="Y132">
        <v>392162</v>
      </c>
      <c r="Z132">
        <v>20640</v>
      </c>
      <c r="AA132">
        <v>1.0900000000000001</v>
      </c>
      <c r="AB132">
        <v>19</v>
      </c>
      <c r="AC132">
        <v>13</v>
      </c>
      <c r="AD132">
        <v>6</v>
      </c>
      <c r="AE132">
        <v>68.42</v>
      </c>
      <c r="AF132">
        <v>11</v>
      </c>
      <c r="AG132">
        <v>11</v>
      </c>
      <c r="AH132">
        <v>3</v>
      </c>
      <c r="AI132">
        <v>5</v>
      </c>
    </row>
    <row r="133" spans="1:35" x14ac:dyDescent="0.2">
      <c r="A133" s="102">
        <v>693</v>
      </c>
      <c r="B133">
        <v>6845</v>
      </c>
      <c r="C133" s="106" t="s">
        <v>1561</v>
      </c>
      <c r="D133" s="106" t="s">
        <v>1316</v>
      </c>
      <c r="E133">
        <v>2883</v>
      </c>
      <c r="F133">
        <v>2926</v>
      </c>
      <c r="G133">
        <v>300</v>
      </c>
      <c r="H133" s="106" t="s">
        <v>1311</v>
      </c>
      <c r="I133">
        <v>8919</v>
      </c>
      <c r="J133" s="106" t="s">
        <v>1785</v>
      </c>
      <c r="K133" s="106" t="s">
        <v>1333</v>
      </c>
      <c r="L133">
        <v>4200</v>
      </c>
      <c r="M133">
        <v>4165</v>
      </c>
      <c r="N133">
        <v>200</v>
      </c>
      <c r="O133" s="106" t="s">
        <v>1314</v>
      </c>
      <c r="P133">
        <v>0.65449939185621298</v>
      </c>
      <c r="Q133">
        <v>0.88380428150431001</v>
      </c>
      <c r="R133">
        <v>0.48615210289050198</v>
      </c>
      <c r="S133" s="106">
        <v>4.87499607231619E-2</v>
      </c>
      <c r="T133">
        <v>2.1288369927748998</v>
      </c>
      <c r="U133">
        <v>2.1288369927748998</v>
      </c>
      <c r="V133">
        <v>0.838903465236572</v>
      </c>
      <c r="W133">
        <v>6.7</v>
      </c>
      <c r="X133">
        <v>5.38</v>
      </c>
      <c r="Y133">
        <v>390806</v>
      </c>
      <c r="Z133">
        <v>30062</v>
      </c>
      <c r="AA133">
        <v>1.61</v>
      </c>
      <c r="AB133">
        <v>13</v>
      </c>
      <c r="AC133">
        <v>9</v>
      </c>
      <c r="AD133">
        <v>4</v>
      </c>
      <c r="AE133">
        <v>69.23</v>
      </c>
      <c r="AF133">
        <v>9</v>
      </c>
      <c r="AG133">
        <v>9</v>
      </c>
      <c r="AH133">
        <v>4</v>
      </c>
      <c r="AI133">
        <v>0</v>
      </c>
    </row>
    <row r="134" spans="1:35" x14ac:dyDescent="0.2">
      <c r="A134" s="102">
        <v>1139</v>
      </c>
      <c r="B134">
        <v>5471</v>
      </c>
      <c r="C134" s="106" t="s">
        <v>1545</v>
      </c>
      <c r="D134" s="106" t="s">
        <v>1367</v>
      </c>
      <c r="E134">
        <v>4205</v>
      </c>
      <c r="F134">
        <v>4260</v>
      </c>
      <c r="G134">
        <v>200</v>
      </c>
      <c r="H134" s="106" t="s">
        <v>1314</v>
      </c>
      <c r="I134">
        <v>6134</v>
      </c>
      <c r="J134" s="106" t="s">
        <v>1550</v>
      </c>
      <c r="K134" s="106" t="s">
        <v>1324</v>
      </c>
      <c r="L134">
        <v>1956</v>
      </c>
      <c r="M134">
        <v>1938</v>
      </c>
      <c r="N134">
        <v>400</v>
      </c>
      <c r="O134" s="106" t="s">
        <v>1311</v>
      </c>
      <c r="P134">
        <v>0.72427756589802905</v>
      </c>
      <c r="Q134">
        <v>0.84402297674994797</v>
      </c>
      <c r="R134" s="15">
        <v>0.291052231269327</v>
      </c>
      <c r="S134">
        <v>8.4691545846983907E-2</v>
      </c>
      <c r="T134">
        <v>-2.16885020821459</v>
      </c>
      <c r="U134">
        <v>2.16885020821459</v>
      </c>
      <c r="V134">
        <v>2.4544990888621401</v>
      </c>
      <c r="W134">
        <v>-12.99</v>
      </c>
      <c r="X134">
        <v>9.01</v>
      </c>
      <c r="Y134">
        <v>389919</v>
      </c>
      <c r="Z134">
        <v>18568</v>
      </c>
      <c r="AA134">
        <v>1.19</v>
      </c>
      <c r="AB134">
        <v>21</v>
      </c>
      <c r="AC134">
        <v>14</v>
      </c>
      <c r="AD134">
        <v>7</v>
      </c>
      <c r="AE134">
        <v>66.67</v>
      </c>
      <c r="AF134">
        <v>12</v>
      </c>
      <c r="AG134">
        <v>10</v>
      </c>
      <c r="AH134">
        <v>4</v>
      </c>
      <c r="AI134">
        <v>7</v>
      </c>
    </row>
    <row r="135" spans="1:35" x14ac:dyDescent="0.2">
      <c r="A135" s="102">
        <v>1055</v>
      </c>
      <c r="B135">
        <v>5631</v>
      </c>
      <c r="C135" s="106" t="s">
        <v>1546</v>
      </c>
      <c r="D135" s="106" t="s">
        <v>1324</v>
      </c>
      <c r="E135">
        <v>1880</v>
      </c>
      <c r="F135">
        <v>1904</v>
      </c>
      <c r="G135">
        <v>500</v>
      </c>
      <c r="H135" s="106" t="s">
        <v>1314</v>
      </c>
      <c r="I135">
        <v>6134</v>
      </c>
      <c r="J135" s="106" t="s">
        <v>1550</v>
      </c>
      <c r="K135" s="106" t="s">
        <v>1324</v>
      </c>
      <c r="L135">
        <v>1956</v>
      </c>
      <c r="M135">
        <v>1938</v>
      </c>
      <c r="N135">
        <v>500</v>
      </c>
      <c r="O135" s="106" t="s">
        <v>1311</v>
      </c>
      <c r="P135">
        <v>0.55587135602070803</v>
      </c>
      <c r="Q135">
        <v>0.85133078305621701</v>
      </c>
      <c r="R135" s="15">
        <v>0.155744082891494</v>
      </c>
      <c r="S135" s="15">
        <v>2.9525492594136799E-2</v>
      </c>
      <c r="T135">
        <v>-2.1139787433602302</v>
      </c>
      <c r="U135">
        <v>2.1139787433602302</v>
      </c>
      <c r="V135">
        <v>2.4135975207998399</v>
      </c>
      <c r="W135">
        <v>-16</v>
      </c>
      <c r="X135">
        <v>1.75</v>
      </c>
      <c r="Y135">
        <v>389907</v>
      </c>
      <c r="Z135">
        <v>21662</v>
      </c>
      <c r="AA135">
        <v>1.06</v>
      </c>
      <c r="AB135">
        <v>18</v>
      </c>
      <c r="AC135">
        <v>11</v>
      </c>
      <c r="AD135">
        <v>7</v>
      </c>
      <c r="AE135">
        <v>61.11</v>
      </c>
      <c r="AF135">
        <v>11</v>
      </c>
      <c r="AG135">
        <v>10</v>
      </c>
      <c r="AH135">
        <v>4</v>
      </c>
      <c r="AI135">
        <v>4</v>
      </c>
    </row>
    <row r="136" spans="1:35" x14ac:dyDescent="0.2">
      <c r="A136" s="102">
        <v>1058</v>
      </c>
      <c r="B136">
        <v>1969</v>
      </c>
      <c r="C136" s="106" t="s">
        <v>1701</v>
      </c>
      <c r="D136" s="106" t="s">
        <v>1321</v>
      </c>
      <c r="E136">
        <v>1876</v>
      </c>
      <c r="F136">
        <v>1861</v>
      </c>
      <c r="G136">
        <v>500</v>
      </c>
      <c r="H136" s="106" t="s">
        <v>1311</v>
      </c>
      <c r="I136">
        <v>6807</v>
      </c>
      <c r="J136" s="106" t="s">
        <v>238</v>
      </c>
      <c r="K136" s="106" t="s">
        <v>1316</v>
      </c>
      <c r="L136">
        <v>2016</v>
      </c>
      <c r="M136">
        <v>1995</v>
      </c>
      <c r="N136">
        <v>500</v>
      </c>
      <c r="O136" s="106" t="s">
        <v>1314</v>
      </c>
      <c r="P136">
        <v>0.60447467021395895</v>
      </c>
      <c r="Q136">
        <v>0.85111341227105897</v>
      </c>
      <c r="R136" s="15">
        <v>7.2770561619193999E-2</v>
      </c>
      <c r="S136" s="106">
        <v>2.7090724754526702E-2</v>
      </c>
      <c r="T136" s="106">
        <v>0.44941090301939601</v>
      </c>
      <c r="U136" s="106">
        <v>0.44941090301939601</v>
      </c>
      <c r="V136">
        <v>0.27309169368900699</v>
      </c>
      <c r="W136">
        <v>2.61</v>
      </c>
      <c r="X136">
        <v>6.72</v>
      </c>
      <c r="Y136">
        <v>388355</v>
      </c>
      <c r="Z136">
        <v>18493</v>
      </c>
      <c r="AA136">
        <v>0.98</v>
      </c>
      <c r="AB136">
        <v>21</v>
      </c>
      <c r="AC136">
        <v>14</v>
      </c>
      <c r="AD136">
        <v>7</v>
      </c>
      <c r="AE136">
        <v>66.67</v>
      </c>
      <c r="AF136">
        <v>12</v>
      </c>
      <c r="AG136">
        <v>12</v>
      </c>
      <c r="AH136">
        <v>6</v>
      </c>
      <c r="AI136">
        <v>3</v>
      </c>
    </row>
    <row r="137" spans="1:35" x14ac:dyDescent="0.2">
      <c r="A137" s="102">
        <v>277</v>
      </c>
      <c r="B137">
        <v>6370</v>
      </c>
      <c r="C137" s="106" t="s">
        <v>1569</v>
      </c>
      <c r="D137" s="106" t="s">
        <v>1324</v>
      </c>
      <c r="E137">
        <v>3195</v>
      </c>
      <c r="F137">
        <v>3200</v>
      </c>
      <c r="G137">
        <v>300</v>
      </c>
      <c r="H137" s="106" t="s">
        <v>1311</v>
      </c>
      <c r="I137">
        <v>6479</v>
      </c>
      <c r="J137" s="106" t="s">
        <v>556</v>
      </c>
      <c r="K137" s="106" t="s">
        <v>1316</v>
      </c>
      <c r="L137">
        <v>2175</v>
      </c>
      <c r="M137">
        <v>2197</v>
      </c>
      <c r="N137">
        <v>400</v>
      </c>
      <c r="O137" s="106" t="s">
        <v>1314</v>
      </c>
      <c r="P137">
        <v>0.59194644984213096</v>
      </c>
      <c r="Q137">
        <v>0.91831930393517203</v>
      </c>
      <c r="R137">
        <v>0.32293185663506102</v>
      </c>
      <c r="S137" s="106">
        <v>6.4774504559420396E-2</v>
      </c>
      <c r="T137">
        <v>0.32103890917625499</v>
      </c>
      <c r="U137">
        <v>0.32103890917625499</v>
      </c>
      <c r="V137">
        <v>0.19602230502569501</v>
      </c>
      <c r="W137">
        <v>1.0900000000000001</v>
      </c>
      <c r="X137">
        <v>8.4600000000000009</v>
      </c>
      <c r="Y137">
        <v>387687</v>
      </c>
      <c r="Z137">
        <v>21538</v>
      </c>
      <c r="AA137">
        <v>1.1499999999999999</v>
      </c>
      <c r="AB137">
        <v>18</v>
      </c>
      <c r="AC137">
        <v>14</v>
      </c>
      <c r="AD137">
        <v>4</v>
      </c>
      <c r="AE137">
        <v>77.78</v>
      </c>
      <c r="AF137">
        <v>9</v>
      </c>
      <c r="AG137">
        <v>13</v>
      </c>
      <c r="AH137">
        <v>4</v>
      </c>
      <c r="AI137">
        <v>1</v>
      </c>
    </row>
    <row r="138" spans="1:35" x14ac:dyDescent="0.2">
      <c r="A138" s="102">
        <v>16</v>
      </c>
      <c r="B138">
        <v>4062</v>
      </c>
      <c r="C138" s="106" t="s">
        <v>231</v>
      </c>
      <c r="D138" s="106" t="s">
        <v>1316</v>
      </c>
      <c r="E138">
        <v>2703</v>
      </c>
      <c r="F138">
        <v>2731</v>
      </c>
      <c r="G138">
        <v>300</v>
      </c>
      <c r="H138" s="106" t="s">
        <v>1314</v>
      </c>
      <c r="I138">
        <v>8036</v>
      </c>
      <c r="J138" s="106" t="s">
        <v>1325</v>
      </c>
      <c r="K138" s="106" t="s">
        <v>1318</v>
      </c>
      <c r="L138">
        <v>8020</v>
      </c>
      <c r="M138">
        <v>8020</v>
      </c>
      <c r="N138">
        <v>100</v>
      </c>
      <c r="O138" s="106" t="s">
        <v>1311</v>
      </c>
      <c r="P138">
        <v>0.691158873230029</v>
      </c>
      <c r="Q138">
        <v>0.96213160439215994</v>
      </c>
      <c r="R138" s="15">
        <v>6.9360002465426202E-2</v>
      </c>
      <c r="S138">
        <v>7.5912648483986198E-2</v>
      </c>
      <c r="T138">
        <v>-0.58362672726555198</v>
      </c>
      <c r="U138">
        <v>0.58362672726555198</v>
      </c>
      <c r="V138">
        <v>0.48312488139575499</v>
      </c>
      <c r="W138">
        <v>-2.67</v>
      </c>
      <c r="X138">
        <v>2.16</v>
      </c>
      <c r="Y138">
        <v>387618</v>
      </c>
      <c r="Z138">
        <v>25841</v>
      </c>
      <c r="AA138">
        <v>1.43</v>
      </c>
      <c r="AB138">
        <v>15</v>
      </c>
      <c r="AC138">
        <v>11</v>
      </c>
      <c r="AD138">
        <v>4</v>
      </c>
      <c r="AE138">
        <v>73.33</v>
      </c>
      <c r="AF138">
        <v>11</v>
      </c>
      <c r="AG138">
        <v>7</v>
      </c>
      <c r="AH138">
        <v>3</v>
      </c>
      <c r="AI138">
        <v>5</v>
      </c>
    </row>
    <row r="139" spans="1:35" x14ac:dyDescent="0.2">
      <c r="A139" s="102">
        <v>547</v>
      </c>
      <c r="B139">
        <v>6361</v>
      </c>
      <c r="C139" s="106" t="s">
        <v>761</v>
      </c>
      <c r="D139" s="106" t="s">
        <v>1324</v>
      </c>
      <c r="E139">
        <v>2905</v>
      </c>
      <c r="F139">
        <v>2898</v>
      </c>
      <c r="G139">
        <v>300</v>
      </c>
      <c r="H139" s="106" t="s">
        <v>1314</v>
      </c>
      <c r="I139">
        <v>7267</v>
      </c>
      <c r="J139" s="106" t="s">
        <v>60</v>
      </c>
      <c r="K139" s="106" t="s">
        <v>1329</v>
      </c>
      <c r="L139">
        <v>2938</v>
      </c>
      <c r="M139">
        <v>2954</v>
      </c>
      <c r="N139">
        <v>300</v>
      </c>
      <c r="O139" s="106" t="s">
        <v>1311</v>
      </c>
      <c r="P139">
        <v>0.54763013365034796</v>
      </c>
      <c r="Q139">
        <v>0.89619023231275596</v>
      </c>
      <c r="R139" s="106">
        <v>9.4689587129175596E-3</v>
      </c>
      <c r="S139" s="15">
        <v>8.2196521214898902E-3</v>
      </c>
      <c r="T139">
        <v>-2.6267500649245199</v>
      </c>
      <c r="U139">
        <v>2.6267500649245199</v>
      </c>
      <c r="V139">
        <v>2.7051549282021101</v>
      </c>
      <c r="W139">
        <v>-10.37</v>
      </c>
      <c r="X139">
        <v>1.9</v>
      </c>
      <c r="Y139">
        <v>387509</v>
      </c>
      <c r="Z139">
        <v>43057</v>
      </c>
      <c r="AA139">
        <v>2.27</v>
      </c>
      <c r="AB139">
        <v>9</v>
      </c>
      <c r="AC139">
        <v>7</v>
      </c>
      <c r="AD139">
        <v>2</v>
      </c>
      <c r="AE139">
        <v>77.78</v>
      </c>
      <c r="AF139">
        <v>15</v>
      </c>
      <c r="AG139">
        <v>4</v>
      </c>
      <c r="AH139">
        <v>0</v>
      </c>
      <c r="AI139">
        <v>5</v>
      </c>
    </row>
    <row r="140" spans="1:35" x14ac:dyDescent="0.2">
      <c r="A140" s="102">
        <v>923</v>
      </c>
      <c r="B140">
        <v>7453</v>
      </c>
      <c r="C140" s="106" t="s">
        <v>53</v>
      </c>
      <c r="D140" s="106" t="s">
        <v>1337</v>
      </c>
      <c r="E140">
        <v>1815</v>
      </c>
      <c r="F140">
        <v>1782</v>
      </c>
      <c r="G140">
        <v>600</v>
      </c>
      <c r="H140" s="106" t="s">
        <v>1314</v>
      </c>
      <c r="I140">
        <v>7762</v>
      </c>
      <c r="J140" s="106" t="s">
        <v>1533</v>
      </c>
      <c r="K140" s="106" t="s">
        <v>1320</v>
      </c>
      <c r="L140">
        <v>488</v>
      </c>
      <c r="M140">
        <v>491</v>
      </c>
      <c r="N140">
        <v>2200</v>
      </c>
      <c r="O140" s="106" t="s">
        <v>1311</v>
      </c>
      <c r="P140">
        <v>0.88702869337511303</v>
      </c>
      <c r="Q140">
        <v>0.86277523377199505</v>
      </c>
      <c r="R140" s="106">
        <v>0.111342409325225</v>
      </c>
      <c r="S140">
        <v>1.62279439746312E-2</v>
      </c>
      <c r="T140">
        <v>-1.07713777579806</v>
      </c>
      <c r="U140">
        <v>1.07713777579806</v>
      </c>
      <c r="V140">
        <v>0.85472528314878604</v>
      </c>
      <c r="W140">
        <v>-9.3699999999999992</v>
      </c>
      <c r="X140">
        <v>1.03</v>
      </c>
      <c r="Y140">
        <v>386292</v>
      </c>
      <c r="Z140">
        <v>20331</v>
      </c>
      <c r="AA140">
        <v>0.9</v>
      </c>
      <c r="AB140">
        <v>19</v>
      </c>
      <c r="AC140">
        <v>12</v>
      </c>
      <c r="AD140">
        <v>7</v>
      </c>
      <c r="AE140">
        <v>63.16</v>
      </c>
      <c r="AF140">
        <v>12</v>
      </c>
      <c r="AG140">
        <v>8</v>
      </c>
      <c r="AH140">
        <v>5</v>
      </c>
      <c r="AI140">
        <v>6</v>
      </c>
    </row>
    <row r="141" spans="1:35" x14ac:dyDescent="0.2">
      <c r="A141" s="102">
        <v>1044</v>
      </c>
      <c r="B141">
        <v>1951</v>
      </c>
      <c r="C141" s="106" t="s">
        <v>1791</v>
      </c>
      <c r="D141" s="106" t="s">
        <v>1321</v>
      </c>
      <c r="E141">
        <v>2641</v>
      </c>
      <c r="F141">
        <v>2565</v>
      </c>
      <c r="G141">
        <v>400</v>
      </c>
      <c r="H141" s="106" t="s">
        <v>1314</v>
      </c>
      <c r="I141">
        <v>3861</v>
      </c>
      <c r="J141" s="106" t="s">
        <v>37</v>
      </c>
      <c r="K141" s="106" t="s">
        <v>1542</v>
      </c>
      <c r="L141">
        <v>570</v>
      </c>
      <c r="M141">
        <v>572</v>
      </c>
      <c r="N141">
        <v>1800</v>
      </c>
      <c r="O141" s="106" t="s">
        <v>1311</v>
      </c>
      <c r="P141">
        <v>0.61134352700265804</v>
      </c>
      <c r="Q141">
        <v>0.85222040052352999</v>
      </c>
      <c r="R141" s="106">
        <v>0.12122045807319499</v>
      </c>
      <c r="S141">
        <v>4.8003188850751402E-2</v>
      </c>
      <c r="T141">
        <v>-1.0837144477696301</v>
      </c>
      <c r="U141">
        <v>1.0837144477696301</v>
      </c>
      <c r="V141">
        <v>0.24486123821755601</v>
      </c>
      <c r="W141">
        <v>-3.77</v>
      </c>
      <c r="X141">
        <v>0.35</v>
      </c>
      <c r="Y141">
        <v>384624</v>
      </c>
      <c r="Z141">
        <v>20243</v>
      </c>
      <c r="AA141">
        <v>1.1599999999999999</v>
      </c>
      <c r="AB141">
        <v>19</v>
      </c>
      <c r="AC141">
        <v>12</v>
      </c>
      <c r="AD141">
        <v>7</v>
      </c>
      <c r="AE141">
        <v>63.16</v>
      </c>
      <c r="AF141">
        <v>9</v>
      </c>
      <c r="AG141">
        <v>11</v>
      </c>
      <c r="AH141">
        <v>4</v>
      </c>
      <c r="AI141">
        <v>4</v>
      </c>
    </row>
    <row r="142" spans="1:35" x14ac:dyDescent="0.2">
      <c r="A142" s="102">
        <v>1463</v>
      </c>
      <c r="B142">
        <v>6134</v>
      </c>
      <c r="C142" s="106" t="s">
        <v>1550</v>
      </c>
      <c r="D142" s="106" t="s">
        <v>1324</v>
      </c>
      <c r="E142">
        <v>1956</v>
      </c>
      <c r="F142">
        <v>1938</v>
      </c>
      <c r="G142">
        <v>400</v>
      </c>
      <c r="H142" s="106" t="s">
        <v>1311</v>
      </c>
      <c r="I142">
        <v>6135</v>
      </c>
      <c r="J142" s="106" t="s">
        <v>1564</v>
      </c>
      <c r="K142" s="106" t="s">
        <v>1324</v>
      </c>
      <c r="L142">
        <v>4215</v>
      </c>
      <c r="M142">
        <v>4260</v>
      </c>
      <c r="N142">
        <v>200</v>
      </c>
      <c r="O142" s="106" t="s">
        <v>1314</v>
      </c>
      <c r="P142">
        <v>0.69282042677030997</v>
      </c>
      <c r="Q142">
        <v>0.80815777205961303</v>
      </c>
      <c r="R142" s="15">
        <v>0.28251977362032699</v>
      </c>
      <c r="S142" s="106">
        <v>4.5745185090488902E-2</v>
      </c>
      <c r="T142">
        <v>2.2114358780866401</v>
      </c>
      <c r="U142">
        <v>2.2114358780866401</v>
      </c>
      <c r="V142">
        <v>2.5737464423450702</v>
      </c>
      <c r="W142">
        <v>14.88</v>
      </c>
      <c r="X142">
        <v>9.01</v>
      </c>
      <c r="Y142">
        <v>383349</v>
      </c>
      <c r="Z142">
        <v>17425</v>
      </c>
      <c r="AA142">
        <v>1.07</v>
      </c>
      <c r="AB142">
        <v>22</v>
      </c>
      <c r="AC142">
        <v>13</v>
      </c>
      <c r="AD142">
        <v>9</v>
      </c>
      <c r="AE142">
        <v>59.09</v>
      </c>
      <c r="AF142">
        <v>11</v>
      </c>
      <c r="AG142">
        <v>11</v>
      </c>
      <c r="AH142">
        <v>5</v>
      </c>
      <c r="AI142">
        <v>6</v>
      </c>
    </row>
    <row r="143" spans="1:35" x14ac:dyDescent="0.2">
      <c r="A143" s="102">
        <v>1014</v>
      </c>
      <c r="B143">
        <v>2001</v>
      </c>
      <c r="C143" s="106" t="s">
        <v>1222</v>
      </c>
      <c r="D143" s="106" t="s">
        <v>1339</v>
      </c>
      <c r="E143">
        <v>1653</v>
      </c>
      <c r="F143">
        <v>1649</v>
      </c>
      <c r="G143">
        <v>600</v>
      </c>
      <c r="H143" s="106" t="s">
        <v>1311</v>
      </c>
      <c r="I143">
        <v>5301</v>
      </c>
      <c r="J143" s="106" t="s">
        <v>715</v>
      </c>
      <c r="K143" s="106" t="s">
        <v>1310</v>
      </c>
      <c r="L143">
        <v>1003</v>
      </c>
      <c r="M143">
        <v>1014</v>
      </c>
      <c r="N143">
        <v>1000</v>
      </c>
      <c r="O143" s="106" t="s">
        <v>1314</v>
      </c>
      <c r="P143">
        <v>0.67716367118246601</v>
      </c>
      <c r="Q143">
        <v>0.85429815978407997</v>
      </c>
      <c r="R143">
        <v>0.204828002569341</v>
      </c>
      <c r="S143">
        <v>6.2942192171293307E-2</v>
      </c>
      <c r="T143">
        <v>0.56071673401614597</v>
      </c>
      <c r="U143">
        <v>0.56071673401614597</v>
      </c>
      <c r="V143">
        <v>0.87710913472614804</v>
      </c>
      <c r="W143">
        <v>1.73</v>
      </c>
      <c r="X143">
        <v>2.4900000000000002</v>
      </c>
      <c r="Y143">
        <v>381635</v>
      </c>
      <c r="Z143">
        <v>16593</v>
      </c>
      <c r="AA143">
        <v>0.72</v>
      </c>
      <c r="AB143">
        <v>23</v>
      </c>
      <c r="AC143">
        <v>13</v>
      </c>
      <c r="AD143">
        <v>10</v>
      </c>
      <c r="AE143">
        <v>56.52</v>
      </c>
      <c r="AF143">
        <v>9</v>
      </c>
      <c r="AG143">
        <v>13</v>
      </c>
      <c r="AH143">
        <v>9</v>
      </c>
      <c r="AI143">
        <v>1</v>
      </c>
    </row>
    <row r="144" spans="1:35" x14ac:dyDescent="0.2">
      <c r="A144" s="102">
        <v>544</v>
      </c>
      <c r="B144">
        <v>3231</v>
      </c>
      <c r="C144" s="106" t="s">
        <v>448</v>
      </c>
      <c r="D144" s="106" t="s">
        <v>1333</v>
      </c>
      <c r="E144">
        <v>2806</v>
      </c>
      <c r="F144">
        <v>2775</v>
      </c>
      <c r="G144">
        <v>300</v>
      </c>
      <c r="H144" s="106" t="s">
        <v>1314</v>
      </c>
      <c r="I144">
        <v>6755</v>
      </c>
      <c r="J144" s="106" t="s">
        <v>536</v>
      </c>
      <c r="K144" s="106" t="s">
        <v>1316</v>
      </c>
      <c r="L144">
        <v>2449</v>
      </c>
      <c r="M144">
        <v>2472</v>
      </c>
      <c r="N144">
        <v>300</v>
      </c>
      <c r="O144" s="106" t="s">
        <v>1311</v>
      </c>
      <c r="P144">
        <v>0.58218721445633603</v>
      </c>
      <c r="Q144">
        <v>0.89637111966220695</v>
      </c>
      <c r="R144" s="106">
        <v>0.33725493571882398</v>
      </c>
      <c r="S144" s="15">
        <v>8.2260262253556399E-2</v>
      </c>
      <c r="T144">
        <v>-0.45191543638632697</v>
      </c>
      <c r="U144">
        <v>0.45191543638632697</v>
      </c>
      <c r="V144">
        <v>0.44401547926865098</v>
      </c>
      <c r="W144">
        <v>-4</v>
      </c>
      <c r="X144">
        <v>10.92</v>
      </c>
      <c r="Y144">
        <v>379561</v>
      </c>
      <c r="Z144">
        <v>19977</v>
      </c>
      <c r="AA144">
        <v>0.96</v>
      </c>
      <c r="AB144">
        <v>19</v>
      </c>
      <c r="AC144">
        <v>11</v>
      </c>
      <c r="AD144">
        <v>8</v>
      </c>
      <c r="AE144">
        <v>57.89</v>
      </c>
      <c r="AF144">
        <v>14</v>
      </c>
      <c r="AG144">
        <v>9</v>
      </c>
      <c r="AH144">
        <v>4</v>
      </c>
      <c r="AI144">
        <v>6</v>
      </c>
    </row>
    <row r="145" spans="1:35" x14ac:dyDescent="0.2">
      <c r="A145" s="102">
        <v>75</v>
      </c>
      <c r="B145">
        <v>8425</v>
      </c>
      <c r="C145" s="106" t="s">
        <v>1505</v>
      </c>
      <c r="D145" s="106" t="s">
        <v>1317</v>
      </c>
      <c r="E145">
        <v>3320</v>
      </c>
      <c r="F145">
        <v>3305</v>
      </c>
      <c r="G145">
        <v>300</v>
      </c>
      <c r="H145" s="106" t="s">
        <v>1311</v>
      </c>
      <c r="I145">
        <v>9934</v>
      </c>
      <c r="J145" s="106" t="s">
        <v>1524</v>
      </c>
      <c r="K145" s="106" t="s">
        <v>1318</v>
      </c>
      <c r="L145">
        <v>2656</v>
      </c>
      <c r="M145">
        <v>2680</v>
      </c>
      <c r="N145">
        <v>400</v>
      </c>
      <c r="O145" s="106" t="s">
        <v>1314</v>
      </c>
      <c r="P145">
        <v>0.74663590960162096</v>
      </c>
      <c r="Q145">
        <v>0.94574934736301197</v>
      </c>
      <c r="R145" s="106">
        <v>0.26991886850082297</v>
      </c>
      <c r="S145">
        <v>2.3694999309387899E-2</v>
      </c>
      <c r="T145">
        <v>0.23080761348987899</v>
      </c>
      <c r="U145">
        <v>0.23080761348987899</v>
      </c>
      <c r="V145">
        <v>0.74400112794269202</v>
      </c>
      <c r="W145">
        <v>0.45</v>
      </c>
      <c r="X145">
        <v>8.1199999999999992</v>
      </c>
      <c r="Y145">
        <v>378946</v>
      </c>
      <c r="Z145">
        <v>21053</v>
      </c>
      <c r="AA145">
        <v>1.06</v>
      </c>
      <c r="AB145">
        <v>18</v>
      </c>
      <c r="AC145">
        <v>15</v>
      </c>
      <c r="AD145">
        <v>3</v>
      </c>
      <c r="AE145">
        <v>83.33</v>
      </c>
      <c r="AF145">
        <v>13</v>
      </c>
      <c r="AG145">
        <v>7</v>
      </c>
      <c r="AH145">
        <v>2</v>
      </c>
      <c r="AI145">
        <v>9</v>
      </c>
    </row>
    <row r="146" spans="1:35" x14ac:dyDescent="0.2">
      <c r="A146" s="102">
        <v>230</v>
      </c>
      <c r="B146">
        <v>7202</v>
      </c>
      <c r="C146" s="106" t="s">
        <v>803</v>
      </c>
      <c r="D146" s="106" t="s">
        <v>1329</v>
      </c>
      <c r="E146">
        <v>1138</v>
      </c>
      <c r="F146">
        <v>1141.5</v>
      </c>
      <c r="G146">
        <v>900</v>
      </c>
      <c r="H146" s="106" t="s">
        <v>1311</v>
      </c>
      <c r="I146">
        <v>8242</v>
      </c>
      <c r="J146" s="106" t="s">
        <v>884</v>
      </c>
      <c r="K146" s="106" t="s">
        <v>1337</v>
      </c>
      <c r="L146">
        <v>980</v>
      </c>
      <c r="M146">
        <v>961</v>
      </c>
      <c r="N146">
        <v>1100</v>
      </c>
      <c r="O146" s="106" t="s">
        <v>1314</v>
      </c>
      <c r="P146">
        <v>0.93284385736921105</v>
      </c>
      <c r="Q146">
        <v>0.92368064072793898</v>
      </c>
      <c r="R146" s="106">
        <v>4.7645233306126598E-2</v>
      </c>
      <c r="S146">
        <v>3.4391828282902201E-2</v>
      </c>
      <c r="T146">
        <v>3.7497598033462398</v>
      </c>
      <c r="U146">
        <v>3.7497598033462398</v>
      </c>
      <c r="V146">
        <v>3.1319904691008</v>
      </c>
      <c r="W146">
        <v>11.22</v>
      </c>
      <c r="X146">
        <v>2.9</v>
      </c>
      <c r="Y146">
        <v>378108</v>
      </c>
      <c r="Z146">
        <v>22242</v>
      </c>
      <c r="AA146">
        <v>1.05</v>
      </c>
      <c r="AB146">
        <v>17</v>
      </c>
      <c r="AC146">
        <v>11</v>
      </c>
      <c r="AD146">
        <v>6</v>
      </c>
      <c r="AE146">
        <v>64.709999999999994</v>
      </c>
      <c r="AF146">
        <v>12</v>
      </c>
      <c r="AG146">
        <v>9</v>
      </c>
      <c r="AH146">
        <v>2</v>
      </c>
      <c r="AI146">
        <v>6</v>
      </c>
    </row>
    <row r="147" spans="1:35" x14ac:dyDescent="0.2">
      <c r="A147" s="102">
        <v>932</v>
      </c>
      <c r="B147">
        <v>6361</v>
      </c>
      <c r="C147" s="106" t="s">
        <v>761</v>
      </c>
      <c r="D147" s="106" t="s">
        <v>1324</v>
      </c>
      <c r="E147">
        <v>2905</v>
      </c>
      <c r="F147">
        <v>2898</v>
      </c>
      <c r="G147">
        <v>300</v>
      </c>
      <c r="H147" s="106" t="s">
        <v>1314</v>
      </c>
      <c r="I147">
        <v>7186</v>
      </c>
      <c r="J147" s="106" t="s">
        <v>551</v>
      </c>
      <c r="K147" s="106" t="s">
        <v>1369</v>
      </c>
      <c r="L147">
        <v>427</v>
      </c>
      <c r="M147">
        <v>429</v>
      </c>
      <c r="N147">
        <v>2000</v>
      </c>
      <c r="O147" s="106" t="s">
        <v>1311</v>
      </c>
      <c r="P147">
        <v>0.66093031512448497</v>
      </c>
      <c r="Q147">
        <v>0.86179803490343299</v>
      </c>
      <c r="R147">
        <v>4.6981155083816199E-3</v>
      </c>
      <c r="S147" s="106">
        <v>3.6516260417547301E-3</v>
      </c>
      <c r="T147">
        <v>-3.0436457838818201</v>
      </c>
      <c r="U147">
        <v>3.0436457838818201</v>
      </c>
      <c r="V147">
        <v>3.47667269117211</v>
      </c>
      <c r="W147">
        <v>-10.34</v>
      </c>
      <c r="X147">
        <v>1.31</v>
      </c>
      <c r="Y147">
        <v>377339</v>
      </c>
      <c r="Z147">
        <v>23584</v>
      </c>
      <c r="AA147">
        <v>1.23</v>
      </c>
      <c r="AB147">
        <v>16</v>
      </c>
      <c r="AC147">
        <v>11</v>
      </c>
      <c r="AD147">
        <v>5</v>
      </c>
      <c r="AE147">
        <v>68.75</v>
      </c>
      <c r="AF147">
        <v>12</v>
      </c>
      <c r="AG147">
        <v>7</v>
      </c>
      <c r="AH147">
        <v>2</v>
      </c>
      <c r="AI147">
        <v>7</v>
      </c>
    </row>
    <row r="148" spans="1:35" x14ac:dyDescent="0.2">
      <c r="A148" s="102">
        <v>12</v>
      </c>
      <c r="B148">
        <v>2379</v>
      </c>
      <c r="C148" s="106" t="s">
        <v>476</v>
      </c>
      <c r="D148" s="106" t="s">
        <v>1326</v>
      </c>
      <c r="E148">
        <v>3475</v>
      </c>
      <c r="F148">
        <v>3345</v>
      </c>
      <c r="G148">
        <v>200</v>
      </c>
      <c r="H148" s="106" t="s">
        <v>1314</v>
      </c>
      <c r="I148">
        <v>6920</v>
      </c>
      <c r="J148" s="106" t="s">
        <v>1315</v>
      </c>
      <c r="K148" s="106" t="s">
        <v>1316</v>
      </c>
      <c r="L148">
        <v>6050</v>
      </c>
      <c r="M148">
        <v>5930</v>
      </c>
      <c r="N148">
        <v>100</v>
      </c>
      <c r="O148" s="106" t="s">
        <v>1311</v>
      </c>
      <c r="P148">
        <v>0.79988453245116398</v>
      </c>
      <c r="Q148">
        <v>0.96330654410804295</v>
      </c>
      <c r="R148" s="15">
        <v>0.167352254951045</v>
      </c>
      <c r="S148" s="15">
        <v>7.4071652609206395E-2</v>
      </c>
      <c r="T148">
        <v>-1.44626239222305</v>
      </c>
      <c r="U148">
        <v>1.44626239222305</v>
      </c>
      <c r="V148">
        <v>1.27542879897749</v>
      </c>
      <c r="W148">
        <v>-15.78</v>
      </c>
      <c r="X148">
        <v>12.82</v>
      </c>
      <c r="Y148">
        <v>377256</v>
      </c>
      <c r="Z148">
        <v>22192</v>
      </c>
      <c r="AA148">
        <v>1.27</v>
      </c>
      <c r="AB148">
        <v>17</v>
      </c>
      <c r="AC148">
        <v>11</v>
      </c>
      <c r="AD148">
        <v>6</v>
      </c>
      <c r="AE148">
        <v>64.709999999999994</v>
      </c>
      <c r="AF148">
        <v>8</v>
      </c>
      <c r="AG148">
        <v>10</v>
      </c>
      <c r="AH148">
        <v>5</v>
      </c>
      <c r="AI148">
        <v>2</v>
      </c>
    </row>
    <row r="149" spans="1:35" x14ac:dyDescent="0.2">
      <c r="A149" s="102">
        <v>596</v>
      </c>
      <c r="B149">
        <v>7202</v>
      </c>
      <c r="C149" s="106" t="s">
        <v>803</v>
      </c>
      <c r="D149" s="106" t="s">
        <v>1329</v>
      </c>
      <c r="E149">
        <v>1138</v>
      </c>
      <c r="F149">
        <v>1141.5</v>
      </c>
      <c r="G149">
        <v>900</v>
      </c>
      <c r="H149" s="106" t="s">
        <v>1314</v>
      </c>
      <c r="I149">
        <v>9506</v>
      </c>
      <c r="J149" s="106" t="s">
        <v>1370</v>
      </c>
      <c r="K149" s="106" t="s">
        <v>1371</v>
      </c>
      <c r="L149">
        <v>1033</v>
      </c>
      <c r="M149">
        <v>1036</v>
      </c>
      <c r="N149">
        <v>1000</v>
      </c>
      <c r="O149" s="106" t="s">
        <v>1311</v>
      </c>
      <c r="P149">
        <v>0.81051082228350302</v>
      </c>
      <c r="Q149">
        <v>0.89150350390153599</v>
      </c>
      <c r="R149">
        <v>0.45054409417555402</v>
      </c>
      <c r="S149">
        <v>7.4468523311176898E-2</v>
      </c>
      <c r="T149">
        <v>-1.1845340126096899</v>
      </c>
      <c r="U149">
        <v>1.1845340126096899</v>
      </c>
      <c r="V149">
        <v>1.38486472477267</v>
      </c>
      <c r="W149">
        <v>-5.76</v>
      </c>
      <c r="X149">
        <v>0.84</v>
      </c>
      <c r="Y149">
        <v>377112</v>
      </c>
      <c r="Z149">
        <v>19848</v>
      </c>
      <c r="AA149">
        <v>0.92</v>
      </c>
      <c r="AB149">
        <v>19</v>
      </c>
      <c r="AC149">
        <v>13</v>
      </c>
      <c r="AD149">
        <v>6</v>
      </c>
      <c r="AE149">
        <v>68.42</v>
      </c>
      <c r="AF149">
        <v>14</v>
      </c>
      <c r="AG149">
        <v>8</v>
      </c>
      <c r="AH149">
        <v>3</v>
      </c>
      <c r="AI149">
        <v>8</v>
      </c>
    </row>
    <row r="150" spans="1:35" x14ac:dyDescent="0.2">
      <c r="A150" s="102">
        <v>375</v>
      </c>
      <c r="B150">
        <v>4540</v>
      </c>
      <c r="C150" s="106" t="s">
        <v>1792</v>
      </c>
      <c r="D150" s="106" t="s">
        <v>1334</v>
      </c>
      <c r="E150">
        <v>2913</v>
      </c>
      <c r="F150">
        <v>2861</v>
      </c>
      <c r="G150">
        <v>300</v>
      </c>
      <c r="H150" s="106" t="s">
        <v>1311</v>
      </c>
      <c r="I150">
        <v>7189</v>
      </c>
      <c r="J150" s="106" t="s">
        <v>44</v>
      </c>
      <c r="K150" s="106" t="s">
        <v>1369</v>
      </c>
      <c r="L150">
        <v>689</v>
      </c>
      <c r="M150">
        <v>691</v>
      </c>
      <c r="N150">
        <v>1200</v>
      </c>
      <c r="O150" s="106" t="s">
        <v>1314</v>
      </c>
      <c r="P150">
        <v>0.85829470517174</v>
      </c>
      <c r="Q150">
        <v>0.909066665033475</v>
      </c>
      <c r="R150" s="15">
        <v>1.1802148066894899E-2</v>
      </c>
      <c r="S150" s="106">
        <v>3.28575945045714E-3</v>
      </c>
      <c r="T150">
        <v>1.3948060279026999</v>
      </c>
      <c r="U150">
        <v>1.3948060279026999</v>
      </c>
      <c r="V150">
        <v>1.9253639016345301</v>
      </c>
      <c r="W150">
        <v>6.89</v>
      </c>
      <c r="X150">
        <v>3.39</v>
      </c>
      <c r="Y150">
        <v>377092</v>
      </c>
      <c r="Z150">
        <v>22182</v>
      </c>
      <c r="AA150">
        <v>1.1200000000000001</v>
      </c>
      <c r="AB150">
        <v>17</v>
      </c>
      <c r="AC150">
        <v>9</v>
      </c>
      <c r="AD150">
        <v>8</v>
      </c>
      <c r="AE150">
        <v>52.94</v>
      </c>
      <c r="AF150">
        <v>11</v>
      </c>
      <c r="AG150">
        <v>7</v>
      </c>
      <c r="AH150">
        <v>3</v>
      </c>
      <c r="AI150">
        <v>7</v>
      </c>
    </row>
    <row r="151" spans="1:35" x14ac:dyDescent="0.2">
      <c r="A151" s="102">
        <v>1065</v>
      </c>
      <c r="B151">
        <v>6361</v>
      </c>
      <c r="C151" s="106" t="s">
        <v>761</v>
      </c>
      <c r="D151" s="106" t="s">
        <v>1324</v>
      </c>
      <c r="E151">
        <v>2905</v>
      </c>
      <c r="F151">
        <v>2898</v>
      </c>
      <c r="G151">
        <v>300</v>
      </c>
      <c r="H151" s="106" t="s">
        <v>1314</v>
      </c>
      <c r="I151">
        <v>7259</v>
      </c>
      <c r="J151" s="106" t="s">
        <v>27</v>
      </c>
      <c r="K151" s="106" t="s">
        <v>1329</v>
      </c>
      <c r="L151">
        <v>3700</v>
      </c>
      <c r="M151">
        <v>3760</v>
      </c>
      <c r="N151">
        <v>200</v>
      </c>
      <c r="O151" s="106" t="s">
        <v>1311</v>
      </c>
      <c r="P151">
        <v>0.57268734249275099</v>
      </c>
      <c r="Q151">
        <v>0.85048833726730799</v>
      </c>
      <c r="R151" s="106">
        <v>1.13840630341547E-2</v>
      </c>
      <c r="S151" s="106">
        <v>1.38288859744242E-2</v>
      </c>
      <c r="T151">
        <v>-1.19778709693304</v>
      </c>
      <c r="U151">
        <v>1.19778709693304</v>
      </c>
      <c r="V151">
        <v>0.85255201894128996</v>
      </c>
      <c r="W151">
        <v>-6.51</v>
      </c>
      <c r="X151">
        <v>15.61</v>
      </c>
      <c r="Y151">
        <v>374542</v>
      </c>
      <c r="Z151">
        <v>62424</v>
      </c>
      <c r="AA151">
        <v>3.28</v>
      </c>
      <c r="AB151">
        <v>6</v>
      </c>
      <c r="AC151">
        <v>6</v>
      </c>
      <c r="AD151">
        <v>0</v>
      </c>
      <c r="AE151">
        <v>100</v>
      </c>
      <c r="AF151">
        <v>11</v>
      </c>
      <c r="AG151">
        <v>5</v>
      </c>
      <c r="AH151">
        <v>0</v>
      </c>
      <c r="AI151">
        <v>1</v>
      </c>
    </row>
    <row r="152" spans="1:35" x14ac:dyDescent="0.2">
      <c r="A152" s="102">
        <v>372</v>
      </c>
      <c r="B152">
        <v>2875</v>
      </c>
      <c r="C152" s="106" t="s">
        <v>614</v>
      </c>
      <c r="D152" s="106" t="s">
        <v>1339</v>
      </c>
      <c r="E152">
        <v>4550</v>
      </c>
      <c r="F152">
        <v>4550</v>
      </c>
      <c r="G152">
        <v>200</v>
      </c>
      <c r="H152" s="106" t="s">
        <v>1311</v>
      </c>
      <c r="I152">
        <v>4849</v>
      </c>
      <c r="J152" s="106" t="s">
        <v>554</v>
      </c>
      <c r="K152" s="106" t="s">
        <v>1326</v>
      </c>
      <c r="L152">
        <v>3865</v>
      </c>
      <c r="M152">
        <v>3775</v>
      </c>
      <c r="N152">
        <v>200</v>
      </c>
      <c r="O152" s="106" t="s">
        <v>1314</v>
      </c>
      <c r="P152">
        <v>0.63012265212325302</v>
      </c>
      <c r="Q152">
        <v>0.90926799153577098</v>
      </c>
      <c r="R152" s="106">
        <v>0.49763805239377801</v>
      </c>
      <c r="S152" s="106">
        <v>6.0670457928596502E-4</v>
      </c>
      <c r="T152">
        <v>3.95845740868767</v>
      </c>
      <c r="U152">
        <v>3.95845740868767</v>
      </c>
      <c r="V152">
        <v>3.59080670459198</v>
      </c>
      <c r="W152">
        <v>19.940000000000001</v>
      </c>
      <c r="X152">
        <v>17.03</v>
      </c>
      <c r="Y152">
        <v>373776</v>
      </c>
      <c r="Z152">
        <v>31148</v>
      </c>
      <c r="AA152">
        <v>1.77</v>
      </c>
      <c r="AB152">
        <v>12</v>
      </c>
      <c r="AC152">
        <v>8</v>
      </c>
      <c r="AD152">
        <v>4</v>
      </c>
      <c r="AE152">
        <v>66.67</v>
      </c>
      <c r="AF152">
        <v>8</v>
      </c>
      <c r="AG152">
        <v>7</v>
      </c>
      <c r="AH152">
        <v>2</v>
      </c>
      <c r="AI152">
        <v>3</v>
      </c>
    </row>
    <row r="153" spans="1:35" x14ac:dyDescent="0.2">
      <c r="A153" s="102">
        <v>463</v>
      </c>
      <c r="B153">
        <v>4634</v>
      </c>
      <c r="C153" s="106" t="s">
        <v>65</v>
      </c>
      <c r="D153" s="106" t="s">
        <v>1336</v>
      </c>
      <c r="E153">
        <v>2460</v>
      </c>
      <c r="F153">
        <v>2455</v>
      </c>
      <c r="G153">
        <v>400</v>
      </c>
      <c r="H153" s="106" t="s">
        <v>1311</v>
      </c>
      <c r="I153">
        <v>5110</v>
      </c>
      <c r="J153" s="106" t="s">
        <v>1144</v>
      </c>
      <c r="K153" s="106" t="s">
        <v>1450</v>
      </c>
      <c r="L153">
        <v>1220</v>
      </c>
      <c r="M153">
        <v>1230</v>
      </c>
      <c r="N153">
        <v>800</v>
      </c>
      <c r="O153" s="106" t="s">
        <v>1314</v>
      </c>
      <c r="P153">
        <v>0.93361273289043401</v>
      </c>
      <c r="Q153">
        <v>0.902897784827146</v>
      </c>
      <c r="R153" s="106">
        <v>4.2010510259715304E-3</v>
      </c>
      <c r="S153" s="15">
        <v>3.5151717855300503E-2</v>
      </c>
      <c r="T153">
        <v>0.50929044901691101</v>
      </c>
      <c r="U153">
        <v>0.50929044901691101</v>
      </c>
      <c r="V153">
        <v>1.22324802743461</v>
      </c>
      <c r="W153">
        <v>1.75</v>
      </c>
      <c r="X153">
        <v>0.2</v>
      </c>
      <c r="Y153">
        <v>373674</v>
      </c>
      <c r="Z153">
        <v>21981</v>
      </c>
      <c r="AA153">
        <v>1.06</v>
      </c>
      <c r="AB153">
        <v>17</v>
      </c>
      <c r="AC153">
        <v>11</v>
      </c>
      <c r="AD153">
        <v>6</v>
      </c>
      <c r="AE153">
        <v>64.709999999999994</v>
      </c>
      <c r="AF153">
        <v>15</v>
      </c>
      <c r="AG153">
        <v>5</v>
      </c>
      <c r="AH153">
        <v>2</v>
      </c>
      <c r="AI153">
        <v>10</v>
      </c>
    </row>
    <row r="154" spans="1:35" x14ac:dyDescent="0.2">
      <c r="A154" s="102">
        <v>1261</v>
      </c>
      <c r="B154">
        <v>4005</v>
      </c>
      <c r="C154" s="106" t="s">
        <v>1568</v>
      </c>
      <c r="D154" s="106" t="s">
        <v>1336</v>
      </c>
      <c r="E154">
        <v>450</v>
      </c>
      <c r="F154">
        <v>451</v>
      </c>
      <c r="G154">
        <v>2300</v>
      </c>
      <c r="H154" s="106" t="s">
        <v>1311</v>
      </c>
      <c r="I154">
        <v>9474</v>
      </c>
      <c r="J154" s="106" t="s">
        <v>1539</v>
      </c>
      <c r="K154" s="106" t="s">
        <v>1313</v>
      </c>
      <c r="L154">
        <v>1478</v>
      </c>
      <c r="M154">
        <v>1477</v>
      </c>
      <c r="N154">
        <v>700</v>
      </c>
      <c r="O154" s="106" t="s">
        <v>1314</v>
      </c>
      <c r="P154">
        <v>0.94878249507729295</v>
      </c>
      <c r="Q154">
        <v>0.83183084799084095</v>
      </c>
      <c r="R154" s="15">
        <v>9.7603859671256796E-5</v>
      </c>
      <c r="S154" s="106">
        <v>6.0780206208411999E-2</v>
      </c>
      <c r="T154">
        <v>2.0994415426476398</v>
      </c>
      <c r="U154">
        <v>2.0994415426476398</v>
      </c>
      <c r="V154">
        <v>1.9074235780775699</v>
      </c>
      <c r="W154">
        <v>10.48</v>
      </c>
      <c r="X154">
        <v>0.33</v>
      </c>
      <c r="Y154">
        <v>373051</v>
      </c>
      <c r="Z154">
        <v>19634</v>
      </c>
      <c r="AA154">
        <v>0.98</v>
      </c>
      <c r="AB154">
        <v>19</v>
      </c>
      <c r="AC154">
        <v>13</v>
      </c>
      <c r="AD154">
        <v>6</v>
      </c>
      <c r="AE154">
        <v>68.42</v>
      </c>
      <c r="AF154">
        <v>13</v>
      </c>
      <c r="AG154">
        <v>10</v>
      </c>
      <c r="AH154">
        <v>3</v>
      </c>
      <c r="AI154">
        <v>6</v>
      </c>
    </row>
    <row r="155" spans="1:35" x14ac:dyDescent="0.2">
      <c r="A155" s="102">
        <v>1207</v>
      </c>
      <c r="B155">
        <v>7278</v>
      </c>
      <c r="C155" s="106" t="s">
        <v>45</v>
      </c>
      <c r="D155" s="106" t="s">
        <v>1329</v>
      </c>
      <c r="E155">
        <v>2240</v>
      </c>
      <c r="F155">
        <v>2234</v>
      </c>
      <c r="G155">
        <v>400</v>
      </c>
      <c r="H155" s="106" t="s">
        <v>1314</v>
      </c>
      <c r="I155">
        <v>9069</v>
      </c>
      <c r="J155" s="106" t="s">
        <v>1432</v>
      </c>
      <c r="K155" s="106" t="s">
        <v>1442</v>
      </c>
      <c r="L155">
        <v>875</v>
      </c>
      <c r="M155">
        <v>871</v>
      </c>
      <c r="N155">
        <v>1000</v>
      </c>
      <c r="O155" s="106" t="s">
        <v>1311</v>
      </c>
      <c r="P155">
        <v>0.78364893066233599</v>
      </c>
      <c r="Q155">
        <v>0.83673318791705398</v>
      </c>
      <c r="R155" s="15">
        <v>6.0379866570401099E-2</v>
      </c>
      <c r="S155">
        <v>2.1931234258854401E-2</v>
      </c>
      <c r="T155">
        <v>-1.01882686473559</v>
      </c>
      <c r="U155">
        <v>1.01882686473559</v>
      </c>
      <c r="V155">
        <v>1.2622468401026501</v>
      </c>
      <c r="W155">
        <v>-3.75</v>
      </c>
      <c r="X155">
        <v>2.5299999999999998</v>
      </c>
      <c r="Y155">
        <v>370945</v>
      </c>
      <c r="Z155">
        <v>20608</v>
      </c>
      <c r="AA155">
        <v>1.08</v>
      </c>
      <c r="AB155">
        <v>18</v>
      </c>
      <c r="AC155">
        <v>13</v>
      </c>
      <c r="AD155">
        <v>5</v>
      </c>
      <c r="AE155">
        <v>72.22</v>
      </c>
      <c r="AF155">
        <v>11</v>
      </c>
      <c r="AG155">
        <v>11</v>
      </c>
      <c r="AH155">
        <v>3</v>
      </c>
      <c r="AI155">
        <v>4</v>
      </c>
    </row>
    <row r="156" spans="1:35" x14ac:dyDescent="0.2">
      <c r="A156" s="102">
        <v>1324</v>
      </c>
      <c r="B156">
        <v>5301</v>
      </c>
      <c r="C156" s="106" t="s">
        <v>715</v>
      </c>
      <c r="D156" s="106" t="s">
        <v>1310</v>
      </c>
      <c r="E156">
        <v>1003</v>
      </c>
      <c r="F156">
        <v>1014</v>
      </c>
      <c r="G156">
        <v>900</v>
      </c>
      <c r="H156" s="106" t="s">
        <v>1311</v>
      </c>
      <c r="I156">
        <v>9531</v>
      </c>
      <c r="J156" s="106" t="s">
        <v>2153</v>
      </c>
      <c r="K156" s="106" t="s">
        <v>1371</v>
      </c>
      <c r="L156">
        <v>2376.5</v>
      </c>
      <c r="M156">
        <v>2384</v>
      </c>
      <c r="N156">
        <v>400</v>
      </c>
      <c r="O156" s="106" t="s">
        <v>1314</v>
      </c>
      <c r="P156">
        <v>0.87874343237907204</v>
      </c>
      <c r="Q156">
        <v>0.82361076384292697</v>
      </c>
      <c r="R156">
        <v>0.13928059070527901</v>
      </c>
      <c r="S156" s="106">
        <v>6.6819623773136896E-2</v>
      </c>
      <c r="T156">
        <v>1.3434680267910399</v>
      </c>
      <c r="U156">
        <v>1.3434680267910399</v>
      </c>
      <c r="V156">
        <v>1.22772137618324</v>
      </c>
      <c r="W156">
        <v>2.83</v>
      </c>
      <c r="X156">
        <v>4.3</v>
      </c>
      <c r="Y156">
        <v>369690</v>
      </c>
      <c r="Z156">
        <v>12323</v>
      </c>
      <c r="AA156">
        <v>0.65</v>
      </c>
      <c r="AB156">
        <v>30</v>
      </c>
      <c r="AC156">
        <v>19</v>
      </c>
      <c r="AD156">
        <v>11</v>
      </c>
      <c r="AE156">
        <v>63.33</v>
      </c>
      <c r="AF156">
        <v>8</v>
      </c>
      <c r="AG156">
        <v>16</v>
      </c>
      <c r="AH156">
        <v>10</v>
      </c>
      <c r="AI156">
        <v>4</v>
      </c>
    </row>
    <row r="157" spans="1:35" x14ac:dyDescent="0.2">
      <c r="A157" s="102">
        <v>434</v>
      </c>
      <c r="B157">
        <v>2602</v>
      </c>
      <c r="C157" s="106" t="s">
        <v>558</v>
      </c>
      <c r="D157" s="106" t="s">
        <v>1339</v>
      </c>
      <c r="E157">
        <v>3740</v>
      </c>
      <c r="F157">
        <v>3705</v>
      </c>
      <c r="G157">
        <v>200</v>
      </c>
      <c r="H157" s="106" t="s">
        <v>1314</v>
      </c>
      <c r="I157">
        <v>9303</v>
      </c>
      <c r="J157" s="106" t="s">
        <v>1765</v>
      </c>
      <c r="K157" s="106" t="s">
        <v>1790</v>
      </c>
      <c r="L157">
        <v>1468</v>
      </c>
      <c r="M157">
        <v>1464</v>
      </c>
      <c r="N157">
        <v>500</v>
      </c>
      <c r="O157" s="106" t="s">
        <v>1311</v>
      </c>
      <c r="P157">
        <v>0.68709960578047602</v>
      </c>
      <c r="Q157">
        <v>0.90499606700744795</v>
      </c>
      <c r="R157" s="106">
        <v>0.45541195279339097</v>
      </c>
      <c r="S157" s="15">
        <v>1.3233545239895901E-6</v>
      </c>
      <c r="T157">
        <v>-0.71418570689782002</v>
      </c>
      <c r="U157">
        <v>0.71418570689782002</v>
      </c>
      <c r="V157">
        <v>0.73621365846740505</v>
      </c>
      <c r="W157">
        <v>-1.68</v>
      </c>
      <c r="X157">
        <v>1.21</v>
      </c>
      <c r="Y157">
        <v>369070</v>
      </c>
      <c r="Z157">
        <v>16047</v>
      </c>
      <c r="AA157">
        <v>0.83</v>
      </c>
      <c r="AB157">
        <v>23</v>
      </c>
      <c r="AC157">
        <v>14</v>
      </c>
      <c r="AD157">
        <v>9</v>
      </c>
      <c r="AE157">
        <v>60.87</v>
      </c>
      <c r="AF157">
        <v>12</v>
      </c>
      <c r="AG157">
        <v>10</v>
      </c>
      <c r="AH157">
        <v>4</v>
      </c>
      <c r="AI157">
        <v>9</v>
      </c>
    </row>
    <row r="158" spans="1:35" x14ac:dyDescent="0.2">
      <c r="A158" s="102">
        <v>1210</v>
      </c>
      <c r="B158">
        <v>7189</v>
      </c>
      <c r="C158" s="106" t="s">
        <v>44</v>
      </c>
      <c r="D158" s="106" t="s">
        <v>1369</v>
      </c>
      <c r="E158">
        <v>689</v>
      </c>
      <c r="F158">
        <v>691</v>
      </c>
      <c r="G158">
        <v>1400</v>
      </c>
      <c r="H158" s="106" t="s">
        <v>1314</v>
      </c>
      <c r="I158">
        <v>9716</v>
      </c>
      <c r="J158" s="106" t="s">
        <v>1527</v>
      </c>
      <c r="K158" s="106" t="s">
        <v>1326</v>
      </c>
      <c r="L158">
        <v>1252</v>
      </c>
      <c r="M158">
        <v>1242</v>
      </c>
      <c r="N158">
        <v>800</v>
      </c>
      <c r="O158" s="106" t="s">
        <v>1311</v>
      </c>
      <c r="P158">
        <v>0.930146453115276</v>
      </c>
      <c r="Q158">
        <v>0.83645041548301602</v>
      </c>
      <c r="R158" s="15">
        <v>6.77874593186389E-3</v>
      </c>
      <c r="S158" s="15">
        <v>4.6234981193301203E-2</v>
      </c>
      <c r="T158">
        <v>-1.7453850106750901</v>
      </c>
      <c r="U158">
        <v>1.7453850106750901</v>
      </c>
      <c r="V158">
        <v>2.2612270003480801</v>
      </c>
      <c r="W158">
        <v>-6.55</v>
      </c>
      <c r="X158">
        <v>2.64</v>
      </c>
      <c r="Y158">
        <v>368199</v>
      </c>
      <c r="Z158">
        <v>26300</v>
      </c>
      <c r="AA158">
        <v>1.28</v>
      </c>
      <c r="AB158">
        <v>14</v>
      </c>
      <c r="AC158">
        <v>8</v>
      </c>
      <c r="AD158">
        <v>6</v>
      </c>
      <c r="AE158">
        <v>57.14</v>
      </c>
      <c r="AF158">
        <v>9</v>
      </c>
      <c r="AG158">
        <v>8</v>
      </c>
      <c r="AH158">
        <v>4</v>
      </c>
      <c r="AI158">
        <v>2</v>
      </c>
    </row>
    <row r="159" spans="1:35" x14ac:dyDescent="0.2">
      <c r="A159" s="102">
        <v>957</v>
      </c>
      <c r="B159">
        <v>1820</v>
      </c>
      <c r="C159" s="106" t="s">
        <v>61</v>
      </c>
      <c r="D159" s="106" t="s">
        <v>1321</v>
      </c>
      <c r="E159">
        <v>2470</v>
      </c>
      <c r="F159">
        <v>2464</v>
      </c>
      <c r="G159">
        <v>400</v>
      </c>
      <c r="H159" s="106" t="s">
        <v>1314</v>
      </c>
      <c r="I159">
        <v>4523</v>
      </c>
      <c r="J159" s="106" t="s">
        <v>1516</v>
      </c>
      <c r="K159" s="106" t="s">
        <v>1334</v>
      </c>
      <c r="L159">
        <v>8950</v>
      </c>
      <c r="M159">
        <v>8858</v>
      </c>
      <c r="N159">
        <v>100</v>
      </c>
      <c r="O159" s="106" t="s">
        <v>1311</v>
      </c>
      <c r="P159">
        <v>0.60468346928066696</v>
      </c>
      <c r="Q159">
        <v>0.85944653442286001</v>
      </c>
      <c r="R159" s="15">
        <v>0.27045526708244699</v>
      </c>
      <c r="S159">
        <v>5.7455783481614703E-2</v>
      </c>
      <c r="T159">
        <v>-1.48204047156434</v>
      </c>
      <c r="U159">
        <v>1.48204047156434</v>
      </c>
      <c r="V159">
        <v>1.54004698076153</v>
      </c>
      <c r="W159">
        <v>-7.75</v>
      </c>
      <c r="X159">
        <v>11.27</v>
      </c>
      <c r="Y159">
        <v>368047</v>
      </c>
      <c r="Z159">
        <v>30671</v>
      </c>
      <c r="AA159">
        <v>1.39</v>
      </c>
      <c r="AB159">
        <v>12</v>
      </c>
      <c r="AC159">
        <v>6</v>
      </c>
      <c r="AD159">
        <v>6</v>
      </c>
      <c r="AE159">
        <v>50</v>
      </c>
      <c r="AF159">
        <v>12</v>
      </c>
      <c r="AG159">
        <v>5</v>
      </c>
      <c r="AH159">
        <v>4</v>
      </c>
      <c r="AI159">
        <v>3</v>
      </c>
    </row>
    <row r="160" spans="1:35" x14ac:dyDescent="0.2">
      <c r="A160" s="102">
        <v>958</v>
      </c>
      <c r="B160">
        <v>8078</v>
      </c>
      <c r="C160" s="106" t="s">
        <v>1802</v>
      </c>
      <c r="D160" s="106" t="s">
        <v>1318</v>
      </c>
      <c r="E160">
        <v>2516</v>
      </c>
      <c r="F160">
        <v>2551</v>
      </c>
      <c r="G160">
        <v>400</v>
      </c>
      <c r="H160" s="106" t="s">
        <v>1311</v>
      </c>
      <c r="I160">
        <v>8242</v>
      </c>
      <c r="J160" s="106" t="s">
        <v>884</v>
      </c>
      <c r="K160" s="106" t="s">
        <v>1337</v>
      </c>
      <c r="L160">
        <v>980</v>
      </c>
      <c r="M160">
        <v>961</v>
      </c>
      <c r="N160">
        <v>1100</v>
      </c>
      <c r="O160" s="106" t="s">
        <v>1314</v>
      </c>
      <c r="P160">
        <v>0.88857924493650597</v>
      </c>
      <c r="Q160">
        <v>0.85943455403267099</v>
      </c>
      <c r="R160">
        <v>5.9271630968582803E-2</v>
      </c>
      <c r="S160" s="106">
        <v>5.8728557151320098E-3</v>
      </c>
      <c r="T160">
        <v>1.6968514840436599</v>
      </c>
      <c r="U160">
        <v>1.6968514840436599</v>
      </c>
      <c r="V160">
        <v>1.3689014661476899</v>
      </c>
      <c r="W160">
        <v>9.67</v>
      </c>
      <c r="X160">
        <v>3.6</v>
      </c>
      <c r="Y160">
        <v>367682</v>
      </c>
      <c r="Z160">
        <v>16713</v>
      </c>
      <c r="AA160">
        <v>0.88</v>
      </c>
      <c r="AB160">
        <v>22</v>
      </c>
      <c r="AC160">
        <v>15</v>
      </c>
      <c r="AD160">
        <v>7</v>
      </c>
      <c r="AE160">
        <v>68.180000000000007</v>
      </c>
      <c r="AF160">
        <v>11</v>
      </c>
      <c r="AG160">
        <v>10</v>
      </c>
      <c r="AH160">
        <v>4</v>
      </c>
      <c r="AI160">
        <v>8</v>
      </c>
    </row>
    <row r="161" spans="1:35" x14ac:dyDescent="0.2">
      <c r="A161" s="102">
        <v>206</v>
      </c>
      <c r="B161">
        <v>7189</v>
      </c>
      <c r="C161" s="106" t="s">
        <v>44</v>
      </c>
      <c r="D161" s="106" t="s">
        <v>1369</v>
      </c>
      <c r="E161">
        <v>689</v>
      </c>
      <c r="F161">
        <v>691</v>
      </c>
      <c r="G161">
        <v>1500</v>
      </c>
      <c r="H161" s="106" t="s">
        <v>1314</v>
      </c>
      <c r="I161">
        <v>7202</v>
      </c>
      <c r="J161" s="106" t="s">
        <v>803</v>
      </c>
      <c r="K161" s="106" t="s">
        <v>1329</v>
      </c>
      <c r="L161">
        <v>1138</v>
      </c>
      <c r="M161">
        <v>1141.5</v>
      </c>
      <c r="N161">
        <v>900</v>
      </c>
      <c r="O161" s="106" t="s">
        <v>1311</v>
      </c>
      <c r="P161">
        <v>0.94117917246012095</v>
      </c>
      <c r="Q161">
        <v>0.92567704588993605</v>
      </c>
      <c r="R161" s="106">
        <v>2.1879163902401699E-2</v>
      </c>
      <c r="S161">
        <v>2.2708656286644199E-2</v>
      </c>
      <c r="T161">
        <v>-2.75214604892752</v>
      </c>
      <c r="U161">
        <v>2.75214604892752</v>
      </c>
      <c r="V161">
        <v>2.3992235708499301</v>
      </c>
      <c r="W161">
        <v>-7.93</v>
      </c>
      <c r="X161">
        <v>0.89</v>
      </c>
      <c r="Y161">
        <v>367436</v>
      </c>
      <c r="Z161">
        <v>18372</v>
      </c>
      <c r="AA161">
        <v>0.86</v>
      </c>
      <c r="AB161">
        <v>20</v>
      </c>
      <c r="AC161">
        <v>13</v>
      </c>
      <c r="AD161">
        <v>7</v>
      </c>
      <c r="AE161">
        <v>65</v>
      </c>
      <c r="AF161">
        <v>11</v>
      </c>
      <c r="AG161">
        <v>9</v>
      </c>
      <c r="AH161">
        <v>6</v>
      </c>
      <c r="AI161">
        <v>5</v>
      </c>
    </row>
    <row r="162" spans="1:35" x14ac:dyDescent="0.2">
      <c r="A162" s="102">
        <v>938</v>
      </c>
      <c r="B162">
        <v>4530</v>
      </c>
      <c r="C162" s="106" t="s">
        <v>1062</v>
      </c>
      <c r="D162" s="106" t="s">
        <v>1334</v>
      </c>
      <c r="E162">
        <v>5630</v>
      </c>
      <c r="F162">
        <v>5610</v>
      </c>
      <c r="G162">
        <v>100</v>
      </c>
      <c r="H162" s="106" t="s">
        <v>1314</v>
      </c>
      <c r="I162">
        <v>8113</v>
      </c>
      <c r="J162" s="106" t="s">
        <v>1685</v>
      </c>
      <c r="K162" s="106" t="s">
        <v>1336</v>
      </c>
      <c r="L162">
        <v>3963</v>
      </c>
      <c r="M162">
        <v>3981</v>
      </c>
      <c r="N162">
        <v>100</v>
      </c>
      <c r="O162" s="106" t="s">
        <v>1311</v>
      </c>
      <c r="P162">
        <v>0.63005901043656998</v>
      </c>
      <c r="Q162">
        <v>0.861189178570409</v>
      </c>
      <c r="R162" s="15">
        <v>0.34384381550235499</v>
      </c>
      <c r="S162" s="15">
        <v>1.8180525701521202E-2</v>
      </c>
      <c r="T162">
        <v>-1.2652344265728499</v>
      </c>
      <c r="U162">
        <v>1.2652344265728499</v>
      </c>
      <c r="V162">
        <v>7.4710296303947599E-2</v>
      </c>
      <c r="W162">
        <v>-6</v>
      </c>
      <c r="X162">
        <v>29.04</v>
      </c>
      <c r="Y162">
        <v>366910</v>
      </c>
      <c r="Z162">
        <v>22932</v>
      </c>
      <c r="AA162">
        <v>1.18</v>
      </c>
      <c r="AB162">
        <v>16</v>
      </c>
      <c r="AC162">
        <v>10</v>
      </c>
      <c r="AD162">
        <v>6</v>
      </c>
      <c r="AE162">
        <v>62.5</v>
      </c>
      <c r="AF162">
        <v>12</v>
      </c>
      <c r="AG162">
        <v>9</v>
      </c>
      <c r="AH162">
        <v>3</v>
      </c>
      <c r="AI162">
        <v>4</v>
      </c>
    </row>
    <row r="163" spans="1:35" x14ac:dyDescent="0.2">
      <c r="A163" s="102">
        <v>953</v>
      </c>
      <c r="B163">
        <v>2175</v>
      </c>
      <c r="C163" s="106" t="s">
        <v>1552</v>
      </c>
      <c r="D163" s="106" t="s">
        <v>1326</v>
      </c>
      <c r="E163">
        <v>2436</v>
      </c>
      <c r="F163">
        <v>2370</v>
      </c>
      <c r="G163">
        <v>400</v>
      </c>
      <c r="H163" s="106" t="s">
        <v>1314</v>
      </c>
      <c r="I163">
        <v>3197</v>
      </c>
      <c r="J163" s="106" t="s">
        <v>637</v>
      </c>
      <c r="K163" s="106" t="s">
        <v>1337</v>
      </c>
      <c r="L163">
        <v>1903</v>
      </c>
      <c r="M163">
        <v>1912</v>
      </c>
      <c r="N163">
        <v>500</v>
      </c>
      <c r="O163" s="106" t="s">
        <v>1311</v>
      </c>
      <c r="P163">
        <v>0.84575000623262098</v>
      </c>
      <c r="Q163">
        <v>0.85981895075619197</v>
      </c>
      <c r="R163" s="15">
        <v>0.212111969263271</v>
      </c>
      <c r="S163" s="15">
        <v>7.1277932021878904E-2</v>
      </c>
      <c r="T163">
        <v>-1.5056431778079</v>
      </c>
      <c r="U163">
        <v>1.5056431778079</v>
      </c>
      <c r="V163">
        <v>1.3947547090203101</v>
      </c>
      <c r="W163">
        <v>-9.4600000000000009</v>
      </c>
      <c r="X163">
        <v>0.84</v>
      </c>
      <c r="Y163">
        <v>366430</v>
      </c>
      <c r="Z163">
        <v>19286</v>
      </c>
      <c r="AA163">
        <v>0.99</v>
      </c>
      <c r="AB163">
        <v>19</v>
      </c>
      <c r="AC163">
        <v>13</v>
      </c>
      <c r="AD163">
        <v>6</v>
      </c>
      <c r="AE163">
        <v>68.42</v>
      </c>
      <c r="AF163">
        <v>9</v>
      </c>
      <c r="AG163">
        <v>12</v>
      </c>
      <c r="AH163">
        <v>5</v>
      </c>
      <c r="AI163">
        <v>2</v>
      </c>
    </row>
    <row r="164" spans="1:35" x14ac:dyDescent="0.2">
      <c r="A164" s="102">
        <v>911</v>
      </c>
      <c r="B164">
        <v>1942</v>
      </c>
      <c r="C164" s="106" t="s">
        <v>1797</v>
      </c>
      <c r="D164" s="106" t="s">
        <v>1321</v>
      </c>
      <c r="E164">
        <v>1021</v>
      </c>
      <c r="F164">
        <v>1015</v>
      </c>
      <c r="G164">
        <v>1000</v>
      </c>
      <c r="H164" s="106" t="s">
        <v>1314</v>
      </c>
      <c r="I164">
        <v>4188</v>
      </c>
      <c r="J164" s="106" t="s">
        <v>1541</v>
      </c>
      <c r="K164" s="106" t="s">
        <v>1336</v>
      </c>
      <c r="L164">
        <v>794.9</v>
      </c>
      <c r="M164">
        <v>798.5</v>
      </c>
      <c r="N164">
        <v>1300</v>
      </c>
      <c r="O164" s="106" t="s">
        <v>1311</v>
      </c>
      <c r="P164">
        <v>0.67571757014373801</v>
      </c>
      <c r="Q164">
        <v>0.86376983803274199</v>
      </c>
      <c r="R164">
        <v>0.126336050415261</v>
      </c>
      <c r="S164">
        <v>7.7610742793412693E-2</v>
      </c>
      <c r="T164">
        <v>-0.171912571828092</v>
      </c>
      <c r="U164">
        <v>0.171912571828092</v>
      </c>
      <c r="V164">
        <v>0.48501141151572702</v>
      </c>
      <c r="W164">
        <v>-0.47</v>
      </c>
      <c r="X164">
        <v>2.27</v>
      </c>
      <c r="Y164">
        <v>365718</v>
      </c>
      <c r="Z164">
        <v>26123</v>
      </c>
      <c r="AA164">
        <v>1.23</v>
      </c>
      <c r="AB164">
        <v>14</v>
      </c>
      <c r="AC164">
        <v>9</v>
      </c>
      <c r="AD164">
        <v>5</v>
      </c>
      <c r="AE164">
        <v>64.290000000000006</v>
      </c>
      <c r="AF164">
        <v>12</v>
      </c>
      <c r="AG164">
        <v>8</v>
      </c>
      <c r="AH164">
        <v>0</v>
      </c>
      <c r="AI164">
        <v>6</v>
      </c>
    </row>
    <row r="165" spans="1:35" x14ac:dyDescent="0.2">
      <c r="A165" s="102">
        <v>1104</v>
      </c>
      <c r="B165">
        <v>4183</v>
      </c>
      <c r="C165" s="106" t="s">
        <v>1521</v>
      </c>
      <c r="D165" s="106" t="s">
        <v>1336</v>
      </c>
      <c r="E165">
        <v>2570</v>
      </c>
      <c r="F165">
        <v>2586</v>
      </c>
      <c r="G165">
        <v>300</v>
      </c>
      <c r="H165" s="106" t="s">
        <v>1311</v>
      </c>
      <c r="I165">
        <v>5233</v>
      </c>
      <c r="J165" s="106" t="s">
        <v>1526</v>
      </c>
      <c r="K165" s="106" t="s">
        <v>1310</v>
      </c>
      <c r="L165">
        <v>2989</v>
      </c>
      <c r="M165">
        <v>2992</v>
      </c>
      <c r="N165">
        <v>300</v>
      </c>
      <c r="O165" s="106" t="s">
        <v>1314</v>
      </c>
      <c r="P165">
        <v>0.73035857134068305</v>
      </c>
      <c r="Q165">
        <v>0.84746288804183401</v>
      </c>
      <c r="R165" s="15">
        <v>0.23352315070335999</v>
      </c>
      <c r="S165" s="15">
        <v>1.34251104455675E-2</v>
      </c>
      <c r="T165">
        <v>1.43022510572163</v>
      </c>
      <c r="U165">
        <v>1.43022510572163</v>
      </c>
      <c r="V165">
        <v>1.4290763404026701</v>
      </c>
      <c r="W165">
        <v>4.1399999999999997</v>
      </c>
      <c r="X165">
        <v>13.57</v>
      </c>
      <c r="Y165">
        <v>364305</v>
      </c>
      <c r="Z165">
        <v>26022</v>
      </c>
      <c r="AA165">
        <v>1.29</v>
      </c>
      <c r="AB165">
        <v>14</v>
      </c>
      <c r="AC165">
        <v>11</v>
      </c>
      <c r="AD165">
        <v>3</v>
      </c>
      <c r="AE165">
        <v>78.569999999999993</v>
      </c>
      <c r="AF165">
        <v>11</v>
      </c>
      <c r="AG165">
        <v>8</v>
      </c>
      <c r="AH165">
        <v>2</v>
      </c>
      <c r="AI165">
        <v>4</v>
      </c>
    </row>
    <row r="166" spans="1:35" x14ac:dyDescent="0.2">
      <c r="A166" s="102">
        <v>1278</v>
      </c>
      <c r="B166">
        <v>4045</v>
      </c>
      <c r="C166" s="106" t="s">
        <v>1646</v>
      </c>
      <c r="D166" s="106" t="s">
        <v>1336</v>
      </c>
      <c r="E166">
        <v>1266</v>
      </c>
      <c r="F166">
        <v>1254</v>
      </c>
      <c r="G166">
        <v>600</v>
      </c>
      <c r="H166" s="106" t="s">
        <v>1311</v>
      </c>
      <c r="I166">
        <v>8316</v>
      </c>
      <c r="J166" s="106" t="s">
        <v>1544</v>
      </c>
      <c r="K166" s="106" t="s">
        <v>1369</v>
      </c>
      <c r="L166">
        <v>3832</v>
      </c>
      <c r="M166">
        <v>3844</v>
      </c>
      <c r="N166">
        <v>200</v>
      </c>
      <c r="O166" s="106" t="s">
        <v>1314</v>
      </c>
      <c r="P166">
        <v>0.60872037893167497</v>
      </c>
      <c r="Q166">
        <v>0.83025275035713497</v>
      </c>
      <c r="R166" s="106">
        <v>0.28608833864830102</v>
      </c>
      <c r="S166" s="15">
        <v>5.00103722493404E-2</v>
      </c>
      <c r="T166">
        <v>1.42907684007138</v>
      </c>
      <c r="U166">
        <v>1.42907684007138</v>
      </c>
      <c r="V166">
        <v>2.1890458364794401</v>
      </c>
      <c r="W166">
        <v>2.46</v>
      </c>
      <c r="X166">
        <v>2.13</v>
      </c>
      <c r="Y166">
        <v>362275</v>
      </c>
      <c r="Z166">
        <v>17251</v>
      </c>
      <c r="AA166">
        <v>1.08</v>
      </c>
      <c r="AB166">
        <v>21</v>
      </c>
      <c r="AC166">
        <v>17</v>
      </c>
      <c r="AD166">
        <v>4</v>
      </c>
      <c r="AE166">
        <v>80.95</v>
      </c>
      <c r="AF166">
        <v>13</v>
      </c>
      <c r="AG166">
        <v>10</v>
      </c>
      <c r="AH166">
        <v>2</v>
      </c>
      <c r="AI166">
        <v>9</v>
      </c>
    </row>
    <row r="167" spans="1:35" x14ac:dyDescent="0.2">
      <c r="A167" s="102">
        <v>1092</v>
      </c>
      <c r="B167">
        <v>7267</v>
      </c>
      <c r="C167" s="106" t="s">
        <v>60</v>
      </c>
      <c r="D167" s="106" t="s">
        <v>1329</v>
      </c>
      <c r="E167">
        <v>2938</v>
      </c>
      <c r="F167">
        <v>2954</v>
      </c>
      <c r="G167">
        <v>300</v>
      </c>
      <c r="H167" s="106" t="s">
        <v>1311</v>
      </c>
      <c r="I167">
        <v>9069</v>
      </c>
      <c r="J167" s="106" t="s">
        <v>1432</v>
      </c>
      <c r="K167" s="106" t="s">
        <v>1442</v>
      </c>
      <c r="L167">
        <v>875</v>
      </c>
      <c r="M167">
        <v>871</v>
      </c>
      <c r="N167">
        <v>1000</v>
      </c>
      <c r="O167" s="106" t="s">
        <v>1314</v>
      </c>
      <c r="P167">
        <v>0.84559093177423295</v>
      </c>
      <c r="Q167">
        <v>0.84840452086483897</v>
      </c>
      <c r="R167">
        <v>0.117889564677263</v>
      </c>
      <c r="S167">
        <v>1.0412542249014301E-2</v>
      </c>
      <c r="T167">
        <v>0.371636324571956</v>
      </c>
      <c r="U167">
        <v>0.371636324571956</v>
      </c>
      <c r="V167">
        <v>0.295768945199124</v>
      </c>
      <c r="W167">
        <v>0.89</v>
      </c>
      <c r="X167">
        <v>1.72</v>
      </c>
      <c r="Y167">
        <v>362249</v>
      </c>
      <c r="Z167">
        <v>21309</v>
      </c>
      <c r="AA167">
        <v>1.22</v>
      </c>
      <c r="AB167">
        <v>17</v>
      </c>
      <c r="AC167">
        <v>13</v>
      </c>
      <c r="AD167">
        <v>4</v>
      </c>
      <c r="AE167">
        <v>76.47</v>
      </c>
      <c r="AF167">
        <v>13</v>
      </c>
      <c r="AG167">
        <v>6</v>
      </c>
      <c r="AH167">
        <v>1</v>
      </c>
      <c r="AI167">
        <v>10</v>
      </c>
    </row>
    <row r="168" spans="1:35" x14ac:dyDescent="0.2">
      <c r="A168" s="102">
        <v>1114</v>
      </c>
      <c r="B168">
        <v>8410</v>
      </c>
      <c r="C168" s="106" t="s">
        <v>1540</v>
      </c>
      <c r="D168" s="106" t="s">
        <v>1369</v>
      </c>
      <c r="E168">
        <v>320</v>
      </c>
      <c r="F168">
        <v>317</v>
      </c>
      <c r="G168">
        <v>3100</v>
      </c>
      <c r="H168" s="106" t="s">
        <v>1314</v>
      </c>
      <c r="I168">
        <v>8795</v>
      </c>
      <c r="J168" s="106" t="s">
        <v>1583</v>
      </c>
      <c r="K168" s="106" t="s">
        <v>1507</v>
      </c>
      <c r="L168">
        <v>1224</v>
      </c>
      <c r="M168">
        <v>1228</v>
      </c>
      <c r="N168">
        <v>800</v>
      </c>
      <c r="O168" s="106" t="s">
        <v>1311</v>
      </c>
      <c r="P168">
        <v>0.84608243652092496</v>
      </c>
      <c r="Q168">
        <v>0.84644478684704205</v>
      </c>
      <c r="R168">
        <v>6.0990186672692001E-2</v>
      </c>
      <c r="S168">
        <v>6.7734073927220598E-2</v>
      </c>
      <c r="T168">
        <v>-0.10615326703403</v>
      </c>
      <c r="U168">
        <v>0.10615326703403</v>
      </c>
      <c r="V168">
        <v>0.189404857566916</v>
      </c>
      <c r="W168">
        <v>-0.34</v>
      </c>
      <c r="X168">
        <v>0.03</v>
      </c>
      <c r="Y168">
        <v>361997</v>
      </c>
      <c r="Z168">
        <v>19052</v>
      </c>
      <c r="AA168">
        <v>0.92</v>
      </c>
      <c r="AB168">
        <v>19</v>
      </c>
      <c r="AC168">
        <v>12</v>
      </c>
      <c r="AD168">
        <v>7</v>
      </c>
      <c r="AE168">
        <v>63.16</v>
      </c>
      <c r="AF168">
        <v>11</v>
      </c>
      <c r="AG168">
        <v>11</v>
      </c>
      <c r="AH168">
        <v>5</v>
      </c>
      <c r="AI168">
        <v>3</v>
      </c>
    </row>
    <row r="169" spans="1:35" x14ac:dyDescent="0.2">
      <c r="A169" s="102">
        <v>1248</v>
      </c>
      <c r="B169">
        <v>3048</v>
      </c>
      <c r="C169" s="106" t="s">
        <v>1643</v>
      </c>
      <c r="D169" s="106" t="s">
        <v>1337</v>
      </c>
      <c r="E169">
        <v>1150</v>
      </c>
      <c r="F169">
        <v>1130</v>
      </c>
      <c r="G169">
        <v>800</v>
      </c>
      <c r="H169" s="106" t="s">
        <v>1314</v>
      </c>
      <c r="I169">
        <v>7984</v>
      </c>
      <c r="J169" s="106" t="s">
        <v>849</v>
      </c>
      <c r="K169" s="106" t="s">
        <v>1335</v>
      </c>
      <c r="L169">
        <v>1570</v>
      </c>
      <c r="M169">
        <v>1597</v>
      </c>
      <c r="N169">
        <v>600</v>
      </c>
      <c r="O169" s="106" t="s">
        <v>1311</v>
      </c>
      <c r="P169">
        <v>0.589720511434493</v>
      </c>
      <c r="Q169">
        <v>0.83324594146560904</v>
      </c>
      <c r="R169" s="106">
        <v>0.23847645436824699</v>
      </c>
      <c r="S169">
        <v>1.17004592794919E-2</v>
      </c>
      <c r="T169">
        <v>-2.0524223400268</v>
      </c>
      <c r="U169">
        <v>2.0524223400268</v>
      </c>
      <c r="V169">
        <v>0.18729612825873099</v>
      </c>
      <c r="W169">
        <v>-5.57</v>
      </c>
      <c r="X169">
        <v>5.66</v>
      </c>
      <c r="Y169">
        <v>361742</v>
      </c>
      <c r="Z169">
        <v>18087</v>
      </c>
      <c r="AA169">
        <v>0.9</v>
      </c>
      <c r="AB169">
        <v>20</v>
      </c>
      <c r="AC169">
        <v>13</v>
      </c>
      <c r="AD169">
        <v>7</v>
      </c>
      <c r="AE169">
        <v>65</v>
      </c>
      <c r="AF169">
        <v>13</v>
      </c>
      <c r="AG169">
        <v>8</v>
      </c>
      <c r="AH169">
        <v>3</v>
      </c>
      <c r="AI169">
        <v>9</v>
      </c>
    </row>
    <row r="170" spans="1:35" x14ac:dyDescent="0.2">
      <c r="A170" s="102">
        <v>551</v>
      </c>
      <c r="B170">
        <v>6701</v>
      </c>
      <c r="C170" s="106" t="s">
        <v>1512</v>
      </c>
      <c r="D170" s="106" t="s">
        <v>1316</v>
      </c>
      <c r="E170">
        <v>4785</v>
      </c>
      <c r="F170">
        <v>4800</v>
      </c>
      <c r="G170">
        <v>200</v>
      </c>
      <c r="H170" s="106" t="s">
        <v>1311</v>
      </c>
      <c r="I170">
        <v>6750</v>
      </c>
      <c r="J170" s="106" t="s">
        <v>1372</v>
      </c>
      <c r="K170" s="106" t="s">
        <v>1316</v>
      </c>
      <c r="L170">
        <v>4040</v>
      </c>
      <c r="M170">
        <v>3985</v>
      </c>
      <c r="N170">
        <v>200</v>
      </c>
      <c r="O170" s="106" t="s">
        <v>1314</v>
      </c>
      <c r="P170">
        <v>0.59602963243239604</v>
      </c>
      <c r="Q170">
        <v>0.89585409422749795</v>
      </c>
      <c r="R170" s="106">
        <v>0.445980535258303</v>
      </c>
      <c r="S170" s="106">
        <v>1.8197056128159801E-3</v>
      </c>
      <c r="T170">
        <v>2.3851730146314498</v>
      </c>
      <c r="U170">
        <v>2.3851730146314498</v>
      </c>
      <c r="V170">
        <v>2.4698889058787401</v>
      </c>
      <c r="W170">
        <v>9.8800000000000008</v>
      </c>
      <c r="X170">
        <v>16.98</v>
      </c>
      <c r="Y170">
        <v>360613</v>
      </c>
      <c r="Z170">
        <v>30051</v>
      </c>
      <c r="AA170">
        <v>1.75</v>
      </c>
      <c r="AB170">
        <v>12</v>
      </c>
      <c r="AC170">
        <v>9</v>
      </c>
      <c r="AD170">
        <v>3</v>
      </c>
      <c r="AE170">
        <v>75</v>
      </c>
      <c r="AF170">
        <v>14</v>
      </c>
      <c r="AG170">
        <v>5</v>
      </c>
      <c r="AH170">
        <v>1</v>
      </c>
      <c r="AI170">
        <v>6</v>
      </c>
    </row>
    <row r="171" spans="1:35" x14ac:dyDescent="0.2">
      <c r="A171" s="102">
        <v>80</v>
      </c>
      <c r="B171">
        <v>6465</v>
      </c>
      <c r="C171" s="106" t="s">
        <v>442</v>
      </c>
      <c r="D171" s="106" t="s">
        <v>1324</v>
      </c>
      <c r="E171">
        <v>10450</v>
      </c>
      <c r="F171">
        <v>10310</v>
      </c>
      <c r="G171">
        <v>100</v>
      </c>
      <c r="H171" s="106" t="s">
        <v>1314</v>
      </c>
      <c r="I171">
        <v>9433</v>
      </c>
      <c r="J171" s="106" t="s">
        <v>555</v>
      </c>
      <c r="K171" s="106" t="s">
        <v>1313</v>
      </c>
      <c r="L171">
        <v>3407</v>
      </c>
      <c r="M171">
        <v>3431</v>
      </c>
      <c r="N171">
        <v>300</v>
      </c>
      <c r="O171" s="106" t="s">
        <v>1311</v>
      </c>
      <c r="P171">
        <v>0.90579139872150305</v>
      </c>
      <c r="Q171">
        <v>0.94416072136472295</v>
      </c>
      <c r="R171">
        <v>0.138302578493984</v>
      </c>
      <c r="S171">
        <v>5.1452264968263703E-2</v>
      </c>
      <c r="T171">
        <v>-0.93332550009300397</v>
      </c>
      <c r="U171">
        <v>0.93332550009300397</v>
      </c>
      <c r="V171">
        <v>0.439937869834444</v>
      </c>
      <c r="W171">
        <v>-1.5</v>
      </c>
      <c r="X171">
        <v>0.16</v>
      </c>
      <c r="Y171">
        <v>360365</v>
      </c>
      <c r="Z171">
        <v>36036</v>
      </c>
      <c r="AA171">
        <v>1.8</v>
      </c>
      <c r="AB171">
        <v>10</v>
      </c>
      <c r="AC171">
        <v>7</v>
      </c>
      <c r="AD171">
        <v>3</v>
      </c>
      <c r="AE171">
        <v>70</v>
      </c>
      <c r="AF171">
        <v>13</v>
      </c>
      <c r="AG171">
        <v>6</v>
      </c>
      <c r="AH171">
        <v>1</v>
      </c>
      <c r="AI171">
        <v>3</v>
      </c>
    </row>
    <row r="172" spans="1:35" x14ac:dyDescent="0.2">
      <c r="A172" s="102">
        <v>1486</v>
      </c>
      <c r="B172">
        <v>1963</v>
      </c>
      <c r="C172" s="106" t="s">
        <v>1575</v>
      </c>
      <c r="D172" s="106" t="s">
        <v>1321</v>
      </c>
      <c r="E172">
        <v>1581</v>
      </c>
      <c r="F172">
        <v>1555</v>
      </c>
      <c r="G172">
        <v>700</v>
      </c>
      <c r="H172" s="106" t="s">
        <v>1311</v>
      </c>
      <c r="I172">
        <v>4917</v>
      </c>
      <c r="J172" s="106" t="s">
        <v>1668</v>
      </c>
      <c r="K172" s="106" t="s">
        <v>1336</v>
      </c>
      <c r="L172">
        <v>2610</v>
      </c>
      <c r="M172">
        <v>2587</v>
      </c>
      <c r="N172">
        <v>400</v>
      </c>
      <c r="O172" s="106" t="s">
        <v>1314</v>
      </c>
      <c r="P172">
        <v>0.74297270775914304</v>
      </c>
      <c r="Q172">
        <v>0.80465625902051696</v>
      </c>
      <c r="R172">
        <v>3.6863266306493503E-2</v>
      </c>
      <c r="S172">
        <v>1.0590752633698099E-2</v>
      </c>
      <c r="T172">
        <v>1.4166185703238601</v>
      </c>
      <c r="U172">
        <v>1.4166185703238601</v>
      </c>
      <c r="V172">
        <v>1.57454637450938</v>
      </c>
      <c r="W172">
        <v>5.3</v>
      </c>
      <c r="X172">
        <v>5.19</v>
      </c>
      <c r="Y172">
        <v>360055</v>
      </c>
      <c r="Z172">
        <v>18950</v>
      </c>
      <c r="AA172">
        <v>1.07</v>
      </c>
      <c r="AB172">
        <v>19</v>
      </c>
      <c r="AC172">
        <v>11</v>
      </c>
      <c r="AD172">
        <v>8</v>
      </c>
      <c r="AE172">
        <v>57.89</v>
      </c>
      <c r="AF172">
        <v>10</v>
      </c>
      <c r="AG172">
        <v>10</v>
      </c>
      <c r="AH172">
        <v>6</v>
      </c>
      <c r="AI172">
        <v>3</v>
      </c>
    </row>
    <row r="173" spans="1:35" x14ac:dyDescent="0.2">
      <c r="A173" s="102">
        <v>504</v>
      </c>
      <c r="B173">
        <v>6301</v>
      </c>
      <c r="C173" s="106" t="s">
        <v>55</v>
      </c>
      <c r="D173" s="106" t="s">
        <v>1324</v>
      </c>
      <c r="E173">
        <v>2330.5</v>
      </c>
      <c r="F173">
        <v>2324</v>
      </c>
      <c r="G173">
        <v>300</v>
      </c>
      <c r="H173" s="106" t="s">
        <v>1314</v>
      </c>
      <c r="I173">
        <v>7259</v>
      </c>
      <c r="J173" s="106" t="s">
        <v>27</v>
      </c>
      <c r="K173" s="106" t="s">
        <v>1329</v>
      </c>
      <c r="L173">
        <v>3700</v>
      </c>
      <c r="M173">
        <v>3760</v>
      </c>
      <c r="N173">
        <v>200</v>
      </c>
      <c r="O173" s="106" t="s">
        <v>1311</v>
      </c>
      <c r="P173">
        <v>0.74811319188454894</v>
      </c>
      <c r="Q173">
        <v>0.89915580597664302</v>
      </c>
      <c r="R173">
        <v>0.34807684494206298</v>
      </c>
      <c r="S173">
        <v>7.67118592531382E-3</v>
      </c>
      <c r="T173">
        <v>-0.93735875221102904</v>
      </c>
      <c r="U173">
        <v>0.93735875221102904</v>
      </c>
      <c r="V173">
        <v>0.48210382864833101</v>
      </c>
      <c r="W173">
        <v>-3.93</v>
      </c>
      <c r="X173">
        <v>7.29</v>
      </c>
      <c r="Y173">
        <v>359612</v>
      </c>
      <c r="Z173">
        <v>35961</v>
      </c>
      <c r="AA173">
        <v>1.93</v>
      </c>
      <c r="AB173">
        <v>10</v>
      </c>
      <c r="AC173">
        <v>8</v>
      </c>
      <c r="AD173">
        <v>2</v>
      </c>
      <c r="AE173">
        <v>80</v>
      </c>
      <c r="AF173">
        <v>13</v>
      </c>
      <c r="AG173">
        <v>7</v>
      </c>
      <c r="AH173">
        <v>1</v>
      </c>
      <c r="AI173">
        <v>2</v>
      </c>
    </row>
    <row r="174" spans="1:35" x14ac:dyDescent="0.2">
      <c r="A174" s="102">
        <v>18</v>
      </c>
      <c r="B174">
        <v>3635</v>
      </c>
      <c r="C174" s="106" t="s">
        <v>46</v>
      </c>
      <c r="D174" s="106" t="s">
        <v>1313</v>
      </c>
      <c r="E174">
        <v>3155</v>
      </c>
      <c r="F174">
        <v>3190</v>
      </c>
      <c r="G174">
        <v>300</v>
      </c>
      <c r="H174" s="106" t="s">
        <v>1311</v>
      </c>
      <c r="I174">
        <v>6755</v>
      </c>
      <c r="J174" s="106" t="s">
        <v>536</v>
      </c>
      <c r="K174" s="106" t="s">
        <v>1316</v>
      </c>
      <c r="L174">
        <v>2449</v>
      </c>
      <c r="M174">
        <v>2472</v>
      </c>
      <c r="N174">
        <v>400</v>
      </c>
      <c r="O174" s="106" t="s">
        <v>1314</v>
      </c>
      <c r="P174">
        <v>0.79641208491070403</v>
      </c>
      <c r="Q174">
        <v>0.96137923169424799</v>
      </c>
      <c r="R174">
        <v>8.4388576367933496E-2</v>
      </c>
      <c r="S174" s="106">
        <v>1.3838490343575399E-2</v>
      </c>
      <c r="T174">
        <v>1.3423400489341399</v>
      </c>
      <c r="U174">
        <v>1.3423400489341399</v>
      </c>
      <c r="V174">
        <v>1.1549533425993701</v>
      </c>
      <c r="W174">
        <v>6.53</v>
      </c>
      <c r="X174">
        <v>3.32</v>
      </c>
      <c r="Y174">
        <v>358267</v>
      </c>
      <c r="Z174">
        <v>19904</v>
      </c>
      <c r="AA174">
        <v>0.97</v>
      </c>
      <c r="AB174">
        <v>18</v>
      </c>
      <c r="AC174">
        <v>11</v>
      </c>
      <c r="AD174">
        <v>7</v>
      </c>
      <c r="AE174">
        <v>61.11</v>
      </c>
      <c r="AF174">
        <v>12</v>
      </c>
      <c r="AG174">
        <v>10</v>
      </c>
      <c r="AH174">
        <v>4</v>
      </c>
      <c r="AI174">
        <v>4</v>
      </c>
    </row>
    <row r="175" spans="1:35" x14ac:dyDescent="0.2">
      <c r="A175" s="102">
        <v>1496</v>
      </c>
      <c r="B175">
        <v>6301</v>
      </c>
      <c r="C175" s="106" t="s">
        <v>55</v>
      </c>
      <c r="D175" s="106" t="s">
        <v>1324</v>
      </c>
      <c r="E175">
        <v>2330.5</v>
      </c>
      <c r="F175">
        <v>2324</v>
      </c>
      <c r="G175">
        <v>400</v>
      </c>
      <c r="H175" s="106" t="s">
        <v>1314</v>
      </c>
      <c r="I175">
        <v>8012</v>
      </c>
      <c r="J175" s="106" t="s">
        <v>1548</v>
      </c>
      <c r="K175" s="106" t="s">
        <v>1318</v>
      </c>
      <c r="L175">
        <v>1488</v>
      </c>
      <c r="M175">
        <v>1486</v>
      </c>
      <c r="N175">
        <v>600</v>
      </c>
      <c r="O175" s="106" t="s">
        <v>1311</v>
      </c>
      <c r="P175">
        <v>0.91693929977427502</v>
      </c>
      <c r="Q175">
        <v>0.80388865907259199</v>
      </c>
      <c r="R175">
        <v>0.176023387163629</v>
      </c>
      <c r="S175" s="106">
        <v>3.5875314290899803E-2</v>
      </c>
      <c r="T175">
        <v>-1.4836678410934501</v>
      </c>
      <c r="U175">
        <v>1.4836678410934501</v>
      </c>
      <c r="V175">
        <v>1.8252117511078101</v>
      </c>
      <c r="W175">
        <v>-2.95</v>
      </c>
      <c r="X175">
        <v>4.09</v>
      </c>
      <c r="Y175">
        <v>357927</v>
      </c>
      <c r="Z175">
        <v>22370</v>
      </c>
      <c r="AA175">
        <v>1.18</v>
      </c>
      <c r="AB175">
        <v>16</v>
      </c>
      <c r="AC175">
        <v>11</v>
      </c>
      <c r="AD175">
        <v>5</v>
      </c>
      <c r="AE175">
        <v>68.75</v>
      </c>
      <c r="AF175">
        <v>12</v>
      </c>
      <c r="AG175">
        <v>8</v>
      </c>
      <c r="AH175">
        <v>3</v>
      </c>
      <c r="AI175">
        <v>5</v>
      </c>
    </row>
    <row r="176" spans="1:35" x14ac:dyDescent="0.2">
      <c r="A176" s="102">
        <v>795</v>
      </c>
      <c r="B176">
        <v>6301</v>
      </c>
      <c r="C176" s="106" t="s">
        <v>55</v>
      </c>
      <c r="D176" s="106" t="s">
        <v>1324</v>
      </c>
      <c r="E176">
        <v>2330.5</v>
      </c>
      <c r="F176">
        <v>2324</v>
      </c>
      <c r="G176">
        <v>400</v>
      </c>
      <c r="H176" s="106" t="s">
        <v>1314</v>
      </c>
      <c r="I176">
        <v>7267</v>
      </c>
      <c r="J176" s="106" t="s">
        <v>60</v>
      </c>
      <c r="K176" s="106" t="s">
        <v>1329</v>
      </c>
      <c r="L176">
        <v>2938</v>
      </c>
      <c r="M176">
        <v>2954</v>
      </c>
      <c r="N176">
        <v>300</v>
      </c>
      <c r="O176" s="106" t="s">
        <v>1311</v>
      </c>
      <c r="P176">
        <v>0.77888979127936298</v>
      </c>
      <c r="Q176">
        <v>0.875002760200146</v>
      </c>
      <c r="R176" s="15">
        <v>0.188309565613968</v>
      </c>
      <c r="S176">
        <v>1.1673163777619001E-2</v>
      </c>
      <c r="T176">
        <v>-2.69083332164697</v>
      </c>
      <c r="U176">
        <v>2.69083332164697</v>
      </c>
      <c r="V176">
        <v>2.7358178564917699</v>
      </c>
      <c r="W176">
        <v>-7.73</v>
      </c>
      <c r="X176">
        <v>4.9000000000000004</v>
      </c>
      <c r="Y176">
        <v>356745</v>
      </c>
      <c r="Z176">
        <v>23783</v>
      </c>
      <c r="AA176">
        <v>1.35</v>
      </c>
      <c r="AB176">
        <v>15</v>
      </c>
      <c r="AC176">
        <v>10</v>
      </c>
      <c r="AD176">
        <v>5</v>
      </c>
      <c r="AE176">
        <v>66.67</v>
      </c>
      <c r="AF176">
        <v>14</v>
      </c>
      <c r="AG176">
        <v>7</v>
      </c>
      <c r="AH176">
        <v>1</v>
      </c>
      <c r="AI176">
        <v>7</v>
      </c>
    </row>
    <row r="177" spans="1:35" x14ac:dyDescent="0.2">
      <c r="A177" s="102">
        <v>1292</v>
      </c>
      <c r="B177">
        <v>9069</v>
      </c>
      <c r="C177" s="106" t="s">
        <v>1432</v>
      </c>
      <c r="D177" s="106" t="s">
        <v>1442</v>
      </c>
      <c r="E177">
        <v>875</v>
      </c>
      <c r="F177">
        <v>871</v>
      </c>
      <c r="G177">
        <v>900</v>
      </c>
      <c r="H177" s="106" t="s">
        <v>1314</v>
      </c>
      <c r="I177">
        <v>9787</v>
      </c>
      <c r="J177" s="106" t="s">
        <v>1788</v>
      </c>
      <c r="K177" s="106" t="s">
        <v>1326</v>
      </c>
      <c r="L177">
        <v>3705</v>
      </c>
      <c r="M177">
        <v>3715</v>
      </c>
      <c r="N177">
        <v>200</v>
      </c>
      <c r="O177" s="106" t="s">
        <v>1311</v>
      </c>
      <c r="P177">
        <v>0.71989314199827603</v>
      </c>
      <c r="Q177">
        <v>0.82754327791388504</v>
      </c>
      <c r="R177" s="15">
        <v>0.14053402574191301</v>
      </c>
      <c r="S177">
        <v>5.0057202267507997E-2</v>
      </c>
      <c r="T177">
        <v>-0.45221271696324</v>
      </c>
      <c r="U177">
        <v>0.45221271696324</v>
      </c>
      <c r="V177">
        <v>0.22984744649064401</v>
      </c>
      <c r="W177">
        <v>-0.68</v>
      </c>
      <c r="X177">
        <v>5.5</v>
      </c>
      <c r="Y177">
        <v>356584</v>
      </c>
      <c r="Z177">
        <v>18768</v>
      </c>
      <c r="AA177">
        <v>1.1399999999999999</v>
      </c>
      <c r="AB177">
        <v>19</v>
      </c>
      <c r="AC177">
        <v>15</v>
      </c>
      <c r="AD177">
        <v>4</v>
      </c>
      <c r="AE177">
        <v>78.95</v>
      </c>
      <c r="AF177">
        <v>14</v>
      </c>
      <c r="AG177">
        <v>7</v>
      </c>
      <c r="AH177">
        <v>1</v>
      </c>
      <c r="AI177">
        <v>11</v>
      </c>
    </row>
    <row r="178" spans="1:35" x14ac:dyDescent="0.2">
      <c r="A178" s="102">
        <v>1272</v>
      </c>
      <c r="B178">
        <v>1332</v>
      </c>
      <c r="C178" s="106" t="s">
        <v>1780</v>
      </c>
      <c r="D178" s="106" t="s">
        <v>1440</v>
      </c>
      <c r="E178">
        <v>610</v>
      </c>
      <c r="F178">
        <v>616</v>
      </c>
      <c r="G178">
        <v>1600</v>
      </c>
      <c r="H178" s="106" t="s">
        <v>1311</v>
      </c>
      <c r="I178">
        <v>9716</v>
      </c>
      <c r="J178" s="106" t="s">
        <v>1527</v>
      </c>
      <c r="K178" s="106" t="s">
        <v>1326</v>
      </c>
      <c r="L178">
        <v>1252</v>
      </c>
      <c r="M178">
        <v>1242</v>
      </c>
      <c r="N178">
        <v>800</v>
      </c>
      <c r="O178" s="106" t="s">
        <v>1314</v>
      </c>
      <c r="P178">
        <v>0.74283452781722703</v>
      </c>
      <c r="Q178">
        <v>0.830962058558953</v>
      </c>
      <c r="R178" s="106">
        <v>7.2391565518485799E-3</v>
      </c>
      <c r="S178" s="106">
        <v>1.44357928146873E-2</v>
      </c>
      <c r="T178">
        <v>2.54687686938267</v>
      </c>
      <c r="U178">
        <v>2.54687686938267</v>
      </c>
      <c r="V178">
        <v>1.79387407972265</v>
      </c>
      <c r="W178">
        <v>7.81</v>
      </c>
      <c r="X178">
        <v>0.81</v>
      </c>
      <c r="Y178">
        <v>356514</v>
      </c>
      <c r="Z178">
        <v>23768</v>
      </c>
      <c r="AA178">
        <v>1.1499999999999999</v>
      </c>
      <c r="AB178">
        <v>15</v>
      </c>
      <c r="AC178">
        <v>9</v>
      </c>
      <c r="AD178">
        <v>6</v>
      </c>
      <c r="AE178">
        <v>60</v>
      </c>
      <c r="AF178">
        <v>11</v>
      </c>
      <c r="AG178">
        <v>8</v>
      </c>
      <c r="AH178">
        <v>3</v>
      </c>
      <c r="AI178">
        <v>4</v>
      </c>
    </row>
    <row r="179" spans="1:35" x14ac:dyDescent="0.2">
      <c r="A179" s="102">
        <v>1334</v>
      </c>
      <c r="B179">
        <v>3291</v>
      </c>
      <c r="C179" s="106" t="s">
        <v>58</v>
      </c>
      <c r="D179" s="106" t="s">
        <v>1333</v>
      </c>
      <c r="E179">
        <v>1684</v>
      </c>
      <c r="F179">
        <v>1683</v>
      </c>
      <c r="G179">
        <v>600</v>
      </c>
      <c r="H179" s="106" t="s">
        <v>1314</v>
      </c>
      <c r="I179">
        <v>6301</v>
      </c>
      <c r="J179" s="106" t="s">
        <v>55</v>
      </c>
      <c r="K179" s="106" t="s">
        <v>1324</v>
      </c>
      <c r="L179">
        <v>2330.5</v>
      </c>
      <c r="M179">
        <v>2324</v>
      </c>
      <c r="N179">
        <v>400</v>
      </c>
      <c r="O179" s="106" t="s">
        <v>1311</v>
      </c>
      <c r="P179">
        <v>0.78310960293993204</v>
      </c>
      <c r="Q179">
        <v>0.82256810022792004</v>
      </c>
      <c r="R179" s="15">
        <v>1.3593003910311201E-2</v>
      </c>
      <c r="S179">
        <v>4.2461266985524097E-2</v>
      </c>
      <c r="T179">
        <v>-0.25525902068630002</v>
      </c>
      <c r="U179">
        <v>0.25525902068630002</v>
      </c>
      <c r="V179">
        <v>7.0897355900686701E-2</v>
      </c>
      <c r="W179">
        <v>-0.89</v>
      </c>
      <c r="X179">
        <v>8.6300000000000008</v>
      </c>
      <c r="Y179">
        <v>355682</v>
      </c>
      <c r="Z179">
        <v>17784</v>
      </c>
      <c r="AA179">
        <v>0.94</v>
      </c>
      <c r="AB179">
        <v>20</v>
      </c>
      <c r="AC179">
        <v>15</v>
      </c>
      <c r="AD179">
        <v>5</v>
      </c>
      <c r="AE179">
        <v>75</v>
      </c>
      <c r="AF179">
        <v>10</v>
      </c>
      <c r="AG179">
        <v>11</v>
      </c>
      <c r="AH179">
        <v>4</v>
      </c>
      <c r="AI179">
        <v>5</v>
      </c>
    </row>
    <row r="180" spans="1:35" x14ac:dyDescent="0.2">
      <c r="A180" s="102">
        <v>1081</v>
      </c>
      <c r="B180">
        <v>3076</v>
      </c>
      <c r="C180" s="106" t="s">
        <v>1644</v>
      </c>
      <c r="D180" s="106" t="s">
        <v>1318</v>
      </c>
      <c r="E180">
        <v>1773</v>
      </c>
      <c r="F180">
        <v>1740</v>
      </c>
      <c r="G180">
        <v>600</v>
      </c>
      <c r="H180" s="106" t="s">
        <v>1314</v>
      </c>
      <c r="I180">
        <v>3087</v>
      </c>
      <c r="J180" s="106" t="s">
        <v>1598</v>
      </c>
      <c r="K180" s="106" t="s">
        <v>1337</v>
      </c>
      <c r="L180">
        <v>2105</v>
      </c>
      <c r="M180">
        <v>2081</v>
      </c>
      <c r="N180">
        <v>500</v>
      </c>
      <c r="O180" s="106" t="s">
        <v>1311</v>
      </c>
      <c r="P180">
        <v>0.79796952925305797</v>
      </c>
      <c r="Q180">
        <v>0.84942090748725996</v>
      </c>
      <c r="R180" s="15">
        <v>2.2667371349384098E-3</v>
      </c>
      <c r="S180" s="106">
        <v>1.22741271879898E-2</v>
      </c>
      <c r="T180">
        <v>-4.1458623038290998</v>
      </c>
      <c r="U180">
        <v>4.1458623038290998</v>
      </c>
      <c r="V180">
        <v>2.4488424406715299</v>
      </c>
      <c r="W180">
        <v>-8.4499999999999993</v>
      </c>
      <c r="X180">
        <v>0.34</v>
      </c>
      <c r="Y180">
        <v>353536</v>
      </c>
      <c r="Z180">
        <v>27195</v>
      </c>
      <c r="AA180">
        <v>1.43</v>
      </c>
      <c r="AB180">
        <v>13</v>
      </c>
      <c r="AC180">
        <v>8</v>
      </c>
      <c r="AD180">
        <v>5</v>
      </c>
      <c r="AE180">
        <v>61.54</v>
      </c>
      <c r="AF180">
        <v>14</v>
      </c>
      <c r="AG180">
        <v>6</v>
      </c>
      <c r="AH180">
        <v>0</v>
      </c>
      <c r="AI180">
        <v>7</v>
      </c>
    </row>
    <row r="181" spans="1:35" x14ac:dyDescent="0.2">
      <c r="A181" s="102">
        <v>430</v>
      </c>
      <c r="B181">
        <v>6055</v>
      </c>
      <c r="C181" s="106" t="s">
        <v>740</v>
      </c>
      <c r="D181" s="106" t="s">
        <v>1326</v>
      </c>
      <c r="E181">
        <v>1592</v>
      </c>
      <c r="F181">
        <v>1573</v>
      </c>
      <c r="G181">
        <v>400</v>
      </c>
      <c r="H181" s="106" t="s">
        <v>1314</v>
      </c>
      <c r="I181">
        <v>6383</v>
      </c>
      <c r="J181" s="106" t="s">
        <v>562</v>
      </c>
      <c r="K181" s="106" t="s">
        <v>1324</v>
      </c>
      <c r="L181">
        <v>6900</v>
      </c>
      <c r="M181">
        <v>6890</v>
      </c>
      <c r="N181">
        <v>100</v>
      </c>
      <c r="O181" s="106" t="s">
        <v>1311</v>
      </c>
      <c r="P181">
        <v>0.54279101262860496</v>
      </c>
      <c r="Q181">
        <v>0.90533147819578697</v>
      </c>
      <c r="R181">
        <v>0.45958964017335502</v>
      </c>
      <c r="S181" s="106">
        <v>8.3603020544258996E-3</v>
      </c>
      <c r="T181">
        <v>-1.7357251380178</v>
      </c>
      <c r="U181">
        <v>1.7357251380178</v>
      </c>
      <c r="V181">
        <v>1.4787060885568</v>
      </c>
      <c r="W181">
        <v>-10.73</v>
      </c>
      <c r="X181">
        <v>8.68</v>
      </c>
      <c r="Y181">
        <v>352271</v>
      </c>
      <c r="Z181">
        <v>15316</v>
      </c>
      <c r="AA181">
        <v>0.69</v>
      </c>
      <c r="AB181">
        <v>23</v>
      </c>
      <c r="AC181">
        <v>14</v>
      </c>
      <c r="AD181">
        <v>9</v>
      </c>
      <c r="AE181">
        <v>60.87</v>
      </c>
      <c r="AF181">
        <v>10</v>
      </c>
      <c r="AG181">
        <v>14</v>
      </c>
      <c r="AH181">
        <v>7</v>
      </c>
      <c r="AI181">
        <v>2</v>
      </c>
    </row>
    <row r="182" spans="1:35" x14ac:dyDescent="0.2">
      <c r="A182" s="102">
        <v>121</v>
      </c>
      <c r="B182">
        <v>3288</v>
      </c>
      <c r="C182" s="106" t="s">
        <v>1349</v>
      </c>
      <c r="D182" s="106" t="s">
        <v>1333</v>
      </c>
      <c r="E182">
        <v>3145</v>
      </c>
      <c r="F182">
        <v>3170</v>
      </c>
      <c r="G182">
        <v>300</v>
      </c>
      <c r="H182" s="106" t="s">
        <v>1311</v>
      </c>
      <c r="I182">
        <v>8919</v>
      </c>
      <c r="J182" s="106" t="s">
        <v>1785</v>
      </c>
      <c r="K182" s="106" t="s">
        <v>1333</v>
      </c>
      <c r="L182">
        <v>4200</v>
      </c>
      <c r="M182">
        <v>4165</v>
      </c>
      <c r="N182">
        <v>200</v>
      </c>
      <c r="O182" s="106" t="s">
        <v>1314</v>
      </c>
      <c r="P182">
        <v>0.66125744742531201</v>
      </c>
      <c r="Q182">
        <v>0.93781124154948603</v>
      </c>
      <c r="R182" s="106">
        <v>2.2299772978876701E-2</v>
      </c>
      <c r="S182" s="15">
        <v>3.2593502540679797E-7</v>
      </c>
      <c r="T182">
        <v>3.57324381323195</v>
      </c>
      <c r="U182">
        <v>3.57324381323195</v>
      </c>
      <c r="V182">
        <v>1.04687793896669</v>
      </c>
      <c r="W182">
        <v>15.31</v>
      </c>
      <c r="X182">
        <v>14.17</v>
      </c>
      <c r="Y182">
        <v>350935</v>
      </c>
      <c r="Z182">
        <v>26995</v>
      </c>
      <c r="AA182">
        <v>1.48</v>
      </c>
      <c r="AB182">
        <v>13</v>
      </c>
      <c r="AC182">
        <v>9</v>
      </c>
      <c r="AD182">
        <v>4</v>
      </c>
      <c r="AE182">
        <v>69.23</v>
      </c>
      <c r="AF182">
        <v>8</v>
      </c>
      <c r="AG182">
        <v>9</v>
      </c>
      <c r="AH182">
        <v>2</v>
      </c>
      <c r="AI182">
        <v>2</v>
      </c>
    </row>
    <row r="183" spans="1:35" x14ac:dyDescent="0.2">
      <c r="A183" s="102">
        <v>669</v>
      </c>
      <c r="B183">
        <v>7321</v>
      </c>
      <c r="C183" s="106" t="s">
        <v>1530</v>
      </c>
      <c r="D183" s="106" t="s">
        <v>1369</v>
      </c>
      <c r="E183">
        <v>600</v>
      </c>
      <c r="F183">
        <v>588</v>
      </c>
      <c r="G183">
        <v>1800</v>
      </c>
      <c r="H183" s="106" t="s">
        <v>1311</v>
      </c>
      <c r="I183">
        <v>9474</v>
      </c>
      <c r="J183" s="106" t="s">
        <v>1539</v>
      </c>
      <c r="K183" s="106" t="s">
        <v>1313</v>
      </c>
      <c r="L183">
        <v>1478</v>
      </c>
      <c r="M183">
        <v>1477</v>
      </c>
      <c r="N183">
        <v>700</v>
      </c>
      <c r="O183" s="106" t="s">
        <v>1314</v>
      </c>
      <c r="P183">
        <v>0.94579613881857505</v>
      </c>
      <c r="Q183">
        <v>0.88588183841877599</v>
      </c>
      <c r="R183">
        <v>4.5677484009091301E-2</v>
      </c>
      <c r="S183">
        <v>5.4677703254018802E-3</v>
      </c>
      <c r="T183">
        <v>1.1284514623020101</v>
      </c>
      <c r="U183">
        <v>1.1284514623020101</v>
      </c>
      <c r="V183">
        <v>1.18743757296193</v>
      </c>
      <c r="W183">
        <v>3.99</v>
      </c>
      <c r="X183">
        <v>2.37</v>
      </c>
      <c r="Y183">
        <v>345937</v>
      </c>
      <c r="Z183">
        <v>38437</v>
      </c>
      <c r="AA183">
        <v>1.95</v>
      </c>
      <c r="AB183">
        <v>9</v>
      </c>
      <c r="AC183">
        <v>6</v>
      </c>
      <c r="AD183">
        <v>3</v>
      </c>
      <c r="AE183">
        <v>66.67</v>
      </c>
      <c r="AF183">
        <v>10</v>
      </c>
      <c r="AG183">
        <v>6</v>
      </c>
      <c r="AH183">
        <v>1</v>
      </c>
      <c r="AI183">
        <v>2</v>
      </c>
    </row>
    <row r="184" spans="1:35" x14ac:dyDescent="0.2">
      <c r="A184" s="102">
        <v>1375</v>
      </c>
      <c r="B184">
        <v>2220</v>
      </c>
      <c r="C184" s="106" t="s">
        <v>1641</v>
      </c>
      <c r="D184" s="106" t="s">
        <v>1339</v>
      </c>
      <c r="E184">
        <v>4875</v>
      </c>
      <c r="F184">
        <v>4825</v>
      </c>
      <c r="G184">
        <v>200</v>
      </c>
      <c r="H184" s="106" t="s">
        <v>1311</v>
      </c>
      <c r="I184">
        <v>9076</v>
      </c>
      <c r="J184" s="106" t="s">
        <v>948</v>
      </c>
      <c r="K184" s="106" t="s">
        <v>1442</v>
      </c>
      <c r="L184">
        <v>1368</v>
      </c>
      <c r="M184">
        <v>1399</v>
      </c>
      <c r="N184">
        <v>700</v>
      </c>
      <c r="O184" s="106" t="s">
        <v>1314</v>
      </c>
      <c r="P184">
        <v>0.58732152101461099</v>
      </c>
      <c r="Q184">
        <v>0.81808038956083495</v>
      </c>
      <c r="R184" s="106">
        <v>2.1039984142578599E-2</v>
      </c>
      <c r="S184" s="15">
        <v>6.2633360925982897E-3</v>
      </c>
      <c r="T184">
        <v>0.60219066250861997</v>
      </c>
      <c r="U184">
        <v>0.60219066250861997</v>
      </c>
      <c r="V184">
        <v>1.4451360888042999</v>
      </c>
      <c r="W184">
        <v>1.41</v>
      </c>
      <c r="X184">
        <v>1.48</v>
      </c>
      <c r="Y184">
        <v>344802</v>
      </c>
      <c r="Z184">
        <v>24629</v>
      </c>
      <c r="AA184">
        <v>1.4</v>
      </c>
      <c r="AB184">
        <v>14</v>
      </c>
      <c r="AC184">
        <v>11</v>
      </c>
      <c r="AD184">
        <v>3</v>
      </c>
      <c r="AE184">
        <v>78.569999999999993</v>
      </c>
      <c r="AF184">
        <v>12</v>
      </c>
      <c r="AG184">
        <v>6</v>
      </c>
      <c r="AH184">
        <v>2</v>
      </c>
      <c r="AI184">
        <v>6</v>
      </c>
    </row>
    <row r="185" spans="1:35" x14ac:dyDescent="0.2">
      <c r="A185" s="102">
        <v>851</v>
      </c>
      <c r="B185">
        <v>7575</v>
      </c>
      <c r="C185" s="106" t="s">
        <v>1664</v>
      </c>
      <c r="D185" s="106" t="s">
        <v>1318</v>
      </c>
      <c r="E185">
        <v>1422</v>
      </c>
      <c r="F185">
        <v>1426</v>
      </c>
      <c r="G185">
        <v>600</v>
      </c>
      <c r="H185" s="106" t="s">
        <v>1311</v>
      </c>
      <c r="I185">
        <v>8179</v>
      </c>
      <c r="J185" s="106" t="s">
        <v>877</v>
      </c>
      <c r="K185" s="106" t="s">
        <v>1337</v>
      </c>
      <c r="L185">
        <v>2298</v>
      </c>
      <c r="M185">
        <v>2295</v>
      </c>
      <c r="N185">
        <v>400</v>
      </c>
      <c r="O185" s="106" t="s">
        <v>1314</v>
      </c>
      <c r="P185">
        <v>0.78030553504529898</v>
      </c>
      <c r="Q185">
        <v>0.86973001491388702</v>
      </c>
      <c r="R185">
        <v>0.19935516735749501</v>
      </c>
      <c r="S185">
        <v>1.1966513717984999E-2</v>
      </c>
      <c r="T185">
        <v>0.81425005474991796</v>
      </c>
      <c r="U185">
        <v>0.81425005474991796</v>
      </c>
      <c r="V185">
        <v>0.197839879778233</v>
      </c>
      <c r="W185">
        <v>2.81</v>
      </c>
      <c r="X185">
        <v>6.8</v>
      </c>
      <c r="Y185">
        <v>342213</v>
      </c>
      <c r="Z185">
        <v>15555</v>
      </c>
      <c r="AA185">
        <v>0.89</v>
      </c>
      <c r="AB185">
        <v>22</v>
      </c>
      <c r="AC185">
        <v>13</v>
      </c>
      <c r="AD185">
        <v>9</v>
      </c>
      <c r="AE185">
        <v>59.09</v>
      </c>
      <c r="AF185">
        <v>9</v>
      </c>
      <c r="AG185">
        <v>12</v>
      </c>
      <c r="AH185">
        <v>8</v>
      </c>
      <c r="AI185">
        <v>2</v>
      </c>
    </row>
    <row r="186" spans="1:35" x14ac:dyDescent="0.2">
      <c r="A186" s="102">
        <v>144</v>
      </c>
      <c r="B186">
        <v>1802</v>
      </c>
      <c r="C186" s="106" t="s">
        <v>1534</v>
      </c>
      <c r="D186" s="106" t="s">
        <v>1321</v>
      </c>
      <c r="E186">
        <v>1235</v>
      </c>
      <c r="F186">
        <v>1237</v>
      </c>
      <c r="G186">
        <v>800</v>
      </c>
      <c r="H186" s="106" t="s">
        <v>1311</v>
      </c>
      <c r="I186">
        <v>5333</v>
      </c>
      <c r="J186" s="106" t="s">
        <v>237</v>
      </c>
      <c r="K186" s="106" t="s">
        <v>1310</v>
      </c>
      <c r="L186">
        <v>1890</v>
      </c>
      <c r="M186">
        <v>1889</v>
      </c>
      <c r="N186">
        <v>500</v>
      </c>
      <c r="O186" s="106" t="s">
        <v>1314</v>
      </c>
      <c r="P186">
        <v>0.73618728125198896</v>
      </c>
      <c r="Q186">
        <v>0.93299951014461602</v>
      </c>
      <c r="R186">
        <v>0.29970832056658803</v>
      </c>
      <c r="S186" s="106">
        <v>4.6834794095243E-2</v>
      </c>
      <c r="T186">
        <v>0.549677785433768</v>
      </c>
      <c r="U186">
        <v>0.549677785433768</v>
      </c>
      <c r="V186">
        <v>0.67136933843296998</v>
      </c>
      <c r="W186">
        <v>1.33</v>
      </c>
      <c r="X186">
        <v>4.78</v>
      </c>
      <c r="Y186">
        <v>340615</v>
      </c>
      <c r="Z186">
        <v>22708</v>
      </c>
      <c r="AA186">
        <v>1.1100000000000001</v>
      </c>
      <c r="AB186">
        <v>15</v>
      </c>
      <c r="AC186">
        <v>10</v>
      </c>
      <c r="AD186">
        <v>5</v>
      </c>
      <c r="AE186">
        <v>66.67</v>
      </c>
      <c r="AF186">
        <v>13</v>
      </c>
      <c r="AG186">
        <v>7</v>
      </c>
      <c r="AH186">
        <v>1</v>
      </c>
      <c r="AI186">
        <v>7</v>
      </c>
    </row>
    <row r="187" spans="1:35" x14ac:dyDescent="0.2">
      <c r="A187" s="102">
        <v>241</v>
      </c>
      <c r="B187">
        <v>5631</v>
      </c>
      <c r="C187" s="106" t="s">
        <v>1546</v>
      </c>
      <c r="D187" s="106" t="s">
        <v>1324</v>
      </c>
      <c r="E187">
        <v>1880</v>
      </c>
      <c r="F187">
        <v>1904</v>
      </c>
      <c r="G187">
        <v>500</v>
      </c>
      <c r="H187" s="106" t="s">
        <v>1314</v>
      </c>
      <c r="I187">
        <v>7313</v>
      </c>
      <c r="J187" s="106" t="s">
        <v>1262</v>
      </c>
      <c r="K187" s="106" t="s">
        <v>1329</v>
      </c>
      <c r="L187">
        <v>3090</v>
      </c>
      <c r="M187">
        <v>3110</v>
      </c>
      <c r="N187">
        <v>300</v>
      </c>
      <c r="O187" s="106" t="s">
        <v>1311</v>
      </c>
      <c r="P187">
        <v>0.77167740114288697</v>
      </c>
      <c r="Q187">
        <v>0.92212090373914501</v>
      </c>
      <c r="R187">
        <v>0.41564504989333501</v>
      </c>
      <c r="S187">
        <v>2.3810214548271199E-2</v>
      </c>
      <c r="T187">
        <v>-1.73927023331067</v>
      </c>
      <c r="U187">
        <v>1.73927023331067</v>
      </c>
      <c r="V187">
        <v>1.9665835857873</v>
      </c>
      <c r="W187">
        <v>-6.36</v>
      </c>
      <c r="X187">
        <v>2.04</v>
      </c>
      <c r="Y187">
        <v>340491</v>
      </c>
      <c r="Z187">
        <v>21281</v>
      </c>
      <c r="AA187">
        <v>1.1599999999999999</v>
      </c>
      <c r="AB187">
        <v>16</v>
      </c>
      <c r="AC187">
        <v>10</v>
      </c>
      <c r="AD187">
        <v>6</v>
      </c>
      <c r="AE187">
        <v>62.5</v>
      </c>
      <c r="AF187">
        <v>8</v>
      </c>
      <c r="AG187">
        <v>9</v>
      </c>
      <c r="AH187">
        <v>4</v>
      </c>
      <c r="AI187">
        <v>3</v>
      </c>
    </row>
    <row r="188" spans="1:35" x14ac:dyDescent="0.2">
      <c r="A188" s="102">
        <v>225</v>
      </c>
      <c r="B188">
        <v>5019</v>
      </c>
      <c r="C188" s="106" t="s">
        <v>1589</v>
      </c>
      <c r="D188" s="106" t="s">
        <v>1590</v>
      </c>
      <c r="E188">
        <v>2840</v>
      </c>
      <c r="F188">
        <v>2838</v>
      </c>
      <c r="G188">
        <v>300</v>
      </c>
      <c r="H188" s="106" t="s">
        <v>1311</v>
      </c>
      <c r="I188">
        <v>9474</v>
      </c>
      <c r="J188" s="106" t="s">
        <v>1539</v>
      </c>
      <c r="K188" s="106" t="s">
        <v>1313</v>
      </c>
      <c r="L188">
        <v>1478</v>
      </c>
      <c r="M188">
        <v>1477</v>
      </c>
      <c r="N188">
        <v>600</v>
      </c>
      <c r="O188" s="106" t="s">
        <v>1314</v>
      </c>
      <c r="P188">
        <v>0.79970359001149904</v>
      </c>
      <c r="Q188">
        <v>0.92403912190076598</v>
      </c>
      <c r="R188">
        <v>0.18648005338151999</v>
      </c>
      <c r="S188">
        <v>1.1058043465157499E-2</v>
      </c>
      <c r="T188">
        <v>2.5807541581998898</v>
      </c>
      <c r="U188">
        <v>2.5807541581998898</v>
      </c>
      <c r="V188">
        <v>2.2304881828471901</v>
      </c>
      <c r="W188">
        <v>13.39</v>
      </c>
      <c r="X188">
        <v>4.09</v>
      </c>
      <c r="Y188">
        <v>340439</v>
      </c>
      <c r="Z188">
        <v>18913</v>
      </c>
      <c r="AA188">
        <v>0.9</v>
      </c>
      <c r="AB188">
        <v>18</v>
      </c>
      <c r="AC188">
        <v>11</v>
      </c>
      <c r="AD188">
        <v>7</v>
      </c>
      <c r="AE188">
        <v>61.11</v>
      </c>
      <c r="AF188">
        <v>8</v>
      </c>
      <c r="AG188">
        <v>10</v>
      </c>
      <c r="AH188">
        <v>6</v>
      </c>
      <c r="AI188">
        <v>2</v>
      </c>
    </row>
    <row r="189" spans="1:35" x14ac:dyDescent="0.2">
      <c r="A189" s="102">
        <v>1474</v>
      </c>
      <c r="B189">
        <v>6503</v>
      </c>
      <c r="C189" s="106" t="s">
        <v>1261</v>
      </c>
      <c r="D189" s="106" t="s">
        <v>1316</v>
      </c>
      <c r="E189">
        <v>1538.5</v>
      </c>
      <c r="F189">
        <v>1564</v>
      </c>
      <c r="G189">
        <v>600</v>
      </c>
      <c r="H189" s="106" t="s">
        <v>1314</v>
      </c>
      <c r="I189">
        <v>8595</v>
      </c>
      <c r="J189" s="106" t="s">
        <v>1496</v>
      </c>
      <c r="K189" s="106" t="s">
        <v>1517</v>
      </c>
      <c r="L189">
        <v>4795</v>
      </c>
      <c r="M189">
        <v>4770</v>
      </c>
      <c r="N189">
        <v>200</v>
      </c>
      <c r="O189" s="106" t="s">
        <v>1311</v>
      </c>
      <c r="P189">
        <v>0.670552484239753</v>
      </c>
      <c r="Q189">
        <v>0.80620951667327201</v>
      </c>
      <c r="R189">
        <v>9.1479215434805999E-2</v>
      </c>
      <c r="S189">
        <v>2.98913499944146E-2</v>
      </c>
      <c r="T189">
        <v>-1.75712844634089</v>
      </c>
      <c r="U189">
        <v>1.75712844634089</v>
      </c>
      <c r="V189">
        <v>2.2562485430888102</v>
      </c>
      <c r="W189">
        <v>-9.5500000000000007</v>
      </c>
      <c r="X189">
        <v>1.64</v>
      </c>
      <c r="Y189">
        <v>339633</v>
      </c>
      <c r="Z189">
        <v>21227</v>
      </c>
      <c r="AA189">
        <v>1.25</v>
      </c>
      <c r="AB189">
        <v>16</v>
      </c>
      <c r="AC189">
        <v>12</v>
      </c>
      <c r="AD189">
        <v>4</v>
      </c>
      <c r="AE189">
        <v>75</v>
      </c>
      <c r="AF189">
        <v>12</v>
      </c>
      <c r="AG189">
        <v>8</v>
      </c>
      <c r="AH189">
        <v>3</v>
      </c>
      <c r="AI189">
        <v>5</v>
      </c>
    </row>
    <row r="190" spans="1:35" x14ac:dyDescent="0.2">
      <c r="A190" s="102">
        <v>1101</v>
      </c>
      <c r="B190">
        <v>4208</v>
      </c>
      <c r="C190" s="106" t="s">
        <v>1519</v>
      </c>
      <c r="D190" s="106" t="s">
        <v>1336</v>
      </c>
      <c r="E190">
        <v>2190</v>
      </c>
      <c r="F190">
        <v>2199</v>
      </c>
      <c r="G190">
        <v>500</v>
      </c>
      <c r="H190" s="106" t="s">
        <v>1314</v>
      </c>
      <c r="I190">
        <v>9069</v>
      </c>
      <c r="J190" s="106" t="s">
        <v>1432</v>
      </c>
      <c r="K190" s="106" t="s">
        <v>1442</v>
      </c>
      <c r="L190">
        <v>875</v>
      </c>
      <c r="M190">
        <v>871</v>
      </c>
      <c r="N190">
        <v>1300</v>
      </c>
      <c r="O190" s="106" t="s">
        <v>1311</v>
      </c>
      <c r="P190">
        <v>0.84935899600237597</v>
      </c>
      <c r="Q190">
        <v>0.84783048128953797</v>
      </c>
      <c r="R190">
        <v>0.19663698878924299</v>
      </c>
      <c r="S190" s="106">
        <v>4.8027681433273503E-2</v>
      </c>
      <c r="T190">
        <v>-0.77438245056731303</v>
      </c>
      <c r="U190">
        <v>0.77438245056731303</v>
      </c>
      <c r="V190">
        <v>1.19477576031414</v>
      </c>
      <c r="W190">
        <v>-1.85</v>
      </c>
      <c r="X190">
        <v>2.98</v>
      </c>
      <c r="Y190">
        <v>338485</v>
      </c>
      <c r="Z190">
        <v>19911</v>
      </c>
      <c r="AA190">
        <v>0.99</v>
      </c>
      <c r="AB190">
        <v>17</v>
      </c>
      <c r="AC190">
        <v>12</v>
      </c>
      <c r="AD190">
        <v>5</v>
      </c>
      <c r="AE190">
        <v>70.59</v>
      </c>
      <c r="AF190">
        <v>10</v>
      </c>
      <c r="AG190">
        <v>9</v>
      </c>
      <c r="AH190">
        <v>3</v>
      </c>
      <c r="AI190">
        <v>5</v>
      </c>
    </row>
    <row r="191" spans="1:35" x14ac:dyDescent="0.2">
      <c r="A191" s="102">
        <v>532</v>
      </c>
      <c r="B191">
        <v>1802</v>
      </c>
      <c r="C191" s="106" t="s">
        <v>1534</v>
      </c>
      <c r="D191" s="106" t="s">
        <v>1321</v>
      </c>
      <c r="E191">
        <v>1235</v>
      </c>
      <c r="F191">
        <v>1237</v>
      </c>
      <c r="G191">
        <v>700</v>
      </c>
      <c r="H191" s="106" t="s">
        <v>1314</v>
      </c>
      <c r="I191">
        <v>8586</v>
      </c>
      <c r="J191" s="106" t="s">
        <v>1436</v>
      </c>
      <c r="K191" s="106" t="s">
        <v>1317</v>
      </c>
      <c r="L191">
        <v>3040</v>
      </c>
      <c r="M191">
        <v>3050</v>
      </c>
      <c r="N191">
        <v>300</v>
      </c>
      <c r="O191" s="106" t="s">
        <v>1311</v>
      </c>
      <c r="P191">
        <v>0.62971937537034695</v>
      </c>
      <c r="Q191">
        <v>0.89713408928623894</v>
      </c>
      <c r="R191" s="106">
        <v>0.232361845236249</v>
      </c>
      <c r="S191" s="15">
        <v>5.1646736531088498E-2</v>
      </c>
      <c r="T191">
        <v>-1.14258083106534</v>
      </c>
      <c r="U191">
        <v>1.14258083106534</v>
      </c>
      <c r="V191">
        <v>1.11699854773715</v>
      </c>
      <c r="W191">
        <v>-6.4</v>
      </c>
      <c r="X191">
        <v>5.37</v>
      </c>
      <c r="Y191">
        <v>338027</v>
      </c>
      <c r="Z191">
        <v>13521</v>
      </c>
      <c r="AA191">
        <v>0.62</v>
      </c>
      <c r="AB191">
        <v>25</v>
      </c>
      <c r="AC191">
        <v>12</v>
      </c>
      <c r="AD191">
        <v>13</v>
      </c>
      <c r="AE191">
        <v>48</v>
      </c>
      <c r="AF191">
        <v>12</v>
      </c>
      <c r="AG191">
        <v>10</v>
      </c>
      <c r="AH191">
        <v>4</v>
      </c>
      <c r="AI191">
        <v>11</v>
      </c>
    </row>
    <row r="192" spans="1:35" x14ac:dyDescent="0.2">
      <c r="A192" s="102">
        <v>804</v>
      </c>
      <c r="B192">
        <v>6361</v>
      </c>
      <c r="C192" s="106" t="s">
        <v>761</v>
      </c>
      <c r="D192" s="106" t="s">
        <v>1324</v>
      </c>
      <c r="E192">
        <v>2905</v>
      </c>
      <c r="F192">
        <v>2898</v>
      </c>
      <c r="G192">
        <v>300</v>
      </c>
      <c r="H192" s="106" t="s">
        <v>1314</v>
      </c>
      <c r="I192">
        <v>6995</v>
      </c>
      <c r="J192" s="106" t="s">
        <v>50</v>
      </c>
      <c r="K192" s="106" t="s">
        <v>1329</v>
      </c>
      <c r="L192">
        <v>1840</v>
      </c>
      <c r="M192">
        <v>1849</v>
      </c>
      <c r="N192">
        <v>500</v>
      </c>
      <c r="O192" s="106" t="s">
        <v>1311</v>
      </c>
      <c r="P192">
        <v>0.59629646250268697</v>
      </c>
      <c r="Q192">
        <v>0.87400903127158802</v>
      </c>
      <c r="R192">
        <v>4.1183169432305898E-2</v>
      </c>
      <c r="S192">
        <v>1.61308184140306E-2</v>
      </c>
      <c r="T192">
        <v>-0.327399149412615</v>
      </c>
      <c r="U192">
        <v>0.327399149412615</v>
      </c>
      <c r="V192">
        <v>0.294075660542785</v>
      </c>
      <c r="W192">
        <v>-1.58</v>
      </c>
      <c r="X192">
        <v>6.34</v>
      </c>
      <c r="Y192">
        <v>337997</v>
      </c>
      <c r="Z192">
        <v>22533</v>
      </c>
      <c r="AA192">
        <v>1.18</v>
      </c>
      <c r="AB192">
        <v>15</v>
      </c>
      <c r="AC192">
        <v>11</v>
      </c>
      <c r="AD192">
        <v>4</v>
      </c>
      <c r="AE192">
        <v>73.33</v>
      </c>
      <c r="AF192">
        <v>10</v>
      </c>
      <c r="AG192">
        <v>7</v>
      </c>
      <c r="AH192">
        <v>3</v>
      </c>
      <c r="AI192">
        <v>5</v>
      </c>
    </row>
    <row r="193" spans="1:35" x14ac:dyDescent="0.2">
      <c r="A193" s="102">
        <v>1045</v>
      </c>
      <c r="B193">
        <v>2607</v>
      </c>
      <c r="C193" s="106" t="s">
        <v>1340</v>
      </c>
      <c r="D193" s="106" t="s">
        <v>1339</v>
      </c>
      <c r="E193">
        <v>2801</v>
      </c>
      <c r="F193">
        <v>2773</v>
      </c>
      <c r="G193">
        <v>300</v>
      </c>
      <c r="H193" s="106" t="s">
        <v>1311</v>
      </c>
      <c r="I193">
        <v>7276</v>
      </c>
      <c r="J193" s="106" t="s">
        <v>1365</v>
      </c>
      <c r="K193" s="106" t="s">
        <v>1316</v>
      </c>
      <c r="L193">
        <v>4700</v>
      </c>
      <c r="M193">
        <v>4705</v>
      </c>
      <c r="N193">
        <v>200</v>
      </c>
      <c r="O193" s="106" t="s">
        <v>1314</v>
      </c>
      <c r="P193">
        <v>0.87513500661749799</v>
      </c>
      <c r="Q193">
        <v>0.85217726919241998</v>
      </c>
      <c r="R193">
        <v>0.170839414809794</v>
      </c>
      <c r="S193" s="15">
        <v>1.10460055007779E-3</v>
      </c>
      <c r="T193">
        <v>1.0711760596231299</v>
      </c>
      <c r="U193">
        <v>1.0711760596231299</v>
      </c>
      <c r="V193">
        <v>1.4182502947997999</v>
      </c>
      <c r="W193">
        <v>3.65</v>
      </c>
      <c r="X193">
        <v>11.59</v>
      </c>
      <c r="Y193">
        <v>337726</v>
      </c>
      <c r="Z193">
        <v>28144</v>
      </c>
      <c r="AA193">
        <v>1.72</v>
      </c>
      <c r="AB193">
        <v>12</v>
      </c>
      <c r="AC193">
        <v>9</v>
      </c>
      <c r="AD193">
        <v>3</v>
      </c>
      <c r="AE193">
        <v>75</v>
      </c>
      <c r="AF193">
        <v>11</v>
      </c>
      <c r="AG193">
        <v>8</v>
      </c>
      <c r="AH193">
        <v>0</v>
      </c>
      <c r="AI193">
        <v>4</v>
      </c>
    </row>
    <row r="194" spans="1:35" x14ac:dyDescent="0.2">
      <c r="A194" s="102">
        <v>159</v>
      </c>
      <c r="B194">
        <v>3774</v>
      </c>
      <c r="C194" s="106" t="s">
        <v>668</v>
      </c>
      <c r="D194" s="106" t="s">
        <v>1313</v>
      </c>
      <c r="E194">
        <v>3320</v>
      </c>
      <c r="F194">
        <v>3335</v>
      </c>
      <c r="G194">
        <v>300</v>
      </c>
      <c r="H194" s="106" t="s">
        <v>1311</v>
      </c>
      <c r="I194">
        <v>8806</v>
      </c>
      <c r="J194" s="106" t="s">
        <v>1523</v>
      </c>
      <c r="K194" s="106" t="s">
        <v>1333</v>
      </c>
      <c r="L194">
        <v>1397</v>
      </c>
      <c r="M194">
        <v>1397</v>
      </c>
      <c r="N194">
        <v>700</v>
      </c>
      <c r="O194" s="106" t="s">
        <v>1314</v>
      </c>
      <c r="P194">
        <v>0.92347069439930696</v>
      </c>
      <c r="Q194">
        <v>0.93148931251820999</v>
      </c>
      <c r="R194">
        <v>0.27512784693519199</v>
      </c>
      <c r="S194">
        <v>6.6641726025704201E-3</v>
      </c>
      <c r="T194">
        <v>1.6764756189769701</v>
      </c>
      <c r="U194">
        <v>1.6764756189769701</v>
      </c>
      <c r="V194">
        <v>1.41447892295179</v>
      </c>
      <c r="W194">
        <v>5.73</v>
      </c>
      <c r="X194">
        <v>2.2599999999999998</v>
      </c>
      <c r="Y194">
        <v>336553</v>
      </c>
      <c r="Z194">
        <v>17713</v>
      </c>
      <c r="AA194">
        <v>0.96</v>
      </c>
      <c r="AB194">
        <v>19</v>
      </c>
      <c r="AC194">
        <v>13</v>
      </c>
      <c r="AD194">
        <v>6</v>
      </c>
      <c r="AE194">
        <v>68.42</v>
      </c>
      <c r="AF194">
        <v>12</v>
      </c>
      <c r="AG194">
        <v>9</v>
      </c>
      <c r="AH194">
        <v>4</v>
      </c>
      <c r="AI194">
        <v>6</v>
      </c>
    </row>
    <row r="195" spans="1:35" x14ac:dyDescent="0.2">
      <c r="A195" s="102">
        <v>1025</v>
      </c>
      <c r="B195">
        <v>9069</v>
      </c>
      <c r="C195" s="106" t="s">
        <v>1432</v>
      </c>
      <c r="D195" s="106" t="s">
        <v>1442</v>
      </c>
      <c r="E195">
        <v>875</v>
      </c>
      <c r="F195">
        <v>871</v>
      </c>
      <c r="G195">
        <v>1100</v>
      </c>
      <c r="H195" s="106" t="s">
        <v>1311</v>
      </c>
      <c r="I195">
        <v>9810</v>
      </c>
      <c r="J195" s="106" t="s">
        <v>1278</v>
      </c>
      <c r="K195" s="106" t="s">
        <v>1318</v>
      </c>
      <c r="L195">
        <v>4625</v>
      </c>
      <c r="M195">
        <v>4625</v>
      </c>
      <c r="N195">
        <v>200</v>
      </c>
      <c r="O195" s="106" t="s">
        <v>1314</v>
      </c>
      <c r="P195">
        <v>0.78177006814294303</v>
      </c>
      <c r="Q195">
        <v>0.85348337642021799</v>
      </c>
      <c r="R195" s="106">
        <v>0.126705291565191</v>
      </c>
      <c r="S195">
        <v>6.9502245443476399E-2</v>
      </c>
      <c r="T195">
        <v>1.25928292804141</v>
      </c>
      <c r="U195">
        <v>1.25928292804141</v>
      </c>
      <c r="V195">
        <v>1.55887300341221</v>
      </c>
      <c r="W195">
        <v>3.59</v>
      </c>
      <c r="X195">
        <v>3.58</v>
      </c>
      <c r="Y195">
        <v>334826</v>
      </c>
      <c r="Z195">
        <v>17622</v>
      </c>
      <c r="AA195">
        <v>1.1000000000000001</v>
      </c>
      <c r="AB195">
        <v>19</v>
      </c>
      <c r="AC195">
        <v>12</v>
      </c>
      <c r="AD195">
        <v>7</v>
      </c>
      <c r="AE195">
        <v>63.16</v>
      </c>
      <c r="AF195">
        <v>12</v>
      </c>
      <c r="AG195">
        <v>9</v>
      </c>
      <c r="AH195">
        <v>2</v>
      </c>
      <c r="AI195">
        <v>8</v>
      </c>
    </row>
    <row r="196" spans="1:35" x14ac:dyDescent="0.2">
      <c r="A196" s="102">
        <v>1482</v>
      </c>
      <c r="B196">
        <v>5706</v>
      </c>
      <c r="C196" s="106" t="s">
        <v>1667</v>
      </c>
      <c r="D196" s="106" t="s">
        <v>1327</v>
      </c>
      <c r="E196">
        <v>2841</v>
      </c>
      <c r="F196">
        <v>2899</v>
      </c>
      <c r="G196">
        <v>300</v>
      </c>
      <c r="H196" s="106" t="s">
        <v>1311</v>
      </c>
      <c r="I196">
        <v>7186</v>
      </c>
      <c r="J196" s="106" t="s">
        <v>551</v>
      </c>
      <c r="K196" s="106" t="s">
        <v>1369</v>
      </c>
      <c r="L196">
        <v>427</v>
      </c>
      <c r="M196">
        <v>429</v>
      </c>
      <c r="N196">
        <v>2000</v>
      </c>
      <c r="O196" s="106" t="s">
        <v>1314</v>
      </c>
      <c r="P196">
        <v>0.60594171665268104</v>
      </c>
      <c r="Q196">
        <v>0.80550833058340099</v>
      </c>
      <c r="R196" s="15">
        <v>0.351606123197303</v>
      </c>
      <c r="S196">
        <v>7.8138690254540899E-2</v>
      </c>
      <c r="T196">
        <v>1.2198787127940001</v>
      </c>
      <c r="U196">
        <v>1.2198787127940001</v>
      </c>
      <c r="V196">
        <v>0.63169958231793899</v>
      </c>
      <c r="W196">
        <v>5.34</v>
      </c>
      <c r="X196">
        <v>1.35</v>
      </c>
      <c r="Y196">
        <v>333968</v>
      </c>
      <c r="Z196">
        <v>20873</v>
      </c>
      <c r="AA196">
        <v>1.27</v>
      </c>
      <c r="AB196">
        <v>16</v>
      </c>
      <c r="AC196">
        <v>10</v>
      </c>
      <c r="AD196">
        <v>6</v>
      </c>
      <c r="AE196">
        <v>62.5</v>
      </c>
      <c r="AF196">
        <v>12</v>
      </c>
      <c r="AG196">
        <v>10</v>
      </c>
      <c r="AH196">
        <v>4</v>
      </c>
      <c r="AI196">
        <v>2</v>
      </c>
    </row>
    <row r="197" spans="1:35" x14ac:dyDescent="0.2">
      <c r="A197" s="102">
        <v>43</v>
      </c>
      <c r="B197">
        <v>8425</v>
      </c>
      <c r="C197" s="106" t="s">
        <v>1505</v>
      </c>
      <c r="D197" s="106" t="s">
        <v>1317</v>
      </c>
      <c r="E197">
        <v>3320</v>
      </c>
      <c r="F197">
        <v>3305</v>
      </c>
      <c r="G197">
        <v>300</v>
      </c>
      <c r="H197" s="106" t="s">
        <v>1314</v>
      </c>
      <c r="I197">
        <v>8804</v>
      </c>
      <c r="J197" s="106" t="s">
        <v>934</v>
      </c>
      <c r="K197" s="106" t="s">
        <v>1333</v>
      </c>
      <c r="L197">
        <v>1793</v>
      </c>
      <c r="M197">
        <v>1785</v>
      </c>
      <c r="N197">
        <v>600</v>
      </c>
      <c r="O197" s="106" t="s">
        <v>1311</v>
      </c>
      <c r="P197">
        <v>0.67052323242746203</v>
      </c>
      <c r="Q197">
        <v>0.95360693067577496</v>
      </c>
      <c r="R197" s="106">
        <v>0.23642751419567201</v>
      </c>
      <c r="S197" s="106">
        <v>6.74409773885082E-3</v>
      </c>
      <c r="T197">
        <v>-1.87502249743368</v>
      </c>
      <c r="U197">
        <v>1.87502249743368</v>
      </c>
      <c r="V197">
        <v>1.65853798600702</v>
      </c>
      <c r="W197">
        <v>-6.8</v>
      </c>
      <c r="X197">
        <v>8.02</v>
      </c>
      <c r="Y197">
        <v>332553</v>
      </c>
      <c r="Z197">
        <v>18475</v>
      </c>
      <c r="AA197">
        <v>0.88</v>
      </c>
      <c r="AB197">
        <v>18</v>
      </c>
      <c r="AC197">
        <v>12</v>
      </c>
      <c r="AD197">
        <v>6</v>
      </c>
      <c r="AE197">
        <v>66.67</v>
      </c>
      <c r="AF197">
        <v>14</v>
      </c>
      <c r="AG197">
        <v>8</v>
      </c>
      <c r="AH197">
        <v>4</v>
      </c>
      <c r="AI197">
        <v>6</v>
      </c>
    </row>
    <row r="198" spans="1:35" x14ac:dyDescent="0.2">
      <c r="A198" s="102">
        <v>809</v>
      </c>
      <c r="B198">
        <v>1833</v>
      </c>
      <c r="C198" s="106" t="s">
        <v>1810</v>
      </c>
      <c r="D198" s="106" t="s">
        <v>1321</v>
      </c>
      <c r="E198">
        <v>2853</v>
      </c>
      <c r="F198">
        <v>2837</v>
      </c>
      <c r="G198">
        <v>300</v>
      </c>
      <c r="H198" s="106" t="s">
        <v>1311</v>
      </c>
      <c r="I198">
        <v>5444</v>
      </c>
      <c r="J198" s="106" t="s">
        <v>1815</v>
      </c>
      <c r="K198" s="106" t="s">
        <v>1367</v>
      </c>
      <c r="L198">
        <v>2550</v>
      </c>
      <c r="M198">
        <v>2535</v>
      </c>
      <c r="N198">
        <v>300</v>
      </c>
      <c r="O198" s="106" t="s">
        <v>1314</v>
      </c>
      <c r="P198">
        <v>0.83198630263478002</v>
      </c>
      <c r="Q198">
        <v>0.87339674751505703</v>
      </c>
      <c r="R198">
        <v>2.97975124101682E-2</v>
      </c>
      <c r="S198">
        <v>3.0109502790749799E-2</v>
      </c>
      <c r="T198">
        <v>0.508201987853934</v>
      </c>
      <c r="U198">
        <v>0.508201987853934</v>
      </c>
      <c r="V198">
        <v>0.63052644830438698</v>
      </c>
      <c r="W198">
        <v>0.95</v>
      </c>
      <c r="X198">
        <v>10.65</v>
      </c>
      <c r="Y198">
        <v>331722</v>
      </c>
      <c r="Z198">
        <v>20733</v>
      </c>
      <c r="AA198">
        <v>1.1399999999999999</v>
      </c>
      <c r="AB198">
        <v>16</v>
      </c>
      <c r="AC198">
        <v>10</v>
      </c>
      <c r="AD198">
        <v>6</v>
      </c>
      <c r="AE198">
        <v>62.5</v>
      </c>
      <c r="AF198">
        <v>12</v>
      </c>
      <c r="AG198">
        <v>7</v>
      </c>
      <c r="AH198">
        <v>2</v>
      </c>
      <c r="AI198">
        <v>7</v>
      </c>
    </row>
    <row r="199" spans="1:35" x14ac:dyDescent="0.2">
      <c r="A199" s="102">
        <v>7</v>
      </c>
      <c r="B199">
        <v>6371</v>
      </c>
      <c r="C199" s="106" t="s">
        <v>1484</v>
      </c>
      <c r="D199" s="106" t="s">
        <v>1324</v>
      </c>
      <c r="E199">
        <v>3305</v>
      </c>
      <c r="F199">
        <v>3325</v>
      </c>
      <c r="G199">
        <v>300</v>
      </c>
      <c r="H199" s="106" t="s">
        <v>1311</v>
      </c>
      <c r="I199">
        <v>7762</v>
      </c>
      <c r="J199" s="106" t="s">
        <v>1533</v>
      </c>
      <c r="K199" s="106" t="s">
        <v>1320</v>
      </c>
      <c r="L199">
        <v>488</v>
      </c>
      <c r="M199">
        <v>491</v>
      </c>
      <c r="N199">
        <v>2000</v>
      </c>
      <c r="O199" s="106" t="s">
        <v>1314</v>
      </c>
      <c r="P199">
        <v>0.93143178147045302</v>
      </c>
      <c r="Q199">
        <v>0.96841057647830797</v>
      </c>
      <c r="R199" s="15">
        <v>5.9410161713773398E-2</v>
      </c>
      <c r="S199" s="15">
        <v>7.3256110096317101E-10</v>
      </c>
      <c r="T199">
        <v>2.4194593194827698</v>
      </c>
      <c r="U199">
        <v>2.4194593194827698</v>
      </c>
      <c r="V199">
        <v>3.0606111561271301</v>
      </c>
      <c r="W199">
        <v>4.72</v>
      </c>
      <c r="X199">
        <v>1.55</v>
      </c>
      <c r="Y199">
        <v>331497</v>
      </c>
      <c r="Z199">
        <v>16575</v>
      </c>
      <c r="AA199">
        <v>0.93</v>
      </c>
      <c r="AB199">
        <v>20</v>
      </c>
      <c r="AC199">
        <v>14</v>
      </c>
      <c r="AD199">
        <v>6</v>
      </c>
      <c r="AE199">
        <v>70</v>
      </c>
      <c r="AF199">
        <v>12</v>
      </c>
      <c r="AG199">
        <v>8</v>
      </c>
      <c r="AH199">
        <v>4</v>
      </c>
      <c r="AI199">
        <v>8</v>
      </c>
    </row>
    <row r="200" spans="1:35" x14ac:dyDescent="0.2">
      <c r="A200" s="102">
        <v>930</v>
      </c>
      <c r="B200">
        <v>1969</v>
      </c>
      <c r="C200" s="106" t="s">
        <v>1701</v>
      </c>
      <c r="D200" s="106" t="s">
        <v>1321</v>
      </c>
      <c r="E200">
        <v>1876</v>
      </c>
      <c r="F200">
        <v>1861</v>
      </c>
      <c r="G200">
        <v>500</v>
      </c>
      <c r="H200" s="106" t="s">
        <v>1311</v>
      </c>
      <c r="I200">
        <v>6287</v>
      </c>
      <c r="J200" s="106" t="s">
        <v>1423</v>
      </c>
      <c r="K200" s="106" t="s">
        <v>1324</v>
      </c>
      <c r="L200">
        <v>2880</v>
      </c>
      <c r="M200">
        <v>2836</v>
      </c>
      <c r="N200">
        <v>300</v>
      </c>
      <c r="O200" s="106" t="s">
        <v>1314</v>
      </c>
      <c r="P200">
        <v>0.64881924142103597</v>
      </c>
      <c r="Q200">
        <v>0.86214367949014103</v>
      </c>
      <c r="R200" s="15">
        <v>0.20881607811592001</v>
      </c>
      <c r="S200" s="15">
        <v>2.1217679937940898E-2</v>
      </c>
      <c r="T200">
        <v>2.6929271488425202</v>
      </c>
      <c r="U200">
        <v>2.6929271488425202</v>
      </c>
      <c r="V200">
        <v>2.3084950867192302</v>
      </c>
      <c r="W200">
        <v>9.91</v>
      </c>
      <c r="X200">
        <v>9.3699999999999992</v>
      </c>
      <c r="Y200">
        <v>331428</v>
      </c>
      <c r="Z200">
        <v>16571</v>
      </c>
      <c r="AA200">
        <v>0.87</v>
      </c>
      <c r="AB200">
        <v>20</v>
      </c>
      <c r="AC200">
        <v>13</v>
      </c>
      <c r="AD200">
        <v>7</v>
      </c>
      <c r="AE200">
        <v>65</v>
      </c>
      <c r="AF200">
        <v>12</v>
      </c>
      <c r="AG200">
        <v>10</v>
      </c>
      <c r="AH200">
        <v>4</v>
      </c>
      <c r="AI200">
        <v>6</v>
      </c>
    </row>
    <row r="201" spans="1:35" x14ac:dyDescent="0.2">
      <c r="A201" s="102">
        <v>609</v>
      </c>
      <c r="B201">
        <v>6268</v>
      </c>
      <c r="C201" s="106" t="s">
        <v>1787</v>
      </c>
      <c r="D201" s="106" t="s">
        <v>1324</v>
      </c>
      <c r="E201">
        <v>3370</v>
      </c>
      <c r="F201">
        <v>3405</v>
      </c>
      <c r="G201">
        <v>300</v>
      </c>
      <c r="H201" s="106" t="s">
        <v>1311</v>
      </c>
      <c r="I201">
        <v>6481</v>
      </c>
      <c r="J201" s="106" t="s">
        <v>1781</v>
      </c>
      <c r="K201" s="106" t="s">
        <v>1324</v>
      </c>
      <c r="L201">
        <v>2856</v>
      </c>
      <c r="M201">
        <v>2886</v>
      </c>
      <c r="N201">
        <v>400</v>
      </c>
      <c r="O201" s="106" t="s">
        <v>1314</v>
      </c>
      <c r="P201">
        <v>0.61174761881834505</v>
      </c>
      <c r="Q201">
        <v>0.89062037302883001</v>
      </c>
      <c r="R201" s="106">
        <v>7.1323689603048799E-4</v>
      </c>
      <c r="S201">
        <v>5.81448310772108E-3</v>
      </c>
      <c r="T201">
        <v>1.8870531879839401</v>
      </c>
      <c r="U201">
        <v>1.8870531879839401</v>
      </c>
      <c r="V201">
        <v>2.0679381553609799</v>
      </c>
      <c r="W201">
        <v>5.5</v>
      </c>
      <c r="X201">
        <v>13.01</v>
      </c>
      <c r="Y201">
        <v>329115</v>
      </c>
      <c r="Z201">
        <v>27426</v>
      </c>
      <c r="AA201">
        <v>1.52</v>
      </c>
      <c r="AB201">
        <v>12</v>
      </c>
      <c r="AC201">
        <v>9</v>
      </c>
      <c r="AD201">
        <v>3</v>
      </c>
      <c r="AE201">
        <v>75</v>
      </c>
      <c r="AF201">
        <v>13</v>
      </c>
      <c r="AG201">
        <v>6</v>
      </c>
      <c r="AH201">
        <v>1</v>
      </c>
      <c r="AI201">
        <v>5</v>
      </c>
    </row>
    <row r="202" spans="1:35" x14ac:dyDescent="0.2">
      <c r="A202" s="102">
        <v>931</v>
      </c>
      <c r="B202">
        <v>4045</v>
      </c>
      <c r="C202" s="106" t="s">
        <v>1646</v>
      </c>
      <c r="D202" s="106" t="s">
        <v>1336</v>
      </c>
      <c r="E202">
        <v>1266</v>
      </c>
      <c r="F202">
        <v>1254</v>
      </c>
      <c r="G202">
        <v>800</v>
      </c>
      <c r="H202" s="106" t="s">
        <v>1311</v>
      </c>
      <c r="I202">
        <v>8750</v>
      </c>
      <c r="J202" s="106" t="s">
        <v>30</v>
      </c>
      <c r="K202" s="106" t="s">
        <v>1507</v>
      </c>
      <c r="L202">
        <v>1680</v>
      </c>
      <c r="M202">
        <v>1670</v>
      </c>
      <c r="N202">
        <v>600</v>
      </c>
      <c r="O202" s="106" t="s">
        <v>1314</v>
      </c>
      <c r="P202">
        <v>0.75437643128758003</v>
      </c>
      <c r="Q202">
        <v>0.86187068480536599</v>
      </c>
      <c r="R202">
        <v>9.0080403936241393E-2</v>
      </c>
      <c r="S202">
        <v>1.4212407800423E-2</v>
      </c>
      <c r="T202">
        <v>1.8232696147047001</v>
      </c>
      <c r="U202">
        <v>1.8232696147047001</v>
      </c>
      <c r="V202">
        <v>1.2575148132742899</v>
      </c>
      <c r="W202">
        <v>5.31</v>
      </c>
      <c r="X202">
        <v>0.12</v>
      </c>
      <c r="Y202">
        <v>325524</v>
      </c>
      <c r="Z202">
        <v>17133</v>
      </c>
      <c r="AA202">
        <v>0.85</v>
      </c>
      <c r="AB202">
        <v>19</v>
      </c>
      <c r="AC202">
        <v>11</v>
      </c>
      <c r="AD202">
        <v>8</v>
      </c>
      <c r="AE202">
        <v>57.89</v>
      </c>
      <c r="AF202">
        <v>13</v>
      </c>
      <c r="AG202">
        <v>9</v>
      </c>
      <c r="AH202">
        <v>3</v>
      </c>
      <c r="AI202">
        <v>7</v>
      </c>
    </row>
    <row r="203" spans="1:35" x14ac:dyDescent="0.2">
      <c r="A203" s="102">
        <v>617</v>
      </c>
      <c r="B203">
        <v>6479</v>
      </c>
      <c r="C203" s="106" t="s">
        <v>556</v>
      </c>
      <c r="D203" s="106" t="s">
        <v>1316</v>
      </c>
      <c r="E203">
        <v>2175</v>
      </c>
      <c r="F203">
        <v>2197</v>
      </c>
      <c r="G203">
        <v>500</v>
      </c>
      <c r="H203" s="106" t="s">
        <v>1314</v>
      </c>
      <c r="I203">
        <v>8572</v>
      </c>
      <c r="J203" s="106" t="s">
        <v>1279</v>
      </c>
      <c r="K203" s="106" t="s">
        <v>1317</v>
      </c>
      <c r="L203">
        <v>522</v>
      </c>
      <c r="M203">
        <v>522</v>
      </c>
      <c r="N203">
        <v>2100</v>
      </c>
      <c r="O203" s="106" t="s">
        <v>1311</v>
      </c>
      <c r="P203">
        <v>0.58273870416612294</v>
      </c>
      <c r="Q203">
        <v>0.889849507667277</v>
      </c>
      <c r="R203" s="15">
        <v>0.45742280303446498</v>
      </c>
      <c r="S203" s="15">
        <v>2.8243498099800798E-2</v>
      </c>
      <c r="T203">
        <v>-1.7982612360689401</v>
      </c>
      <c r="U203">
        <v>1.7982612360689401</v>
      </c>
      <c r="V203">
        <v>2.06419089919549</v>
      </c>
      <c r="W203">
        <v>-9.83</v>
      </c>
      <c r="X203">
        <v>0.21</v>
      </c>
      <c r="Y203">
        <v>325408</v>
      </c>
      <c r="Z203">
        <v>18078</v>
      </c>
      <c r="AA203">
        <v>0.92</v>
      </c>
      <c r="AB203">
        <v>18</v>
      </c>
      <c r="AC203">
        <v>12</v>
      </c>
      <c r="AD203">
        <v>6</v>
      </c>
      <c r="AE203">
        <v>66.67</v>
      </c>
      <c r="AF203">
        <v>10</v>
      </c>
      <c r="AG203">
        <v>11</v>
      </c>
      <c r="AH203">
        <v>4</v>
      </c>
      <c r="AI203">
        <v>3</v>
      </c>
    </row>
    <row r="204" spans="1:35" x14ac:dyDescent="0.2">
      <c r="A204" s="102">
        <v>978</v>
      </c>
      <c r="B204">
        <v>6967</v>
      </c>
      <c r="C204" s="106" t="s">
        <v>794</v>
      </c>
      <c r="D204" s="106" t="s">
        <v>1316</v>
      </c>
      <c r="E204">
        <v>1367</v>
      </c>
      <c r="F204">
        <v>1361</v>
      </c>
      <c r="G204">
        <v>800</v>
      </c>
      <c r="H204" s="106" t="s">
        <v>1311</v>
      </c>
      <c r="I204">
        <v>9468</v>
      </c>
      <c r="J204" s="106" t="s">
        <v>1312</v>
      </c>
      <c r="K204" s="106" t="s">
        <v>1313</v>
      </c>
      <c r="L204">
        <v>1683</v>
      </c>
      <c r="M204">
        <v>1720</v>
      </c>
      <c r="N204">
        <v>600</v>
      </c>
      <c r="O204" s="106" t="s">
        <v>1314</v>
      </c>
      <c r="P204">
        <v>0.65963739780417296</v>
      </c>
      <c r="Q204">
        <v>0.85794612419598104</v>
      </c>
      <c r="R204">
        <v>0.18588471301982501</v>
      </c>
      <c r="S204" s="106">
        <v>4.6819668202288701E-2</v>
      </c>
      <c r="T204">
        <v>2.52438113390214</v>
      </c>
      <c r="U204">
        <v>2.52438113390214</v>
      </c>
      <c r="V204">
        <v>2.9203392294861099</v>
      </c>
      <c r="W204">
        <v>14.61</v>
      </c>
      <c r="X204">
        <v>5.5</v>
      </c>
      <c r="Y204">
        <v>324846</v>
      </c>
      <c r="Z204">
        <v>19109</v>
      </c>
      <c r="AA204">
        <v>0.94</v>
      </c>
      <c r="AB204">
        <v>17</v>
      </c>
      <c r="AC204">
        <v>11</v>
      </c>
      <c r="AD204">
        <v>6</v>
      </c>
      <c r="AE204">
        <v>64.709999999999994</v>
      </c>
      <c r="AF204">
        <v>8</v>
      </c>
      <c r="AG204">
        <v>11</v>
      </c>
      <c r="AH204">
        <v>5</v>
      </c>
      <c r="AI204">
        <v>1</v>
      </c>
    </row>
    <row r="205" spans="1:35" x14ac:dyDescent="0.2">
      <c r="A205" s="102">
        <v>78</v>
      </c>
      <c r="B205">
        <v>7211</v>
      </c>
      <c r="C205" s="106" t="s">
        <v>28</v>
      </c>
      <c r="D205" s="106" t="s">
        <v>1329</v>
      </c>
      <c r="E205">
        <v>409</v>
      </c>
      <c r="F205">
        <v>408</v>
      </c>
      <c r="G205">
        <v>2300</v>
      </c>
      <c r="H205" s="106" t="s">
        <v>1314</v>
      </c>
      <c r="I205">
        <v>7276</v>
      </c>
      <c r="J205" s="106" t="s">
        <v>1365</v>
      </c>
      <c r="K205" s="106" t="s">
        <v>1316</v>
      </c>
      <c r="L205">
        <v>4700</v>
      </c>
      <c r="M205">
        <v>4705</v>
      </c>
      <c r="N205">
        <v>200</v>
      </c>
      <c r="O205" s="106" t="s">
        <v>1311</v>
      </c>
      <c r="P205">
        <v>0.94855505096258896</v>
      </c>
      <c r="Q205">
        <v>0.94454228678383301</v>
      </c>
      <c r="R205" s="106">
        <v>0.108053663781397</v>
      </c>
      <c r="S205">
        <v>6.3964386911251597E-3</v>
      </c>
      <c r="T205">
        <v>-0.196852258078731</v>
      </c>
      <c r="U205">
        <v>0.196852258078731</v>
      </c>
      <c r="V205">
        <v>0.275638657016675</v>
      </c>
      <c r="W205">
        <v>-0.45</v>
      </c>
      <c r="X205">
        <v>0.28000000000000003</v>
      </c>
      <c r="Y205">
        <v>323192</v>
      </c>
      <c r="Z205">
        <v>20200</v>
      </c>
      <c r="AA205">
        <v>1.36</v>
      </c>
      <c r="AB205">
        <v>16</v>
      </c>
      <c r="AC205">
        <v>12</v>
      </c>
      <c r="AD205">
        <v>4</v>
      </c>
      <c r="AE205">
        <v>75</v>
      </c>
      <c r="AF205">
        <v>12</v>
      </c>
      <c r="AG205">
        <v>9</v>
      </c>
      <c r="AH205">
        <v>2</v>
      </c>
      <c r="AI205">
        <v>5</v>
      </c>
    </row>
    <row r="206" spans="1:35" x14ac:dyDescent="0.2">
      <c r="A206" s="102">
        <v>1453</v>
      </c>
      <c r="B206">
        <v>4185</v>
      </c>
      <c r="C206" s="106" t="s">
        <v>1774</v>
      </c>
      <c r="D206" s="106" t="s">
        <v>1336</v>
      </c>
      <c r="E206">
        <v>2150</v>
      </c>
      <c r="F206">
        <v>2156</v>
      </c>
      <c r="G206">
        <v>500</v>
      </c>
      <c r="H206" s="106" t="s">
        <v>1311</v>
      </c>
      <c r="I206">
        <v>8194</v>
      </c>
      <c r="J206" s="106" t="s">
        <v>1492</v>
      </c>
      <c r="K206" s="106" t="s">
        <v>1337</v>
      </c>
      <c r="L206">
        <v>2591</v>
      </c>
      <c r="M206">
        <v>2607</v>
      </c>
      <c r="N206">
        <v>400</v>
      </c>
      <c r="O206" s="106" t="s">
        <v>1314</v>
      </c>
      <c r="P206">
        <v>0.53533137720211899</v>
      </c>
      <c r="Q206">
        <v>0.80888260991703798</v>
      </c>
      <c r="R206" s="106">
        <v>9.1878371416544494E-2</v>
      </c>
      <c r="S206">
        <v>3.3447044981782803E-2</v>
      </c>
      <c r="T206">
        <v>0.87066307706717705</v>
      </c>
      <c r="U206">
        <v>0.87066307706717705</v>
      </c>
      <c r="V206">
        <v>0.89161017489305905</v>
      </c>
      <c r="W206">
        <v>2.84</v>
      </c>
      <c r="X206">
        <v>3.38</v>
      </c>
      <c r="Y206">
        <v>322340</v>
      </c>
      <c r="Z206">
        <v>17908</v>
      </c>
      <c r="AA206">
        <v>0.97</v>
      </c>
      <c r="AB206">
        <v>18</v>
      </c>
      <c r="AC206">
        <v>13</v>
      </c>
      <c r="AD206">
        <v>5</v>
      </c>
      <c r="AE206">
        <v>72.22</v>
      </c>
      <c r="AF206">
        <v>10</v>
      </c>
      <c r="AG206">
        <v>11</v>
      </c>
      <c r="AH206">
        <v>4</v>
      </c>
      <c r="AI206">
        <v>3</v>
      </c>
    </row>
    <row r="207" spans="1:35" x14ac:dyDescent="0.2">
      <c r="A207" s="102">
        <v>704</v>
      </c>
      <c r="B207">
        <v>8242</v>
      </c>
      <c r="C207" s="106" t="s">
        <v>884</v>
      </c>
      <c r="D207" s="106" t="s">
        <v>1337</v>
      </c>
      <c r="E207">
        <v>980</v>
      </c>
      <c r="F207">
        <v>961</v>
      </c>
      <c r="G207">
        <v>1000</v>
      </c>
      <c r="H207" s="106" t="s">
        <v>1314</v>
      </c>
      <c r="I207">
        <v>9603</v>
      </c>
      <c r="J207" s="106" t="s">
        <v>1501</v>
      </c>
      <c r="K207" s="106" t="s">
        <v>1326</v>
      </c>
      <c r="L207">
        <v>2530</v>
      </c>
      <c r="M207">
        <v>2491</v>
      </c>
      <c r="N207">
        <v>400</v>
      </c>
      <c r="O207" s="106" t="s">
        <v>1311</v>
      </c>
      <c r="P207">
        <v>0.92531183203859402</v>
      </c>
      <c r="Q207">
        <v>0.88259722361371895</v>
      </c>
      <c r="R207">
        <v>3.7159707681998597E-2</v>
      </c>
      <c r="S207">
        <v>8.1843770980447997E-2</v>
      </c>
      <c r="T207">
        <v>-1.3468195015423401</v>
      </c>
      <c r="U207">
        <v>1.3468195015423401</v>
      </c>
      <c r="V207">
        <v>1.7322838510262799</v>
      </c>
      <c r="W207">
        <v>-6.23</v>
      </c>
      <c r="X207">
        <v>3.55</v>
      </c>
      <c r="Y207">
        <v>321900</v>
      </c>
      <c r="Z207">
        <v>16942</v>
      </c>
      <c r="AA207">
        <v>1.02</v>
      </c>
      <c r="AB207">
        <v>19</v>
      </c>
      <c r="AC207">
        <v>12</v>
      </c>
      <c r="AD207">
        <v>7</v>
      </c>
      <c r="AE207">
        <v>63.16</v>
      </c>
      <c r="AF207">
        <v>12</v>
      </c>
      <c r="AG207">
        <v>11</v>
      </c>
      <c r="AH207">
        <v>3</v>
      </c>
      <c r="AI207">
        <v>5</v>
      </c>
    </row>
    <row r="208" spans="1:35" x14ac:dyDescent="0.2">
      <c r="A208" s="102">
        <v>1320</v>
      </c>
      <c r="B208">
        <v>7476</v>
      </c>
      <c r="C208" s="106" t="s">
        <v>1551</v>
      </c>
      <c r="D208" s="106" t="s">
        <v>1318</v>
      </c>
      <c r="E208">
        <v>9280</v>
      </c>
      <c r="F208">
        <v>9250</v>
      </c>
      <c r="G208">
        <v>100</v>
      </c>
      <c r="H208" s="106" t="s">
        <v>1311</v>
      </c>
      <c r="I208">
        <v>9468</v>
      </c>
      <c r="J208" s="106" t="s">
        <v>1312</v>
      </c>
      <c r="K208" s="106" t="s">
        <v>1313</v>
      </c>
      <c r="L208">
        <v>1683</v>
      </c>
      <c r="M208">
        <v>1720</v>
      </c>
      <c r="N208">
        <v>500</v>
      </c>
      <c r="O208" s="106" t="s">
        <v>1314</v>
      </c>
      <c r="P208">
        <v>0.89111881046626795</v>
      </c>
      <c r="Q208">
        <v>0.82414609803319905</v>
      </c>
      <c r="R208" s="106">
        <v>4.4174105458706397E-2</v>
      </c>
      <c r="S208">
        <v>2.4202347226127501E-2</v>
      </c>
      <c r="T208">
        <v>5.5648101966027999E-2</v>
      </c>
      <c r="U208">
        <v>5.5648101966027999E-2</v>
      </c>
      <c r="V208">
        <v>0.235149945934024</v>
      </c>
      <c r="W208">
        <v>0.41</v>
      </c>
      <c r="X208">
        <v>7.03</v>
      </c>
      <c r="Y208">
        <v>320951</v>
      </c>
      <c r="Z208">
        <v>13373</v>
      </c>
      <c r="AA208">
        <v>0.8</v>
      </c>
      <c r="AB208">
        <v>24</v>
      </c>
      <c r="AC208">
        <v>16</v>
      </c>
      <c r="AD208">
        <v>8</v>
      </c>
      <c r="AE208">
        <v>66.67</v>
      </c>
      <c r="AF208">
        <v>11</v>
      </c>
      <c r="AG208">
        <v>10</v>
      </c>
      <c r="AH208">
        <v>6</v>
      </c>
      <c r="AI208">
        <v>8</v>
      </c>
    </row>
    <row r="209" spans="1:35" x14ac:dyDescent="0.2">
      <c r="A209" s="102">
        <v>110</v>
      </c>
      <c r="B209">
        <v>5991</v>
      </c>
      <c r="C209" s="106" t="s">
        <v>1117</v>
      </c>
      <c r="D209" s="106" t="s">
        <v>1525</v>
      </c>
      <c r="E209">
        <v>908</v>
      </c>
      <c r="F209">
        <v>924</v>
      </c>
      <c r="G209">
        <v>1100</v>
      </c>
      <c r="H209" s="106" t="s">
        <v>1311</v>
      </c>
      <c r="I209">
        <v>6371</v>
      </c>
      <c r="J209" s="106" t="s">
        <v>1484</v>
      </c>
      <c r="K209" s="106" t="s">
        <v>1324</v>
      </c>
      <c r="L209">
        <v>3305</v>
      </c>
      <c r="M209">
        <v>3325</v>
      </c>
      <c r="N209">
        <v>300</v>
      </c>
      <c r="O209" s="106" t="s">
        <v>1314</v>
      </c>
      <c r="P209">
        <v>0.92183778112816495</v>
      </c>
      <c r="Q209">
        <v>0.93902963895342395</v>
      </c>
      <c r="R209">
        <v>0.18305894086765701</v>
      </c>
      <c r="S209" s="106">
        <v>9.9163784793140702E-4</v>
      </c>
      <c r="T209">
        <v>2.5524263766941599</v>
      </c>
      <c r="U209">
        <v>2.5524263766941599</v>
      </c>
      <c r="V209">
        <v>2.2619676955671002</v>
      </c>
      <c r="W209">
        <v>7.82</v>
      </c>
      <c r="X209">
        <v>1.89</v>
      </c>
      <c r="Y209">
        <v>319644</v>
      </c>
      <c r="Z209">
        <v>16823</v>
      </c>
      <c r="AA209">
        <v>0.81</v>
      </c>
      <c r="AB209">
        <v>19</v>
      </c>
      <c r="AC209">
        <v>11</v>
      </c>
      <c r="AD209">
        <v>8</v>
      </c>
      <c r="AE209">
        <v>57.89</v>
      </c>
      <c r="AF209">
        <v>13</v>
      </c>
      <c r="AG209">
        <v>7</v>
      </c>
      <c r="AH209">
        <v>1</v>
      </c>
      <c r="AI209">
        <v>11</v>
      </c>
    </row>
    <row r="210" spans="1:35" x14ac:dyDescent="0.2">
      <c r="A210" s="102">
        <v>414</v>
      </c>
      <c r="B210">
        <v>8036</v>
      </c>
      <c r="C210" s="106" t="s">
        <v>1325</v>
      </c>
      <c r="D210" s="106" t="s">
        <v>1318</v>
      </c>
      <c r="E210">
        <v>8020</v>
      </c>
      <c r="F210">
        <v>8020</v>
      </c>
      <c r="G210">
        <v>100</v>
      </c>
      <c r="H210" s="106" t="s">
        <v>1311</v>
      </c>
      <c r="I210">
        <v>9468</v>
      </c>
      <c r="J210" s="106" t="s">
        <v>1312</v>
      </c>
      <c r="K210" s="106" t="s">
        <v>1313</v>
      </c>
      <c r="L210">
        <v>1683</v>
      </c>
      <c r="M210">
        <v>1720</v>
      </c>
      <c r="N210">
        <v>500</v>
      </c>
      <c r="O210" s="106" t="s">
        <v>1314</v>
      </c>
      <c r="P210">
        <v>0.61586888482350699</v>
      </c>
      <c r="Q210">
        <v>0.90636308447535496</v>
      </c>
      <c r="R210" s="15">
        <v>0.37492155078200701</v>
      </c>
      <c r="S210" s="106">
        <v>5.9531750919434197E-2</v>
      </c>
      <c r="T210">
        <v>1.9736016036944799</v>
      </c>
      <c r="U210">
        <v>1.9736016036944799</v>
      </c>
      <c r="V210">
        <v>2.0690068793960599</v>
      </c>
      <c r="W210">
        <v>11.62</v>
      </c>
      <c r="X210">
        <v>7.23</v>
      </c>
      <c r="Y210">
        <v>318980</v>
      </c>
      <c r="Z210">
        <v>17721</v>
      </c>
      <c r="AA210">
        <v>1.04</v>
      </c>
      <c r="AB210">
        <v>18</v>
      </c>
      <c r="AC210">
        <v>11</v>
      </c>
      <c r="AD210">
        <v>7</v>
      </c>
      <c r="AE210">
        <v>61.11</v>
      </c>
      <c r="AF210">
        <v>10</v>
      </c>
      <c r="AG210">
        <v>10</v>
      </c>
      <c r="AH210">
        <v>5</v>
      </c>
      <c r="AI210">
        <v>3</v>
      </c>
    </row>
    <row r="211" spans="1:35" x14ac:dyDescent="0.2">
      <c r="A211" s="102">
        <v>1441</v>
      </c>
      <c r="B211">
        <v>7762</v>
      </c>
      <c r="C211" s="106" t="s">
        <v>1533</v>
      </c>
      <c r="D211" s="106" t="s">
        <v>1320</v>
      </c>
      <c r="E211">
        <v>488</v>
      </c>
      <c r="F211">
        <v>491</v>
      </c>
      <c r="G211">
        <v>2100</v>
      </c>
      <c r="H211" s="106" t="s">
        <v>1314</v>
      </c>
      <c r="I211">
        <v>9513</v>
      </c>
      <c r="J211" s="106" t="s">
        <v>1537</v>
      </c>
      <c r="K211" s="106" t="s">
        <v>1371</v>
      </c>
      <c r="L211">
        <v>2550</v>
      </c>
      <c r="M211">
        <v>2529</v>
      </c>
      <c r="N211">
        <v>400</v>
      </c>
      <c r="O211" s="106" t="s">
        <v>1311</v>
      </c>
      <c r="P211">
        <v>0.80306548834932101</v>
      </c>
      <c r="Q211">
        <v>0.81022547653794197</v>
      </c>
      <c r="R211">
        <v>2.6248301340564802E-3</v>
      </c>
      <c r="S211">
        <v>1.8735554919892799E-2</v>
      </c>
      <c r="T211">
        <v>-3.2776824188444702</v>
      </c>
      <c r="U211">
        <v>3.2776824188444702</v>
      </c>
      <c r="V211">
        <v>3.7168244818652201</v>
      </c>
      <c r="W211">
        <v>-14.96</v>
      </c>
      <c r="X211">
        <v>1.93</v>
      </c>
      <c r="Y211">
        <v>318545</v>
      </c>
      <c r="Z211">
        <v>26545</v>
      </c>
      <c r="AA211">
        <v>1.38</v>
      </c>
      <c r="AB211">
        <v>12</v>
      </c>
      <c r="AC211">
        <v>9</v>
      </c>
      <c r="AD211">
        <v>3</v>
      </c>
      <c r="AE211">
        <v>75</v>
      </c>
      <c r="AF211">
        <v>14</v>
      </c>
      <c r="AG211">
        <v>5</v>
      </c>
      <c r="AH211">
        <v>1</v>
      </c>
      <c r="AI211">
        <v>6</v>
      </c>
    </row>
    <row r="212" spans="1:35" x14ac:dyDescent="0.2">
      <c r="A212" s="102">
        <v>1171</v>
      </c>
      <c r="B212">
        <v>6301</v>
      </c>
      <c r="C212" s="106" t="s">
        <v>55</v>
      </c>
      <c r="D212" s="106" t="s">
        <v>1324</v>
      </c>
      <c r="E212">
        <v>2330.5</v>
      </c>
      <c r="F212">
        <v>2324</v>
      </c>
      <c r="G212">
        <v>400</v>
      </c>
      <c r="H212" s="106" t="s">
        <v>1314</v>
      </c>
      <c r="I212">
        <v>8385</v>
      </c>
      <c r="J212" s="106" t="s">
        <v>913</v>
      </c>
      <c r="K212" s="106" t="s">
        <v>1369</v>
      </c>
      <c r="L212">
        <v>551</v>
      </c>
      <c r="M212">
        <v>551</v>
      </c>
      <c r="N212">
        <v>1700</v>
      </c>
      <c r="O212" s="106" t="s">
        <v>1311</v>
      </c>
      <c r="P212">
        <v>0.82759429423647102</v>
      </c>
      <c r="Q212">
        <v>0.84075569080212398</v>
      </c>
      <c r="R212">
        <v>4.8514300153838204E-3</v>
      </c>
      <c r="S212">
        <v>3.1701107067434899E-4</v>
      </c>
      <c r="T212">
        <v>-1.25649634541412</v>
      </c>
      <c r="U212">
        <v>1.25649634541412</v>
      </c>
      <c r="V212">
        <v>1.6566938576774599</v>
      </c>
      <c r="W212">
        <v>-3.13</v>
      </c>
      <c r="X212">
        <v>0.76</v>
      </c>
      <c r="Y212">
        <v>317731</v>
      </c>
      <c r="Z212">
        <v>24441</v>
      </c>
      <c r="AA212">
        <v>1.1200000000000001</v>
      </c>
      <c r="AB212">
        <v>13</v>
      </c>
      <c r="AC212">
        <v>9</v>
      </c>
      <c r="AD212">
        <v>4</v>
      </c>
      <c r="AE212">
        <v>69.23</v>
      </c>
      <c r="AF212">
        <v>12</v>
      </c>
      <c r="AG212">
        <v>7</v>
      </c>
      <c r="AH212">
        <v>2</v>
      </c>
      <c r="AI212">
        <v>4</v>
      </c>
    </row>
    <row r="213" spans="1:35" x14ac:dyDescent="0.2">
      <c r="A213" s="102">
        <v>875</v>
      </c>
      <c r="B213">
        <v>1942</v>
      </c>
      <c r="C213" s="106" t="s">
        <v>1797</v>
      </c>
      <c r="D213" s="106" t="s">
        <v>1321</v>
      </c>
      <c r="E213">
        <v>1021</v>
      </c>
      <c r="F213">
        <v>1015</v>
      </c>
      <c r="G213">
        <v>1000</v>
      </c>
      <c r="H213" s="106" t="s">
        <v>1314</v>
      </c>
      <c r="I213">
        <v>9303</v>
      </c>
      <c r="J213" s="106" t="s">
        <v>1765</v>
      </c>
      <c r="K213" s="106" t="s">
        <v>1790</v>
      </c>
      <c r="L213">
        <v>1468</v>
      </c>
      <c r="M213">
        <v>1464</v>
      </c>
      <c r="N213">
        <v>700</v>
      </c>
      <c r="O213" s="106" t="s">
        <v>1311</v>
      </c>
      <c r="P213">
        <v>0.61513646414175605</v>
      </c>
      <c r="Q213">
        <v>0.86733512505896804</v>
      </c>
      <c r="R213" s="15">
        <v>0.29063615159841899</v>
      </c>
      <c r="S213" s="106">
        <v>1.0873570077537999E-3</v>
      </c>
      <c r="T213">
        <v>-0.87299390018441703</v>
      </c>
      <c r="U213">
        <v>0.87299390018441703</v>
      </c>
      <c r="V213">
        <v>0.40210056756735801</v>
      </c>
      <c r="W213">
        <v>-1.54</v>
      </c>
      <c r="X213">
        <v>0.96</v>
      </c>
      <c r="Y213">
        <v>317260</v>
      </c>
      <c r="Z213">
        <v>16698</v>
      </c>
      <c r="AA213">
        <v>0.8</v>
      </c>
      <c r="AB213">
        <v>19</v>
      </c>
      <c r="AC213">
        <v>13</v>
      </c>
      <c r="AD213">
        <v>6</v>
      </c>
      <c r="AE213">
        <v>68.42</v>
      </c>
      <c r="AF213">
        <v>14</v>
      </c>
      <c r="AG213">
        <v>6</v>
      </c>
      <c r="AH213">
        <v>3</v>
      </c>
      <c r="AI213">
        <v>10</v>
      </c>
    </row>
    <row r="214" spans="1:35" x14ac:dyDescent="0.2">
      <c r="A214" s="102">
        <v>495</v>
      </c>
      <c r="B214">
        <v>1802</v>
      </c>
      <c r="C214" s="106" t="s">
        <v>1534</v>
      </c>
      <c r="D214" s="106" t="s">
        <v>1321</v>
      </c>
      <c r="E214">
        <v>1235</v>
      </c>
      <c r="F214">
        <v>1237</v>
      </c>
      <c r="G214">
        <v>800</v>
      </c>
      <c r="H214" s="106" t="s">
        <v>1314</v>
      </c>
      <c r="I214">
        <v>8591</v>
      </c>
      <c r="J214" s="106" t="s">
        <v>1495</v>
      </c>
      <c r="K214" s="106" t="s">
        <v>1317</v>
      </c>
      <c r="L214">
        <v>1900</v>
      </c>
      <c r="M214">
        <v>1913.5</v>
      </c>
      <c r="N214">
        <v>500</v>
      </c>
      <c r="O214" s="106" t="s">
        <v>1311</v>
      </c>
      <c r="P214">
        <v>0.67591902940496296</v>
      </c>
      <c r="Q214">
        <v>0.89979800545445998</v>
      </c>
      <c r="R214">
        <v>0.46287896491740799</v>
      </c>
      <c r="S214" s="15">
        <v>4.7124602671544599E-2</v>
      </c>
      <c r="T214">
        <v>-1.2126530100669299</v>
      </c>
      <c r="U214">
        <v>1.2126530100669299</v>
      </c>
      <c r="V214">
        <v>0.88820227894946502</v>
      </c>
      <c r="W214">
        <v>-2.4900000000000002</v>
      </c>
      <c r="X214">
        <v>3.43</v>
      </c>
      <c r="Y214">
        <v>316749</v>
      </c>
      <c r="Z214">
        <v>15837</v>
      </c>
      <c r="AA214">
        <v>0.76</v>
      </c>
      <c r="AB214">
        <v>20</v>
      </c>
      <c r="AC214">
        <v>12</v>
      </c>
      <c r="AD214">
        <v>8</v>
      </c>
      <c r="AE214">
        <v>60</v>
      </c>
      <c r="AF214">
        <v>12</v>
      </c>
      <c r="AG214">
        <v>9</v>
      </c>
      <c r="AH214">
        <v>4</v>
      </c>
      <c r="AI214">
        <v>7</v>
      </c>
    </row>
    <row r="215" spans="1:35" x14ac:dyDescent="0.2">
      <c r="A215" s="102">
        <v>578</v>
      </c>
      <c r="B215">
        <v>7458</v>
      </c>
      <c r="C215" s="106" t="s">
        <v>1804</v>
      </c>
      <c r="D215" s="106" t="s">
        <v>1318</v>
      </c>
      <c r="E215">
        <v>4985</v>
      </c>
      <c r="F215">
        <v>5000</v>
      </c>
      <c r="G215">
        <v>200</v>
      </c>
      <c r="H215" s="106" t="s">
        <v>1314</v>
      </c>
      <c r="I215">
        <v>8385</v>
      </c>
      <c r="J215" s="106" t="s">
        <v>913</v>
      </c>
      <c r="K215" s="106" t="s">
        <v>1369</v>
      </c>
      <c r="L215">
        <v>551</v>
      </c>
      <c r="M215">
        <v>551</v>
      </c>
      <c r="N215">
        <v>1800</v>
      </c>
      <c r="O215" s="106" t="s">
        <v>1311</v>
      </c>
      <c r="P215">
        <v>0.65623474569003903</v>
      </c>
      <c r="Q215">
        <v>0.89332031036973103</v>
      </c>
      <c r="R215" s="106">
        <v>0.44725209745754302</v>
      </c>
      <c r="S215">
        <v>1.3089051960732E-2</v>
      </c>
      <c r="T215">
        <v>-0.23561343094244</v>
      </c>
      <c r="U215">
        <v>0.23561343094244</v>
      </c>
      <c r="V215">
        <v>0.299659188962561</v>
      </c>
      <c r="W215">
        <v>-0.68</v>
      </c>
      <c r="X215">
        <v>0.82</v>
      </c>
      <c r="Y215">
        <v>316258</v>
      </c>
      <c r="Z215">
        <v>15813</v>
      </c>
      <c r="AA215">
        <v>1.01</v>
      </c>
      <c r="AB215">
        <v>20</v>
      </c>
      <c r="AC215">
        <v>13</v>
      </c>
      <c r="AD215">
        <v>7</v>
      </c>
      <c r="AE215">
        <v>65</v>
      </c>
      <c r="AF215">
        <v>13</v>
      </c>
      <c r="AG215">
        <v>9</v>
      </c>
      <c r="AH215">
        <v>2</v>
      </c>
      <c r="AI215">
        <v>9</v>
      </c>
    </row>
    <row r="216" spans="1:35" x14ac:dyDescent="0.2">
      <c r="A216" s="102">
        <v>1258</v>
      </c>
      <c r="B216">
        <v>4202</v>
      </c>
      <c r="C216" s="106" t="s">
        <v>48</v>
      </c>
      <c r="D216" s="106" t="s">
        <v>1336</v>
      </c>
      <c r="E216">
        <v>1025</v>
      </c>
      <c r="F216">
        <v>1038</v>
      </c>
      <c r="G216">
        <v>800</v>
      </c>
      <c r="H216" s="106" t="s">
        <v>1311</v>
      </c>
      <c r="I216">
        <v>4502</v>
      </c>
      <c r="J216" s="106" t="s">
        <v>1601</v>
      </c>
      <c r="K216" s="106" t="s">
        <v>1334</v>
      </c>
      <c r="L216">
        <v>4250</v>
      </c>
      <c r="M216">
        <v>4242</v>
      </c>
      <c r="N216">
        <v>200</v>
      </c>
      <c r="O216" s="106" t="s">
        <v>1314</v>
      </c>
      <c r="P216">
        <v>0.63739229167887801</v>
      </c>
      <c r="Q216">
        <v>0.83243624346810197</v>
      </c>
      <c r="R216" s="15">
        <v>0.275877677873479</v>
      </c>
      <c r="S216">
        <v>4.8107891919920598E-2</v>
      </c>
      <c r="T216">
        <v>6.0502859247057998E-2</v>
      </c>
      <c r="U216">
        <v>6.0502859247057998E-2</v>
      </c>
      <c r="V216">
        <v>0.502555913274493</v>
      </c>
      <c r="W216">
        <v>0.19</v>
      </c>
      <c r="X216">
        <v>2.12</v>
      </c>
      <c r="Y216">
        <v>316113</v>
      </c>
      <c r="Z216">
        <v>19757</v>
      </c>
      <c r="AA216">
        <v>1.1299999999999999</v>
      </c>
      <c r="AB216">
        <v>16</v>
      </c>
      <c r="AC216">
        <v>11</v>
      </c>
      <c r="AD216">
        <v>5</v>
      </c>
      <c r="AE216">
        <v>68.75</v>
      </c>
      <c r="AF216">
        <v>10</v>
      </c>
      <c r="AG216">
        <v>9</v>
      </c>
      <c r="AH216">
        <v>4</v>
      </c>
      <c r="AI216">
        <v>3</v>
      </c>
    </row>
    <row r="217" spans="1:35" x14ac:dyDescent="0.2">
      <c r="A217" s="102">
        <v>964</v>
      </c>
      <c r="B217">
        <v>7278</v>
      </c>
      <c r="C217" s="106" t="s">
        <v>45</v>
      </c>
      <c r="D217" s="106" t="s">
        <v>1329</v>
      </c>
      <c r="E217">
        <v>2240</v>
      </c>
      <c r="F217">
        <v>2234</v>
      </c>
      <c r="G217">
        <v>400</v>
      </c>
      <c r="H217" s="106" t="s">
        <v>1314</v>
      </c>
      <c r="I217">
        <v>8086</v>
      </c>
      <c r="J217" s="106" t="s">
        <v>1612</v>
      </c>
      <c r="K217" s="106" t="s">
        <v>1320</v>
      </c>
      <c r="L217">
        <v>1244</v>
      </c>
      <c r="M217">
        <v>1238</v>
      </c>
      <c r="N217">
        <v>700</v>
      </c>
      <c r="O217" s="106" t="s">
        <v>1311</v>
      </c>
      <c r="P217">
        <v>0.79813593045345499</v>
      </c>
      <c r="Q217">
        <v>0.85912003985848295</v>
      </c>
      <c r="R217">
        <v>9.3980669816214196E-2</v>
      </c>
      <c r="S217" s="15">
        <v>1.3247433017636799E-2</v>
      </c>
      <c r="T217">
        <v>-1.1345535475050299</v>
      </c>
      <c r="U217">
        <v>1.1345535475050299</v>
      </c>
      <c r="V217">
        <v>1.1845044698873199</v>
      </c>
      <c r="W217">
        <v>-4.09</v>
      </c>
      <c r="X217">
        <v>3.02</v>
      </c>
      <c r="Y217">
        <v>316004</v>
      </c>
      <c r="Z217">
        <v>18588</v>
      </c>
      <c r="AA217">
        <v>0.96</v>
      </c>
      <c r="AB217">
        <v>17</v>
      </c>
      <c r="AC217">
        <v>12</v>
      </c>
      <c r="AD217">
        <v>5</v>
      </c>
      <c r="AE217">
        <v>70.59</v>
      </c>
      <c r="AF217">
        <v>12</v>
      </c>
      <c r="AG217">
        <v>7</v>
      </c>
      <c r="AH217">
        <v>4</v>
      </c>
      <c r="AI217">
        <v>6</v>
      </c>
    </row>
    <row r="218" spans="1:35" x14ac:dyDescent="0.2">
      <c r="A218" s="102">
        <v>997</v>
      </c>
      <c r="B218">
        <v>3048</v>
      </c>
      <c r="C218" s="106" t="s">
        <v>1643</v>
      </c>
      <c r="D218" s="106" t="s">
        <v>1337</v>
      </c>
      <c r="E218">
        <v>1150</v>
      </c>
      <c r="F218">
        <v>1130</v>
      </c>
      <c r="G218">
        <v>800</v>
      </c>
      <c r="H218" s="106" t="s">
        <v>1314</v>
      </c>
      <c r="I218">
        <v>9810</v>
      </c>
      <c r="J218" s="106" t="s">
        <v>1278</v>
      </c>
      <c r="K218" s="106" t="s">
        <v>1318</v>
      </c>
      <c r="L218">
        <v>4625</v>
      </c>
      <c r="M218">
        <v>4625</v>
      </c>
      <c r="N218">
        <v>200</v>
      </c>
      <c r="O218" s="106" t="s">
        <v>1311</v>
      </c>
      <c r="P218">
        <v>0.70188020831428999</v>
      </c>
      <c r="Q218">
        <v>0.85623034042276802</v>
      </c>
      <c r="R218">
        <v>0.14462056620404301</v>
      </c>
      <c r="S218" s="15">
        <v>5.7158857063052702E-2</v>
      </c>
      <c r="T218">
        <v>-0.12912652024089499</v>
      </c>
      <c r="U218">
        <v>0.12912652024089499</v>
      </c>
      <c r="V218">
        <v>0.74118135825255704</v>
      </c>
      <c r="W218">
        <v>-0.43</v>
      </c>
      <c r="X218">
        <v>2.27</v>
      </c>
      <c r="Y218">
        <v>315961</v>
      </c>
      <c r="Z218">
        <v>18586</v>
      </c>
      <c r="AA218">
        <v>1.32</v>
      </c>
      <c r="AB218">
        <v>17</v>
      </c>
      <c r="AC218">
        <v>11</v>
      </c>
      <c r="AD218">
        <v>6</v>
      </c>
      <c r="AE218">
        <v>64.709999999999994</v>
      </c>
      <c r="AF218">
        <v>12</v>
      </c>
      <c r="AG218">
        <v>10</v>
      </c>
      <c r="AH218">
        <v>2</v>
      </c>
      <c r="AI218">
        <v>5</v>
      </c>
    </row>
    <row r="219" spans="1:35" x14ac:dyDescent="0.2">
      <c r="A219" s="102">
        <v>511</v>
      </c>
      <c r="B219">
        <v>5714</v>
      </c>
      <c r="C219" s="106" t="s">
        <v>725</v>
      </c>
      <c r="D219" s="106" t="s">
        <v>1327</v>
      </c>
      <c r="E219">
        <v>3855</v>
      </c>
      <c r="F219">
        <v>3860</v>
      </c>
      <c r="G219">
        <v>200</v>
      </c>
      <c r="H219" s="106" t="s">
        <v>1314</v>
      </c>
      <c r="I219">
        <v>6479</v>
      </c>
      <c r="J219" s="106" t="s">
        <v>556</v>
      </c>
      <c r="K219" s="106" t="s">
        <v>1316</v>
      </c>
      <c r="L219">
        <v>2175</v>
      </c>
      <c r="M219">
        <v>2197</v>
      </c>
      <c r="N219">
        <v>400</v>
      </c>
      <c r="O219" s="106" t="s">
        <v>1311</v>
      </c>
      <c r="P219">
        <v>0.82892188725431504</v>
      </c>
      <c r="Q219">
        <v>0.89871073647128097</v>
      </c>
      <c r="R219">
        <v>0.43517950453120002</v>
      </c>
      <c r="S219">
        <v>5.34182300872467E-2</v>
      </c>
      <c r="T219">
        <v>-1.0450290558567801</v>
      </c>
      <c r="U219">
        <v>1.0450290558567801</v>
      </c>
      <c r="V219">
        <v>0.62244354070857399</v>
      </c>
      <c r="W219">
        <v>-2.76</v>
      </c>
      <c r="X219">
        <v>13.83</v>
      </c>
      <c r="Y219">
        <v>315845</v>
      </c>
      <c r="Z219">
        <v>22560</v>
      </c>
      <c r="AA219">
        <v>1.19</v>
      </c>
      <c r="AB219">
        <v>14</v>
      </c>
      <c r="AC219">
        <v>10</v>
      </c>
      <c r="AD219">
        <v>4</v>
      </c>
      <c r="AE219">
        <v>71.430000000000007</v>
      </c>
      <c r="AF219">
        <v>12</v>
      </c>
      <c r="AG219">
        <v>8</v>
      </c>
      <c r="AH219">
        <v>4</v>
      </c>
      <c r="AI219">
        <v>2</v>
      </c>
    </row>
    <row r="220" spans="1:35" x14ac:dyDescent="0.2">
      <c r="A220" s="102">
        <v>622</v>
      </c>
      <c r="B220">
        <v>1942</v>
      </c>
      <c r="C220" s="106" t="s">
        <v>1797</v>
      </c>
      <c r="D220" s="106" t="s">
        <v>1321</v>
      </c>
      <c r="E220">
        <v>1021</v>
      </c>
      <c r="F220">
        <v>1015</v>
      </c>
      <c r="G220">
        <v>1100</v>
      </c>
      <c r="H220" s="106" t="s">
        <v>1311</v>
      </c>
      <c r="I220">
        <v>3101</v>
      </c>
      <c r="J220" s="106" t="s">
        <v>1611</v>
      </c>
      <c r="K220" s="106" t="s">
        <v>1605</v>
      </c>
      <c r="L220">
        <v>1534</v>
      </c>
      <c r="M220">
        <v>1523</v>
      </c>
      <c r="N220">
        <v>700</v>
      </c>
      <c r="O220" s="106" t="s">
        <v>1314</v>
      </c>
      <c r="P220">
        <v>0.75364569946293503</v>
      </c>
      <c r="Q220">
        <v>0.88924974753226704</v>
      </c>
      <c r="R220">
        <v>0.193698482707438</v>
      </c>
      <c r="S220" s="15">
        <v>7.6345480136386201E-2</v>
      </c>
      <c r="T220">
        <v>0.14323959085427501</v>
      </c>
      <c r="U220">
        <v>0.14323959085427501</v>
      </c>
      <c r="V220">
        <v>0.12961171694239501</v>
      </c>
      <c r="W220">
        <v>0.39</v>
      </c>
      <c r="X220">
        <v>4.7300000000000004</v>
      </c>
      <c r="Y220">
        <v>315615</v>
      </c>
      <c r="Z220">
        <v>18566</v>
      </c>
      <c r="AA220">
        <v>0.95</v>
      </c>
      <c r="AB220">
        <v>17</v>
      </c>
      <c r="AC220">
        <v>12</v>
      </c>
      <c r="AD220">
        <v>5</v>
      </c>
      <c r="AE220">
        <v>70.59</v>
      </c>
      <c r="AF220">
        <v>13</v>
      </c>
      <c r="AG220">
        <v>7</v>
      </c>
      <c r="AH220">
        <v>2</v>
      </c>
      <c r="AI220">
        <v>8</v>
      </c>
    </row>
    <row r="221" spans="1:35" x14ac:dyDescent="0.2">
      <c r="A221" s="102">
        <v>1240</v>
      </c>
      <c r="B221">
        <v>1951</v>
      </c>
      <c r="C221" s="106" t="s">
        <v>1791</v>
      </c>
      <c r="D221" s="106" t="s">
        <v>1321</v>
      </c>
      <c r="E221">
        <v>2641</v>
      </c>
      <c r="F221">
        <v>2565</v>
      </c>
      <c r="G221">
        <v>400</v>
      </c>
      <c r="H221" s="106" t="s">
        <v>1311</v>
      </c>
      <c r="I221">
        <v>6301</v>
      </c>
      <c r="J221" s="106" t="s">
        <v>55</v>
      </c>
      <c r="K221" s="106" t="s">
        <v>1324</v>
      </c>
      <c r="L221">
        <v>2330.5</v>
      </c>
      <c r="M221">
        <v>2324</v>
      </c>
      <c r="N221">
        <v>400</v>
      </c>
      <c r="O221" s="106" t="s">
        <v>1314</v>
      </c>
      <c r="P221">
        <v>0.65107721919813599</v>
      </c>
      <c r="Q221">
        <v>0.83450731688353696</v>
      </c>
      <c r="R221" s="106">
        <v>2.9430545381026699E-2</v>
      </c>
      <c r="S221">
        <v>7.6942984469761701E-3</v>
      </c>
      <c r="T221">
        <v>0.57274949083828997</v>
      </c>
      <c r="U221">
        <v>0.57274949083828997</v>
      </c>
      <c r="V221">
        <v>1.7173125761616601</v>
      </c>
      <c r="W221">
        <v>1.79</v>
      </c>
      <c r="X221">
        <v>9.4</v>
      </c>
      <c r="Y221">
        <v>315088</v>
      </c>
      <c r="Z221">
        <v>26257</v>
      </c>
      <c r="AA221">
        <v>1.31</v>
      </c>
      <c r="AB221">
        <v>12</v>
      </c>
      <c r="AC221">
        <v>8</v>
      </c>
      <c r="AD221">
        <v>4</v>
      </c>
      <c r="AE221">
        <v>66.67</v>
      </c>
      <c r="AF221">
        <v>10</v>
      </c>
      <c r="AG221">
        <v>7</v>
      </c>
      <c r="AH221">
        <v>4</v>
      </c>
      <c r="AI221">
        <v>1</v>
      </c>
    </row>
    <row r="222" spans="1:35" x14ac:dyDescent="0.2">
      <c r="A222" s="102">
        <v>961</v>
      </c>
      <c r="B222">
        <v>5020</v>
      </c>
      <c r="C222" s="106" t="s">
        <v>1669</v>
      </c>
      <c r="D222" s="106" t="s">
        <v>1590</v>
      </c>
      <c r="E222">
        <v>471</v>
      </c>
      <c r="F222">
        <v>474.9</v>
      </c>
      <c r="G222">
        <v>1900</v>
      </c>
      <c r="H222" s="106" t="s">
        <v>1311</v>
      </c>
      <c r="I222">
        <v>7012</v>
      </c>
      <c r="J222" s="106" t="s">
        <v>1547</v>
      </c>
      <c r="K222" s="106" t="s">
        <v>1329</v>
      </c>
      <c r="L222">
        <v>2186</v>
      </c>
      <c r="M222">
        <v>2238</v>
      </c>
      <c r="N222">
        <v>400</v>
      </c>
      <c r="O222" s="106" t="s">
        <v>1314</v>
      </c>
      <c r="P222">
        <v>0.64049493120565304</v>
      </c>
      <c r="Q222">
        <v>0.85937477255776196</v>
      </c>
      <c r="R222" s="106">
        <v>0.26188666332466498</v>
      </c>
      <c r="S222" s="106">
        <v>1.7008624676125701E-2</v>
      </c>
      <c r="T222">
        <v>1.0831170809505599</v>
      </c>
      <c r="U222">
        <v>1.0831170809505599</v>
      </c>
      <c r="V222">
        <v>1.1912932376341301</v>
      </c>
      <c r="W222">
        <v>3.83</v>
      </c>
      <c r="X222">
        <v>0.79</v>
      </c>
      <c r="Y222">
        <v>314384</v>
      </c>
      <c r="Z222">
        <v>12575</v>
      </c>
      <c r="AA222">
        <v>0.52</v>
      </c>
      <c r="AB222">
        <v>25</v>
      </c>
      <c r="AC222">
        <v>14</v>
      </c>
      <c r="AD222">
        <v>11</v>
      </c>
      <c r="AE222">
        <v>56</v>
      </c>
      <c r="AF222">
        <v>11</v>
      </c>
      <c r="AG222">
        <v>11</v>
      </c>
      <c r="AH222">
        <v>7</v>
      </c>
      <c r="AI222">
        <v>7</v>
      </c>
    </row>
    <row r="223" spans="1:35" x14ac:dyDescent="0.2">
      <c r="A223" s="102">
        <v>1499</v>
      </c>
      <c r="B223">
        <v>2433</v>
      </c>
      <c r="C223" s="106" t="s">
        <v>1816</v>
      </c>
      <c r="D223" s="106" t="s">
        <v>1326</v>
      </c>
      <c r="E223">
        <v>1503</v>
      </c>
      <c r="F223">
        <v>1513</v>
      </c>
      <c r="G223">
        <v>600</v>
      </c>
      <c r="H223" s="106" t="s">
        <v>1314</v>
      </c>
      <c r="I223">
        <v>4471</v>
      </c>
      <c r="J223" s="106" t="s">
        <v>1817</v>
      </c>
      <c r="K223" s="106" t="s">
        <v>1336</v>
      </c>
      <c r="L223">
        <v>4905</v>
      </c>
      <c r="M223">
        <v>4910</v>
      </c>
      <c r="N223">
        <v>200</v>
      </c>
      <c r="O223" s="106" t="s">
        <v>1311</v>
      </c>
      <c r="P223">
        <v>0.83479010643964702</v>
      </c>
      <c r="Q223">
        <v>0.80367341799133596</v>
      </c>
      <c r="R223" s="15">
        <v>0.16827005049072499</v>
      </c>
      <c r="S223">
        <v>8.5161869402697703E-3</v>
      </c>
      <c r="T223">
        <v>-1.3597264504529201</v>
      </c>
      <c r="U223">
        <v>1.3597264504529201</v>
      </c>
      <c r="V223">
        <v>1.4754800597615101</v>
      </c>
      <c r="W223">
        <v>-4.4000000000000004</v>
      </c>
      <c r="X223">
        <v>7.56</v>
      </c>
      <c r="Y223">
        <v>313635</v>
      </c>
      <c r="Z223">
        <v>20909</v>
      </c>
      <c r="AA223">
        <v>0.81</v>
      </c>
      <c r="AB223">
        <v>15</v>
      </c>
      <c r="AC223">
        <v>10</v>
      </c>
      <c r="AD223">
        <v>5</v>
      </c>
      <c r="AE223">
        <v>66.67</v>
      </c>
      <c r="AF223">
        <v>13</v>
      </c>
      <c r="AG223">
        <v>5</v>
      </c>
      <c r="AH223">
        <v>3</v>
      </c>
      <c r="AI223">
        <v>7</v>
      </c>
    </row>
    <row r="224" spans="1:35" x14ac:dyDescent="0.2">
      <c r="A224" s="102">
        <v>493</v>
      </c>
      <c r="B224">
        <v>6457</v>
      </c>
      <c r="C224" s="106" t="s">
        <v>1655</v>
      </c>
      <c r="D224" s="106" t="s">
        <v>1324</v>
      </c>
      <c r="E224">
        <v>3160</v>
      </c>
      <c r="F224">
        <v>3140</v>
      </c>
      <c r="G224">
        <v>300</v>
      </c>
      <c r="H224" s="106" t="s">
        <v>1311</v>
      </c>
      <c r="I224">
        <v>9715</v>
      </c>
      <c r="J224" s="106" t="s">
        <v>1666</v>
      </c>
      <c r="K224" s="106" t="s">
        <v>1326</v>
      </c>
      <c r="L224">
        <v>2755</v>
      </c>
      <c r="M224">
        <v>2681</v>
      </c>
      <c r="N224">
        <v>400</v>
      </c>
      <c r="O224" s="106" t="s">
        <v>1314</v>
      </c>
      <c r="P224">
        <v>0.57954621640404602</v>
      </c>
      <c r="Q224">
        <v>0.90003677389546499</v>
      </c>
      <c r="R224">
        <v>0.100793460376693</v>
      </c>
      <c r="S224">
        <v>4.4207620691112497E-3</v>
      </c>
      <c r="T224">
        <v>1.15955204766012</v>
      </c>
      <c r="U224">
        <v>1.15955204766012</v>
      </c>
      <c r="V224">
        <v>0.269001127987887</v>
      </c>
      <c r="W224">
        <v>2.52</v>
      </c>
      <c r="X224">
        <v>13.84</v>
      </c>
      <c r="Y224">
        <v>313290</v>
      </c>
      <c r="Z224">
        <v>28481</v>
      </c>
      <c r="AA224">
        <v>1.53</v>
      </c>
      <c r="AB224">
        <v>11</v>
      </c>
      <c r="AC224">
        <v>9</v>
      </c>
      <c r="AD224">
        <v>2</v>
      </c>
      <c r="AE224">
        <v>81.819999999999993</v>
      </c>
      <c r="AF224">
        <v>10</v>
      </c>
      <c r="AG224">
        <v>6</v>
      </c>
      <c r="AH224">
        <v>2</v>
      </c>
      <c r="AI224">
        <v>3</v>
      </c>
    </row>
    <row r="225" spans="1:35" x14ac:dyDescent="0.2">
      <c r="A225" s="102">
        <v>743</v>
      </c>
      <c r="B225">
        <v>6479</v>
      </c>
      <c r="C225" s="106" t="s">
        <v>556</v>
      </c>
      <c r="D225" s="106" t="s">
        <v>1316</v>
      </c>
      <c r="E225">
        <v>2175</v>
      </c>
      <c r="F225">
        <v>2197</v>
      </c>
      <c r="G225">
        <v>300</v>
      </c>
      <c r="H225" s="106" t="s">
        <v>1314</v>
      </c>
      <c r="I225">
        <v>8766</v>
      </c>
      <c r="J225" s="106" t="s">
        <v>1499</v>
      </c>
      <c r="K225" s="106" t="s">
        <v>1507</v>
      </c>
      <c r="L225">
        <v>6048</v>
      </c>
      <c r="M225">
        <v>6113</v>
      </c>
      <c r="N225">
        <v>100</v>
      </c>
      <c r="O225" s="106" t="s">
        <v>1311</v>
      </c>
      <c r="P225">
        <v>0.63162276124250005</v>
      </c>
      <c r="Q225">
        <v>0.879680879437438</v>
      </c>
      <c r="R225" s="15">
        <v>0.46237554129702801</v>
      </c>
      <c r="S225" s="106">
        <v>5.7505231108318101E-2</v>
      </c>
      <c r="T225">
        <v>-0.75773165478351101</v>
      </c>
      <c r="U225">
        <v>0.75773165478351101</v>
      </c>
      <c r="V225">
        <v>0.78336105622933905</v>
      </c>
      <c r="W225">
        <v>-2.5099999999999998</v>
      </c>
      <c r="X225">
        <v>7.82</v>
      </c>
      <c r="Y225">
        <v>312910</v>
      </c>
      <c r="Z225">
        <v>19557</v>
      </c>
      <c r="AA225">
        <v>0.97</v>
      </c>
      <c r="AB225">
        <v>16</v>
      </c>
      <c r="AC225">
        <v>12</v>
      </c>
      <c r="AD225">
        <v>4</v>
      </c>
      <c r="AE225">
        <v>75</v>
      </c>
      <c r="AF225">
        <v>12</v>
      </c>
      <c r="AG225">
        <v>10</v>
      </c>
      <c r="AH225">
        <v>4</v>
      </c>
      <c r="AI225">
        <v>2</v>
      </c>
    </row>
    <row r="226" spans="1:35" x14ac:dyDescent="0.2">
      <c r="A226" s="102">
        <v>116</v>
      </c>
      <c r="B226">
        <v>6457</v>
      </c>
      <c r="C226" s="106" t="s">
        <v>1655</v>
      </c>
      <c r="D226" s="106" t="s">
        <v>1324</v>
      </c>
      <c r="E226">
        <v>3160</v>
      </c>
      <c r="F226">
        <v>3140</v>
      </c>
      <c r="G226">
        <v>300</v>
      </c>
      <c r="H226" s="106" t="s">
        <v>1311</v>
      </c>
      <c r="I226">
        <v>6925</v>
      </c>
      <c r="J226" s="106" t="s">
        <v>1783</v>
      </c>
      <c r="K226" s="106" t="s">
        <v>1316</v>
      </c>
      <c r="L226">
        <v>1487</v>
      </c>
      <c r="M226">
        <v>1481</v>
      </c>
      <c r="N226">
        <v>600</v>
      </c>
      <c r="O226" s="106" t="s">
        <v>1314</v>
      </c>
      <c r="P226">
        <v>0.68435230285304505</v>
      </c>
      <c r="Q226">
        <v>0.93804985608880098</v>
      </c>
      <c r="R226">
        <v>0.12533888847258301</v>
      </c>
      <c r="S226">
        <v>5.3024864208618997E-4</v>
      </c>
      <c r="T226">
        <v>2.2120875379439799</v>
      </c>
      <c r="U226">
        <v>2.2120875379439799</v>
      </c>
      <c r="V226">
        <v>1.7898610540936299</v>
      </c>
      <c r="W226">
        <v>5.22</v>
      </c>
      <c r="X226">
        <v>5.67</v>
      </c>
      <c r="Y226">
        <v>311360</v>
      </c>
      <c r="Z226">
        <v>19460</v>
      </c>
      <c r="AA226">
        <v>1.0900000000000001</v>
      </c>
      <c r="AB226">
        <v>16</v>
      </c>
      <c r="AC226">
        <v>11</v>
      </c>
      <c r="AD226">
        <v>5</v>
      </c>
      <c r="AE226">
        <v>68.75</v>
      </c>
      <c r="AF226">
        <v>11</v>
      </c>
      <c r="AG226">
        <v>8</v>
      </c>
      <c r="AH226">
        <v>4</v>
      </c>
      <c r="AI226">
        <v>4</v>
      </c>
    </row>
    <row r="227" spans="1:35" x14ac:dyDescent="0.2">
      <c r="A227" s="102">
        <v>801</v>
      </c>
      <c r="B227">
        <v>4114</v>
      </c>
      <c r="C227" s="106" t="s">
        <v>1475</v>
      </c>
      <c r="D227" s="106" t="s">
        <v>1336</v>
      </c>
      <c r="E227">
        <v>6140</v>
      </c>
      <c r="F227">
        <v>6160</v>
      </c>
      <c r="G227">
        <v>100</v>
      </c>
      <c r="H227" s="106" t="s">
        <v>1311</v>
      </c>
      <c r="I227">
        <v>7211</v>
      </c>
      <c r="J227" s="106" t="s">
        <v>28</v>
      </c>
      <c r="K227" s="106" t="s">
        <v>1329</v>
      </c>
      <c r="L227">
        <v>409</v>
      </c>
      <c r="M227">
        <v>408</v>
      </c>
      <c r="N227">
        <v>1500</v>
      </c>
      <c r="O227" s="106" t="s">
        <v>1314</v>
      </c>
      <c r="P227">
        <v>0.81066161461821995</v>
      </c>
      <c r="Q227">
        <v>0.87406394895158102</v>
      </c>
      <c r="R227" s="106">
        <v>6.7271757458862699E-2</v>
      </c>
      <c r="S227">
        <v>1.6949584889854898E-2</v>
      </c>
      <c r="T227">
        <v>1.0548537627016199</v>
      </c>
      <c r="U227">
        <v>1.0548537627016199</v>
      </c>
      <c r="V227">
        <v>0.96058797310252297</v>
      </c>
      <c r="W227">
        <v>4.9000000000000004</v>
      </c>
      <c r="X227">
        <v>0.65</v>
      </c>
      <c r="Y227">
        <v>311332</v>
      </c>
      <c r="Z227">
        <v>20755</v>
      </c>
      <c r="AA227">
        <v>1.47</v>
      </c>
      <c r="AB227">
        <v>15</v>
      </c>
      <c r="AC227">
        <v>10</v>
      </c>
      <c r="AD227">
        <v>5</v>
      </c>
      <c r="AE227">
        <v>66.67</v>
      </c>
      <c r="AF227">
        <v>14</v>
      </c>
      <c r="AG227">
        <v>8</v>
      </c>
      <c r="AH227">
        <v>0</v>
      </c>
      <c r="AI227">
        <v>7</v>
      </c>
    </row>
    <row r="228" spans="1:35" x14ac:dyDescent="0.2">
      <c r="A228" s="102">
        <v>1010</v>
      </c>
      <c r="B228">
        <v>6723</v>
      </c>
      <c r="C228" s="106" t="s">
        <v>1582</v>
      </c>
      <c r="D228" s="106" t="s">
        <v>1316</v>
      </c>
      <c r="E228">
        <v>769</v>
      </c>
      <c r="F228">
        <v>771</v>
      </c>
      <c r="G228">
        <v>1200</v>
      </c>
      <c r="H228" s="106" t="s">
        <v>1311</v>
      </c>
      <c r="I228">
        <v>9437</v>
      </c>
      <c r="J228" s="106" t="s">
        <v>477</v>
      </c>
      <c r="K228" s="106" t="s">
        <v>1313</v>
      </c>
      <c r="L228">
        <v>3095</v>
      </c>
      <c r="M228">
        <v>3103</v>
      </c>
      <c r="N228">
        <v>300</v>
      </c>
      <c r="O228" s="106" t="s">
        <v>1314</v>
      </c>
      <c r="P228">
        <v>0.53488367601048803</v>
      </c>
      <c r="Q228">
        <v>0.85469333243207202</v>
      </c>
      <c r="R228" s="106">
        <v>0.291100657881665</v>
      </c>
      <c r="S228">
        <v>7.5087725711078496E-2</v>
      </c>
      <c r="T228">
        <v>0.30127930956840998</v>
      </c>
      <c r="U228">
        <v>0.30127930956840998</v>
      </c>
      <c r="V228">
        <v>0.64713442907162699</v>
      </c>
      <c r="W228">
        <v>1.1399999999999999</v>
      </c>
      <c r="X228">
        <v>0.61</v>
      </c>
      <c r="Y228">
        <v>311248</v>
      </c>
      <c r="Z228">
        <v>18309</v>
      </c>
      <c r="AA228">
        <v>0.97</v>
      </c>
      <c r="AB228">
        <v>17</v>
      </c>
      <c r="AC228">
        <v>10</v>
      </c>
      <c r="AD228">
        <v>7</v>
      </c>
      <c r="AE228">
        <v>58.82</v>
      </c>
      <c r="AF228">
        <v>8</v>
      </c>
      <c r="AG228">
        <v>10</v>
      </c>
      <c r="AH228">
        <v>5</v>
      </c>
      <c r="AI228">
        <v>2</v>
      </c>
    </row>
    <row r="229" spans="1:35" x14ac:dyDescent="0.2">
      <c r="A229" s="102">
        <v>952</v>
      </c>
      <c r="B229">
        <v>3076</v>
      </c>
      <c r="C229" s="106" t="s">
        <v>1644</v>
      </c>
      <c r="D229" s="106" t="s">
        <v>1318</v>
      </c>
      <c r="E229">
        <v>1773</v>
      </c>
      <c r="F229">
        <v>1740</v>
      </c>
      <c r="G229">
        <v>300</v>
      </c>
      <c r="H229" s="106" t="s">
        <v>1314</v>
      </c>
      <c r="I229">
        <v>9062</v>
      </c>
      <c r="J229" s="106" t="s">
        <v>1275</v>
      </c>
      <c r="K229" s="106" t="s">
        <v>1442</v>
      </c>
      <c r="L229">
        <v>5810</v>
      </c>
      <c r="M229">
        <v>5880</v>
      </c>
      <c r="N229">
        <v>100</v>
      </c>
      <c r="O229" s="106" t="s">
        <v>1311</v>
      </c>
      <c r="P229">
        <v>0.84287547014501096</v>
      </c>
      <c r="Q229">
        <v>0.859968379064736</v>
      </c>
      <c r="R229" s="15">
        <v>1.8556867778953699E-3</v>
      </c>
      <c r="S229" s="15">
        <v>6.6527934723642603E-3</v>
      </c>
      <c r="T229">
        <v>-0.77481712629434496</v>
      </c>
      <c r="U229">
        <v>0.77481712629434496</v>
      </c>
      <c r="V229">
        <v>0.48291868707635499</v>
      </c>
      <c r="W229">
        <v>-2.67</v>
      </c>
      <c r="X229">
        <v>11.22</v>
      </c>
      <c r="Y229">
        <v>310493</v>
      </c>
      <c r="Z229">
        <v>34499</v>
      </c>
      <c r="AA229">
        <v>1.79</v>
      </c>
      <c r="AB229">
        <v>9</v>
      </c>
      <c r="AC229">
        <v>7</v>
      </c>
      <c r="AD229">
        <v>2</v>
      </c>
      <c r="AE229">
        <v>77.78</v>
      </c>
      <c r="AF229">
        <v>12</v>
      </c>
      <c r="AG229">
        <v>5</v>
      </c>
      <c r="AH229">
        <v>1</v>
      </c>
      <c r="AI229">
        <v>3</v>
      </c>
    </row>
    <row r="230" spans="1:35" x14ac:dyDescent="0.2">
      <c r="A230" s="102">
        <v>1402</v>
      </c>
      <c r="B230">
        <v>7984</v>
      </c>
      <c r="C230" s="106" t="s">
        <v>849</v>
      </c>
      <c r="D230" s="106" t="s">
        <v>1335</v>
      </c>
      <c r="E230">
        <v>1570</v>
      </c>
      <c r="F230">
        <v>1597</v>
      </c>
      <c r="G230">
        <v>600</v>
      </c>
      <c r="H230" s="106" t="s">
        <v>1311</v>
      </c>
      <c r="I230">
        <v>9513</v>
      </c>
      <c r="J230" s="106" t="s">
        <v>1537</v>
      </c>
      <c r="K230" s="106" t="s">
        <v>1371</v>
      </c>
      <c r="L230">
        <v>2550</v>
      </c>
      <c r="M230">
        <v>2529</v>
      </c>
      <c r="N230">
        <v>400</v>
      </c>
      <c r="O230" s="106" t="s">
        <v>1314</v>
      </c>
      <c r="P230">
        <v>0.67172428656243699</v>
      </c>
      <c r="Q230">
        <v>0.81529384659292803</v>
      </c>
      <c r="R230">
        <v>9.8799991118552598E-3</v>
      </c>
      <c r="S230">
        <v>2.70595432362284E-2</v>
      </c>
      <c r="T230">
        <v>6.7923267333462004E-2</v>
      </c>
      <c r="U230">
        <v>6.7923267333462004E-2</v>
      </c>
      <c r="V230">
        <v>0.76004326732285998</v>
      </c>
      <c r="W230">
        <v>0.19</v>
      </c>
      <c r="X230">
        <v>5.28</v>
      </c>
      <c r="Y230">
        <v>309038</v>
      </c>
      <c r="Z230">
        <v>20603</v>
      </c>
      <c r="AA230">
        <v>1.08</v>
      </c>
      <c r="AB230">
        <v>15</v>
      </c>
      <c r="AC230">
        <v>9</v>
      </c>
      <c r="AD230">
        <v>6</v>
      </c>
      <c r="AE230">
        <v>60</v>
      </c>
      <c r="AF230">
        <v>12</v>
      </c>
      <c r="AG230">
        <v>7</v>
      </c>
      <c r="AH230">
        <v>3</v>
      </c>
      <c r="AI230">
        <v>5</v>
      </c>
    </row>
    <row r="231" spans="1:35" x14ac:dyDescent="0.2">
      <c r="A231" s="102">
        <v>1494</v>
      </c>
      <c r="B231">
        <v>4005</v>
      </c>
      <c r="C231" s="106" t="s">
        <v>1568</v>
      </c>
      <c r="D231" s="106" t="s">
        <v>1336</v>
      </c>
      <c r="E231">
        <v>450</v>
      </c>
      <c r="F231">
        <v>451</v>
      </c>
      <c r="G231">
        <v>2200</v>
      </c>
      <c r="H231" s="106" t="s">
        <v>1311</v>
      </c>
      <c r="I231">
        <v>9716</v>
      </c>
      <c r="J231" s="106" t="s">
        <v>1527</v>
      </c>
      <c r="K231" s="106" t="s">
        <v>1326</v>
      </c>
      <c r="L231">
        <v>1252</v>
      </c>
      <c r="M231">
        <v>1242</v>
      </c>
      <c r="N231">
        <v>800</v>
      </c>
      <c r="O231" s="106" t="s">
        <v>1314</v>
      </c>
      <c r="P231">
        <v>0.87096122546974997</v>
      </c>
      <c r="Q231">
        <v>0.80390964070497695</v>
      </c>
      <c r="R231">
        <v>0.12649536603498601</v>
      </c>
      <c r="S231" s="15">
        <v>6.3462372827460404E-3</v>
      </c>
      <c r="T231">
        <v>0.51996194505973503</v>
      </c>
      <c r="U231">
        <v>0.51996194505973503</v>
      </c>
      <c r="V231">
        <v>0.14098608817966801</v>
      </c>
      <c r="W231">
        <v>1.6</v>
      </c>
      <c r="X231">
        <v>0.14000000000000001</v>
      </c>
      <c r="Y231">
        <v>308150</v>
      </c>
      <c r="Z231">
        <v>20543</v>
      </c>
      <c r="AA231">
        <v>1</v>
      </c>
      <c r="AB231">
        <v>15</v>
      </c>
      <c r="AC231">
        <v>10</v>
      </c>
      <c r="AD231">
        <v>5</v>
      </c>
      <c r="AE231">
        <v>66.67</v>
      </c>
      <c r="AF231">
        <v>10</v>
      </c>
      <c r="AG231">
        <v>9</v>
      </c>
      <c r="AH231">
        <v>4</v>
      </c>
      <c r="AI231">
        <v>2</v>
      </c>
    </row>
    <row r="232" spans="1:35" x14ac:dyDescent="0.2">
      <c r="A232" s="102">
        <v>1348</v>
      </c>
      <c r="B232">
        <v>4523</v>
      </c>
      <c r="C232" s="106" t="s">
        <v>1516</v>
      </c>
      <c r="D232" s="106" t="s">
        <v>1334</v>
      </c>
      <c r="E232">
        <v>8950</v>
      </c>
      <c r="F232">
        <v>8858</v>
      </c>
      <c r="G232">
        <v>100</v>
      </c>
      <c r="H232" s="106" t="s">
        <v>1311</v>
      </c>
      <c r="I232">
        <v>8697</v>
      </c>
      <c r="J232" s="106" t="s">
        <v>928</v>
      </c>
      <c r="K232" s="106" t="s">
        <v>1317</v>
      </c>
      <c r="L232">
        <v>1990</v>
      </c>
      <c r="M232">
        <v>1981</v>
      </c>
      <c r="N232">
        <v>400</v>
      </c>
      <c r="O232" s="106" t="s">
        <v>1314</v>
      </c>
      <c r="P232">
        <v>0.77063815985767303</v>
      </c>
      <c r="Q232">
        <v>0.82107893327134995</v>
      </c>
      <c r="R232">
        <v>0.14534283610117499</v>
      </c>
      <c r="S232">
        <v>8.13341306629662E-3</v>
      </c>
      <c r="T232">
        <v>1.5481537171572499</v>
      </c>
      <c r="U232">
        <v>1.5481537171572499</v>
      </c>
      <c r="V232">
        <v>1.4791499878466901</v>
      </c>
      <c r="W232">
        <v>5.69</v>
      </c>
      <c r="X232">
        <v>10.54</v>
      </c>
      <c r="Y232">
        <v>308136</v>
      </c>
      <c r="Z232">
        <v>18126</v>
      </c>
      <c r="AA232">
        <v>1.1200000000000001</v>
      </c>
      <c r="AB232">
        <v>17</v>
      </c>
      <c r="AC232">
        <v>12</v>
      </c>
      <c r="AD232">
        <v>5</v>
      </c>
      <c r="AE232">
        <v>70.59</v>
      </c>
      <c r="AF232">
        <v>11</v>
      </c>
      <c r="AG232">
        <v>10</v>
      </c>
      <c r="AH232">
        <v>3</v>
      </c>
      <c r="AI232">
        <v>4</v>
      </c>
    </row>
    <row r="233" spans="1:35" x14ac:dyDescent="0.2">
      <c r="A233" s="102">
        <v>1423</v>
      </c>
      <c r="B233">
        <v>8308</v>
      </c>
      <c r="C233" s="106" t="s">
        <v>51</v>
      </c>
      <c r="D233" s="106" t="s">
        <v>1369</v>
      </c>
      <c r="E233">
        <v>451</v>
      </c>
      <c r="F233">
        <v>452.8</v>
      </c>
      <c r="G233">
        <v>2200</v>
      </c>
      <c r="H233" s="106" t="s">
        <v>1314</v>
      </c>
      <c r="I233">
        <v>9513</v>
      </c>
      <c r="J233" s="106" t="s">
        <v>1537</v>
      </c>
      <c r="K233" s="106" t="s">
        <v>1371</v>
      </c>
      <c r="L233">
        <v>2550</v>
      </c>
      <c r="M233">
        <v>2529</v>
      </c>
      <c r="N233">
        <v>400</v>
      </c>
      <c r="O233" s="106" t="s">
        <v>1311</v>
      </c>
      <c r="P233">
        <v>0.85473819401957496</v>
      </c>
      <c r="Q233">
        <v>0.81258037710712505</v>
      </c>
      <c r="R233" s="106">
        <v>4.7208802274206298E-2</v>
      </c>
      <c r="S233">
        <v>9.1855767736739299E-2</v>
      </c>
      <c r="T233">
        <v>-0.74168298210782402</v>
      </c>
      <c r="U233">
        <v>0.74168298210782402</v>
      </c>
      <c r="V233">
        <v>0.97800907363462797</v>
      </c>
      <c r="W233">
        <v>-1.08</v>
      </c>
      <c r="X233">
        <v>1.53</v>
      </c>
      <c r="Y233">
        <v>307950</v>
      </c>
      <c r="Z233">
        <v>27995</v>
      </c>
      <c r="AA233">
        <v>1.6</v>
      </c>
      <c r="AB233">
        <v>11</v>
      </c>
      <c r="AC233">
        <v>8</v>
      </c>
      <c r="AD233">
        <v>3</v>
      </c>
      <c r="AE233">
        <v>72.73</v>
      </c>
      <c r="AF233">
        <v>13</v>
      </c>
      <c r="AG233">
        <v>7</v>
      </c>
      <c r="AH233">
        <v>1</v>
      </c>
      <c r="AI233">
        <v>3</v>
      </c>
    </row>
    <row r="234" spans="1:35" x14ac:dyDescent="0.2">
      <c r="A234" s="102">
        <v>376</v>
      </c>
      <c r="B234">
        <v>6472</v>
      </c>
      <c r="C234" s="106" t="s">
        <v>62</v>
      </c>
      <c r="D234" s="106" t="s">
        <v>1324</v>
      </c>
      <c r="E234">
        <v>297</v>
      </c>
      <c r="F234">
        <v>299</v>
      </c>
      <c r="G234">
        <v>3600</v>
      </c>
      <c r="H234" s="106" t="s">
        <v>1311</v>
      </c>
      <c r="I234">
        <v>7762</v>
      </c>
      <c r="J234" s="106" t="s">
        <v>1533</v>
      </c>
      <c r="K234" s="106" t="s">
        <v>1320</v>
      </c>
      <c r="L234">
        <v>488</v>
      </c>
      <c r="M234">
        <v>491</v>
      </c>
      <c r="N234">
        <v>2200</v>
      </c>
      <c r="O234" s="106" t="s">
        <v>1314</v>
      </c>
      <c r="P234">
        <v>0.90180607039283101</v>
      </c>
      <c r="Q234">
        <v>0.90905140044743404</v>
      </c>
      <c r="R234" s="106">
        <v>2.60972081240919E-2</v>
      </c>
      <c r="S234" s="106">
        <v>1.2768723599179599E-2</v>
      </c>
      <c r="T234">
        <v>2.0356325733532001</v>
      </c>
      <c r="U234">
        <v>2.0356325733532001</v>
      </c>
      <c r="V234">
        <v>1.8801558706153501</v>
      </c>
      <c r="W234">
        <v>5.45</v>
      </c>
      <c r="X234">
        <v>0.35</v>
      </c>
      <c r="Y234">
        <v>307829</v>
      </c>
      <c r="Z234">
        <v>23679</v>
      </c>
      <c r="AA234">
        <v>1.1000000000000001</v>
      </c>
      <c r="AB234">
        <v>13</v>
      </c>
      <c r="AC234">
        <v>8</v>
      </c>
      <c r="AD234">
        <v>5</v>
      </c>
      <c r="AE234">
        <v>61.54</v>
      </c>
      <c r="AF234">
        <v>13</v>
      </c>
      <c r="AG234">
        <v>4</v>
      </c>
      <c r="AH234">
        <v>2</v>
      </c>
      <c r="AI234">
        <v>7</v>
      </c>
    </row>
    <row r="235" spans="1:35" x14ac:dyDescent="0.2">
      <c r="A235" s="102">
        <v>34</v>
      </c>
      <c r="B235">
        <v>6952</v>
      </c>
      <c r="C235" s="106" t="s">
        <v>445</v>
      </c>
      <c r="D235" s="106" t="s">
        <v>1316</v>
      </c>
      <c r="E235">
        <v>2040</v>
      </c>
      <c r="F235">
        <v>2034</v>
      </c>
      <c r="G235">
        <v>400</v>
      </c>
      <c r="H235" s="106" t="s">
        <v>1314</v>
      </c>
      <c r="I235">
        <v>7729</v>
      </c>
      <c r="J235" s="106" t="s">
        <v>552</v>
      </c>
      <c r="K235" s="106" t="s">
        <v>1320</v>
      </c>
      <c r="L235">
        <v>4150</v>
      </c>
      <c r="M235">
        <v>4085</v>
      </c>
      <c r="N235">
        <v>200</v>
      </c>
      <c r="O235" s="106" t="s">
        <v>1311</v>
      </c>
      <c r="P235">
        <v>0.81618045161322295</v>
      </c>
      <c r="Q235">
        <v>0.95568065997761198</v>
      </c>
      <c r="R235">
        <v>0.25202129037092402</v>
      </c>
      <c r="S235">
        <v>6.1187269678321603E-2</v>
      </c>
      <c r="T235">
        <v>-1.39684929039816</v>
      </c>
      <c r="U235">
        <v>1.39684929039816</v>
      </c>
      <c r="V235">
        <v>0.76847808292014597</v>
      </c>
      <c r="W235">
        <v>-4.59</v>
      </c>
      <c r="X235">
        <v>0.42</v>
      </c>
      <c r="Y235">
        <v>307031</v>
      </c>
      <c r="Z235">
        <v>15352</v>
      </c>
      <c r="AA235">
        <v>0.65</v>
      </c>
      <c r="AB235">
        <v>20</v>
      </c>
      <c r="AC235">
        <v>11</v>
      </c>
      <c r="AD235">
        <v>9</v>
      </c>
      <c r="AE235">
        <v>55</v>
      </c>
      <c r="AF235">
        <v>10</v>
      </c>
      <c r="AG235">
        <v>10</v>
      </c>
      <c r="AH235">
        <v>6</v>
      </c>
      <c r="AI235">
        <v>4</v>
      </c>
    </row>
    <row r="236" spans="1:35" x14ac:dyDescent="0.2">
      <c r="A236" s="102">
        <v>1089</v>
      </c>
      <c r="B236">
        <v>3861</v>
      </c>
      <c r="C236" s="106" t="s">
        <v>37</v>
      </c>
      <c r="D236" s="106" t="s">
        <v>1542</v>
      </c>
      <c r="E236">
        <v>570</v>
      </c>
      <c r="F236">
        <v>572</v>
      </c>
      <c r="G236">
        <v>1300</v>
      </c>
      <c r="H236" s="106" t="s">
        <v>1311</v>
      </c>
      <c r="I236">
        <v>7259</v>
      </c>
      <c r="J236" s="106" t="s">
        <v>27</v>
      </c>
      <c r="K236" s="106" t="s">
        <v>1329</v>
      </c>
      <c r="L236">
        <v>3700</v>
      </c>
      <c r="M236">
        <v>3760</v>
      </c>
      <c r="N236">
        <v>200</v>
      </c>
      <c r="O236" s="106" t="s">
        <v>1314</v>
      </c>
      <c r="P236">
        <v>0.75583083484831304</v>
      </c>
      <c r="Q236">
        <v>0.84871236439615305</v>
      </c>
      <c r="R236">
        <v>0.246728729021746</v>
      </c>
      <c r="S236">
        <v>6.4749623437821896E-2</v>
      </c>
      <c r="T236">
        <v>0.404853965503781</v>
      </c>
      <c r="U236">
        <v>0.404853965503781</v>
      </c>
      <c r="V236">
        <v>1.0344962727884901</v>
      </c>
      <c r="W236">
        <v>1.63</v>
      </c>
      <c r="X236">
        <v>1.1200000000000001</v>
      </c>
      <c r="Y236">
        <v>306387</v>
      </c>
      <c r="Z236">
        <v>13927</v>
      </c>
      <c r="AA236">
        <v>0.8</v>
      </c>
      <c r="AB236">
        <v>22</v>
      </c>
      <c r="AC236">
        <v>14</v>
      </c>
      <c r="AD236">
        <v>8</v>
      </c>
      <c r="AE236">
        <v>63.64</v>
      </c>
      <c r="AF236">
        <v>12</v>
      </c>
      <c r="AG236">
        <v>7</v>
      </c>
      <c r="AH236">
        <v>4</v>
      </c>
      <c r="AI236">
        <v>11</v>
      </c>
    </row>
    <row r="237" spans="1:35" x14ac:dyDescent="0.2">
      <c r="A237" s="102">
        <v>214</v>
      </c>
      <c r="B237">
        <v>1719</v>
      </c>
      <c r="C237" s="106" t="s">
        <v>553</v>
      </c>
      <c r="D237" s="106" t="s">
        <v>1321</v>
      </c>
      <c r="E237">
        <v>873</v>
      </c>
      <c r="F237">
        <v>866</v>
      </c>
      <c r="G237">
        <v>1200</v>
      </c>
      <c r="H237" s="106" t="s">
        <v>1311</v>
      </c>
      <c r="I237">
        <v>8020</v>
      </c>
      <c r="J237" s="106" t="s">
        <v>1438</v>
      </c>
      <c r="K237" s="106" t="s">
        <v>1318</v>
      </c>
      <c r="L237">
        <v>1330</v>
      </c>
      <c r="M237">
        <v>1319</v>
      </c>
      <c r="N237">
        <v>800</v>
      </c>
      <c r="O237" s="106" t="s">
        <v>1314</v>
      </c>
      <c r="P237">
        <v>0.78916466986927203</v>
      </c>
      <c r="Q237">
        <v>0.92514762290755503</v>
      </c>
      <c r="R237" s="106">
        <v>0.206895339832534</v>
      </c>
      <c r="S237" s="106">
        <v>1.8808901980730298E-2</v>
      </c>
      <c r="T237">
        <v>0.67818420347430897</v>
      </c>
      <c r="U237">
        <v>0.67818420347430897</v>
      </c>
      <c r="V237">
        <v>0.77680190267802895</v>
      </c>
      <c r="W237">
        <v>1.58</v>
      </c>
      <c r="X237">
        <v>1.52</v>
      </c>
      <c r="Y237">
        <v>305608</v>
      </c>
      <c r="Z237">
        <v>16978</v>
      </c>
      <c r="AA237">
        <v>0.79</v>
      </c>
      <c r="AB237">
        <v>18</v>
      </c>
      <c r="AC237">
        <v>12</v>
      </c>
      <c r="AD237">
        <v>6</v>
      </c>
      <c r="AE237">
        <v>66.67</v>
      </c>
      <c r="AF237">
        <v>12</v>
      </c>
      <c r="AG237">
        <v>9</v>
      </c>
      <c r="AH237">
        <v>4</v>
      </c>
      <c r="AI237">
        <v>5</v>
      </c>
    </row>
    <row r="238" spans="1:35" x14ac:dyDescent="0.2">
      <c r="A238" s="102">
        <v>44</v>
      </c>
      <c r="B238">
        <v>7182</v>
      </c>
      <c r="C238" s="106" t="s">
        <v>1437</v>
      </c>
      <c r="D238" s="106" t="s">
        <v>1369</v>
      </c>
      <c r="E238">
        <v>1022</v>
      </c>
      <c r="F238">
        <v>1011</v>
      </c>
      <c r="G238">
        <v>1100</v>
      </c>
      <c r="H238" s="106" t="s">
        <v>1311</v>
      </c>
      <c r="I238">
        <v>7976</v>
      </c>
      <c r="J238" s="106" t="s">
        <v>1364</v>
      </c>
      <c r="K238" s="106" t="s">
        <v>1335</v>
      </c>
      <c r="L238">
        <v>1579</v>
      </c>
      <c r="M238">
        <v>1529</v>
      </c>
      <c r="N238">
        <v>700</v>
      </c>
      <c r="O238" s="106" t="s">
        <v>1314</v>
      </c>
      <c r="P238">
        <v>0.88293511453015305</v>
      </c>
      <c r="Q238">
        <v>0.95348722804042896</v>
      </c>
      <c r="R238">
        <v>9.8462251883433792E-3</v>
      </c>
      <c r="S238">
        <v>5.5290271196696099E-2</v>
      </c>
      <c r="T238">
        <v>4.0495760198027302</v>
      </c>
      <c r="U238">
        <v>4.0495760198027302</v>
      </c>
      <c r="V238">
        <v>0.35275673386088402</v>
      </c>
      <c r="W238">
        <v>5.93</v>
      </c>
      <c r="X238">
        <v>3.91</v>
      </c>
      <c r="Y238">
        <v>305565</v>
      </c>
      <c r="Z238">
        <v>17974</v>
      </c>
      <c r="AA238">
        <v>0.92</v>
      </c>
      <c r="AB238">
        <v>17</v>
      </c>
      <c r="AC238">
        <v>11</v>
      </c>
      <c r="AD238">
        <v>6</v>
      </c>
      <c r="AE238">
        <v>64.709999999999994</v>
      </c>
      <c r="AF238">
        <v>13</v>
      </c>
      <c r="AG238">
        <v>7</v>
      </c>
      <c r="AH238">
        <v>2</v>
      </c>
      <c r="AI238">
        <v>8</v>
      </c>
    </row>
    <row r="239" spans="1:35" x14ac:dyDescent="0.2">
      <c r="A239" s="102">
        <v>364</v>
      </c>
      <c r="B239">
        <v>6448</v>
      </c>
      <c r="C239" s="106" t="s">
        <v>447</v>
      </c>
      <c r="D239" s="106" t="s">
        <v>1316</v>
      </c>
      <c r="E239">
        <v>2210</v>
      </c>
      <c r="F239">
        <v>2198</v>
      </c>
      <c r="G239">
        <v>500</v>
      </c>
      <c r="H239" s="106" t="s">
        <v>1311</v>
      </c>
      <c r="I239">
        <v>7282</v>
      </c>
      <c r="J239" s="106" t="s">
        <v>1577</v>
      </c>
      <c r="K239" s="106" t="s">
        <v>1329</v>
      </c>
      <c r="L239">
        <v>2451</v>
      </c>
      <c r="M239">
        <v>2473</v>
      </c>
      <c r="N239">
        <v>400</v>
      </c>
      <c r="O239" s="106" t="s">
        <v>1314</v>
      </c>
      <c r="P239">
        <v>0.62492745518006998</v>
      </c>
      <c r="Q239">
        <v>0.91041490302940398</v>
      </c>
      <c r="R239" s="106">
        <v>0.17989392832176601</v>
      </c>
      <c r="S239" s="106">
        <v>3.5730852420209902E-2</v>
      </c>
      <c r="T239">
        <v>1.0172701486297799</v>
      </c>
      <c r="U239">
        <v>1.0172701486297799</v>
      </c>
      <c r="V239">
        <v>1.4495221650553101</v>
      </c>
      <c r="W239">
        <v>3.71</v>
      </c>
      <c r="X239">
        <v>11.1</v>
      </c>
      <c r="Y239">
        <v>305180</v>
      </c>
      <c r="Z239">
        <v>16062</v>
      </c>
      <c r="AA239">
        <v>0.79</v>
      </c>
      <c r="AB239">
        <v>19</v>
      </c>
      <c r="AC239">
        <v>12</v>
      </c>
      <c r="AD239">
        <v>7</v>
      </c>
      <c r="AE239">
        <v>63.16</v>
      </c>
      <c r="AF239">
        <v>13</v>
      </c>
      <c r="AG239">
        <v>8</v>
      </c>
      <c r="AH239">
        <v>4</v>
      </c>
      <c r="AI239">
        <v>7</v>
      </c>
    </row>
    <row r="240" spans="1:35" x14ac:dyDescent="0.2">
      <c r="A240" s="102">
        <v>403</v>
      </c>
      <c r="B240">
        <v>3865</v>
      </c>
      <c r="C240" s="106" t="s">
        <v>1259</v>
      </c>
      <c r="D240" s="106" t="s">
        <v>1542</v>
      </c>
      <c r="E240">
        <v>500</v>
      </c>
      <c r="F240">
        <v>499</v>
      </c>
      <c r="G240">
        <v>1800</v>
      </c>
      <c r="H240" s="106" t="s">
        <v>1314</v>
      </c>
      <c r="I240">
        <v>5233</v>
      </c>
      <c r="J240" s="106" t="s">
        <v>1526</v>
      </c>
      <c r="K240" s="106" t="s">
        <v>1310</v>
      </c>
      <c r="L240">
        <v>2989</v>
      </c>
      <c r="M240">
        <v>2992</v>
      </c>
      <c r="N240">
        <v>300</v>
      </c>
      <c r="O240" s="106" t="s">
        <v>1311</v>
      </c>
      <c r="P240">
        <v>0.88267590080012504</v>
      </c>
      <c r="Q240">
        <v>0.906852346375152</v>
      </c>
      <c r="R240" s="106">
        <v>5.26812157677479E-3</v>
      </c>
      <c r="S240" s="15">
        <v>1.7218798199323399E-2</v>
      </c>
      <c r="T240">
        <v>-1.7352165046092001</v>
      </c>
      <c r="U240">
        <v>1.7352165046092001</v>
      </c>
      <c r="V240">
        <v>1.3741061071746501</v>
      </c>
      <c r="W240">
        <v>-4.5599999999999996</v>
      </c>
      <c r="X240">
        <v>7.0000000000000007E-2</v>
      </c>
      <c r="Y240">
        <v>305118</v>
      </c>
      <c r="Z240">
        <v>16951</v>
      </c>
      <c r="AA240">
        <v>0.7</v>
      </c>
      <c r="AB240">
        <v>18</v>
      </c>
      <c r="AC240">
        <v>12</v>
      </c>
      <c r="AD240">
        <v>6</v>
      </c>
      <c r="AE240">
        <v>66.67</v>
      </c>
      <c r="AF240">
        <v>11</v>
      </c>
      <c r="AG240">
        <v>10</v>
      </c>
      <c r="AH240">
        <v>5</v>
      </c>
      <c r="AI240">
        <v>3</v>
      </c>
    </row>
    <row r="241" spans="1:35" x14ac:dyDescent="0.2">
      <c r="A241" s="102">
        <v>152</v>
      </c>
      <c r="B241">
        <v>1719</v>
      </c>
      <c r="C241" s="106" t="s">
        <v>553</v>
      </c>
      <c r="D241" s="106" t="s">
        <v>1321</v>
      </c>
      <c r="E241">
        <v>873</v>
      </c>
      <c r="F241">
        <v>866</v>
      </c>
      <c r="G241">
        <v>1100</v>
      </c>
      <c r="H241" s="106" t="s">
        <v>1314</v>
      </c>
      <c r="I241">
        <v>8425</v>
      </c>
      <c r="J241" s="106" t="s">
        <v>1505</v>
      </c>
      <c r="K241" s="106" t="s">
        <v>1317</v>
      </c>
      <c r="L241">
        <v>3320</v>
      </c>
      <c r="M241">
        <v>3305</v>
      </c>
      <c r="N241">
        <v>300</v>
      </c>
      <c r="O241" s="106" t="s">
        <v>1311</v>
      </c>
      <c r="P241">
        <v>0.54086542546051397</v>
      </c>
      <c r="Q241">
        <v>0.93220809470089405</v>
      </c>
      <c r="R241">
        <v>3.2887062444454301E-2</v>
      </c>
      <c r="S241">
        <v>2.4329939007819702E-2</v>
      </c>
      <c r="T241">
        <v>-1.84030101448284</v>
      </c>
      <c r="U241">
        <v>1.84030101448284</v>
      </c>
      <c r="V241">
        <v>1.8814211936179699</v>
      </c>
      <c r="W241">
        <v>-6.33</v>
      </c>
      <c r="X241">
        <v>3.92</v>
      </c>
      <c r="Y241">
        <v>304868</v>
      </c>
      <c r="Z241">
        <v>16046</v>
      </c>
      <c r="AA241">
        <v>0.85</v>
      </c>
      <c r="AB241">
        <v>19</v>
      </c>
      <c r="AC241">
        <v>12</v>
      </c>
      <c r="AD241">
        <v>7</v>
      </c>
      <c r="AE241">
        <v>63.16</v>
      </c>
      <c r="AF241">
        <v>12</v>
      </c>
      <c r="AG241">
        <v>11</v>
      </c>
      <c r="AH241">
        <v>6</v>
      </c>
      <c r="AI241">
        <v>2</v>
      </c>
    </row>
    <row r="242" spans="1:35" x14ac:dyDescent="0.2">
      <c r="A242" s="102">
        <v>621</v>
      </c>
      <c r="B242">
        <v>7278</v>
      </c>
      <c r="C242" s="106" t="s">
        <v>45</v>
      </c>
      <c r="D242" s="106" t="s">
        <v>1329</v>
      </c>
      <c r="E242">
        <v>2240</v>
      </c>
      <c r="F242">
        <v>2234</v>
      </c>
      <c r="G242">
        <v>400</v>
      </c>
      <c r="H242" s="106" t="s">
        <v>1314</v>
      </c>
      <c r="I242">
        <v>8385</v>
      </c>
      <c r="J242" s="106" t="s">
        <v>913</v>
      </c>
      <c r="K242" s="106" t="s">
        <v>1369</v>
      </c>
      <c r="L242">
        <v>551</v>
      </c>
      <c r="M242">
        <v>551</v>
      </c>
      <c r="N242">
        <v>1600</v>
      </c>
      <c r="O242" s="106" t="s">
        <v>1311</v>
      </c>
      <c r="P242">
        <v>0.93198223238251798</v>
      </c>
      <c r="Q242">
        <v>0.88929769620953503</v>
      </c>
      <c r="R242" s="15">
        <v>4.2461649138568897E-2</v>
      </c>
      <c r="S242" s="15">
        <v>1.52031126375104E-2</v>
      </c>
      <c r="T242">
        <v>-8.2437600497319005E-2</v>
      </c>
      <c r="U242">
        <v>8.2437600497319005E-2</v>
      </c>
      <c r="V242">
        <v>0.23968559882738</v>
      </c>
      <c r="W242">
        <v>-0.22</v>
      </c>
      <c r="X242">
        <v>1.34</v>
      </c>
      <c r="Y242">
        <v>304750</v>
      </c>
      <c r="Z242">
        <v>19047</v>
      </c>
      <c r="AA242">
        <v>1.04</v>
      </c>
      <c r="AB242">
        <v>16</v>
      </c>
      <c r="AC242">
        <v>12</v>
      </c>
      <c r="AD242">
        <v>4</v>
      </c>
      <c r="AE242">
        <v>75</v>
      </c>
      <c r="AF242">
        <v>11</v>
      </c>
      <c r="AG242">
        <v>8</v>
      </c>
      <c r="AH242">
        <v>3</v>
      </c>
      <c r="AI242">
        <v>5</v>
      </c>
    </row>
    <row r="243" spans="1:35" x14ac:dyDescent="0.2">
      <c r="A243" s="102">
        <v>1033</v>
      </c>
      <c r="B243">
        <v>1414</v>
      </c>
      <c r="C243" s="106" t="s">
        <v>1506</v>
      </c>
      <c r="D243" s="106" t="s">
        <v>1321</v>
      </c>
      <c r="E243">
        <v>4500</v>
      </c>
      <c r="F243">
        <v>4460</v>
      </c>
      <c r="G243">
        <v>200</v>
      </c>
      <c r="H243" s="106" t="s">
        <v>1314</v>
      </c>
      <c r="I243">
        <v>2127</v>
      </c>
      <c r="J243" s="106" t="s">
        <v>1508</v>
      </c>
      <c r="K243" s="106" t="s">
        <v>1326</v>
      </c>
      <c r="L243">
        <v>3865</v>
      </c>
      <c r="M243">
        <v>3830</v>
      </c>
      <c r="N243">
        <v>200</v>
      </c>
      <c r="O243" s="106" t="s">
        <v>1311</v>
      </c>
      <c r="P243">
        <v>0.61061810690205998</v>
      </c>
      <c r="Q243">
        <v>0.85283979465937898</v>
      </c>
      <c r="R243" s="15">
        <v>0.21047486023682499</v>
      </c>
      <c r="S243" s="15">
        <v>2.2468629503656301E-2</v>
      </c>
      <c r="T243">
        <v>-0.95595815607121604</v>
      </c>
      <c r="U243">
        <v>0.95595815607121604</v>
      </c>
      <c r="V243">
        <v>1.0691570802191599</v>
      </c>
      <c r="W243">
        <v>-4.87</v>
      </c>
      <c r="X243">
        <v>14.13</v>
      </c>
      <c r="Y243">
        <v>304702</v>
      </c>
      <c r="Z243">
        <v>19044</v>
      </c>
      <c r="AA243">
        <v>1.2</v>
      </c>
      <c r="AB243">
        <v>16</v>
      </c>
      <c r="AC243">
        <v>10</v>
      </c>
      <c r="AD243">
        <v>6</v>
      </c>
      <c r="AE243">
        <v>62.5</v>
      </c>
      <c r="AF243">
        <v>10</v>
      </c>
      <c r="AG243">
        <v>8</v>
      </c>
      <c r="AH243">
        <v>4</v>
      </c>
      <c r="AI243">
        <v>4</v>
      </c>
    </row>
    <row r="244" spans="1:35" x14ac:dyDescent="0.2">
      <c r="A244" s="102">
        <v>377</v>
      </c>
      <c r="B244">
        <v>7278</v>
      </c>
      <c r="C244" s="106" t="s">
        <v>45</v>
      </c>
      <c r="D244" s="106" t="s">
        <v>1329</v>
      </c>
      <c r="E244">
        <v>2240</v>
      </c>
      <c r="F244">
        <v>2234</v>
      </c>
      <c r="G244">
        <v>400</v>
      </c>
      <c r="H244" s="106" t="s">
        <v>1311</v>
      </c>
      <c r="I244">
        <v>7762</v>
      </c>
      <c r="J244" s="106" t="s">
        <v>1533</v>
      </c>
      <c r="K244" s="106" t="s">
        <v>1320</v>
      </c>
      <c r="L244">
        <v>488</v>
      </c>
      <c r="M244">
        <v>491</v>
      </c>
      <c r="N244">
        <v>1800</v>
      </c>
      <c r="O244" s="106" t="s">
        <v>1314</v>
      </c>
      <c r="P244">
        <v>0.90117903509269603</v>
      </c>
      <c r="Q244">
        <v>0.90888524207308996</v>
      </c>
      <c r="R244" s="106">
        <v>7.57088291954848E-2</v>
      </c>
      <c r="S244" s="106">
        <v>6.9063471486553599E-4</v>
      </c>
      <c r="T244">
        <v>3.0541682904549998</v>
      </c>
      <c r="U244">
        <v>3.0541682904549998</v>
      </c>
      <c r="V244">
        <v>3.4856783712669599</v>
      </c>
      <c r="W244">
        <v>8.69</v>
      </c>
      <c r="X244">
        <v>1.1000000000000001</v>
      </c>
      <c r="Y244">
        <v>304494</v>
      </c>
      <c r="Z244">
        <v>17911</v>
      </c>
      <c r="AA244">
        <v>0.98</v>
      </c>
      <c r="AB244">
        <v>17</v>
      </c>
      <c r="AC244">
        <v>10</v>
      </c>
      <c r="AD244">
        <v>7</v>
      </c>
      <c r="AE244">
        <v>58.82</v>
      </c>
      <c r="AF244">
        <v>13</v>
      </c>
      <c r="AG244">
        <v>7</v>
      </c>
      <c r="AH244">
        <v>1</v>
      </c>
      <c r="AI244">
        <v>9</v>
      </c>
    </row>
    <row r="245" spans="1:35" x14ac:dyDescent="0.2">
      <c r="A245" s="102">
        <v>1280</v>
      </c>
      <c r="B245">
        <v>3087</v>
      </c>
      <c r="C245" s="106" t="s">
        <v>1598</v>
      </c>
      <c r="D245" s="106" t="s">
        <v>1337</v>
      </c>
      <c r="E245">
        <v>2105</v>
      </c>
      <c r="F245">
        <v>2081</v>
      </c>
      <c r="G245">
        <v>500</v>
      </c>
      <c r="H245" s="106" t="s">
        <v>1311</v>
      </c>
      <c r="I245">
        <v>4634</v>
      </c>
      <c r="J245" s="106" t="s">
        <v>65</v>
      </c>
      <c r="K245" s="106" t="s">
        <v>1336</v>
      </c>
      <c r="L245">
        <v>2460</v>
      </c>
      <c r="M245">
        <v>2455</v>
      </c>
      <c r="N245">
        <v>400</v>
      </c>
      <c r="O245" s="106" t="s">
        <v>1314</v>
      </c>
      <c r="P245">
        <v>0.84483866954893705</v>
      </c>
      <c r="Q245">
        <v>0.82978711374427205</v>
      </c>
      <c r="R245" s="106">
        <v>0.453845415898946</v>
      </c>
      <c r="S245">
        <v>3.4393291491210398E-2</v>
      </c>
      <c r="T245">
        <v>1.68939653232854</v>
      </c>
      <c r="U245">
        <v>1.68939653232854</v>
      </c>
      <c r="V245">
        <v>1.05190744005487</v>
      </c>
      <c r="W245">
        <v>3.17</v>
      </c>
      <c r="X245">
        <v>5.96</v>
      </c>
      <c r="Y245">
        <v>303258</v>
      </c>
      <c r="Z245">
        <v>20217</v>
      </c>
      <c r="AA245">
        <v>1.02</v>
      </c>
      <c r="AB245">
        <v>15</v>
      </c>
      <c r="AC245">
        <v>11</v>
      </c>
      <c r="AD245">
        <v>4</v>
      </c>
      <c r="AE245">
        <v>73.33</v>
      </c>
      <c r="AF245">
        <v>13</v>
      </c>
      <c r="AG245">
        <v>7</v>
      </c>
      <c r="AH245">
        <v>0</v>
      </c>
      <c r="AI245">
        <v>8</v>
      </c>
    </row>
    <row r="246" spans="1:35" x14ac:dyDescent="0.2">
      <c r="A246" s="102">
        <v>169</v>
      </c>
      <c r="B246">
        <v>6479</v>
      </c>
      <c r="C246" s="106" t="s">
        <v>556</v>
      </c>
      <c r="D246" s="106" t="s">
        <v>1316</v>
      </c>
      <c r="E246">
        <v>2175</v>
      </c>
      <c r="F246">
        <v>2197</v>
      </c>
      <c r="G246">
        <v>500</v>
      </c>
      <c r="H246" s="106" t="s">
        <v>1314</v>
      </c>
      <c r="I246">
        <v>6967</v>
      </c>
      <c r="J246" s="106" t="s">
        <v>794</v>
      </c>
      <c r="K246" s="106" t="s">
        <v>1316</v>
      </c>
      <c r="L246">
        <v>1367</v>
      </c>
      <c r="M246">
        <v>1361</v>
      </c>
      <c r="N246">
        <v>800</v>
      </c>
      <c r="O246" s="106" t="s">
        <v>1311</v>
      </c>
      <c r="P246">
        <v>0.73339777392697003</v>
      </c>
      <c r="Q246">
        <v>0.93050377292889697</v>
      </c>
      <c r="R246">
        <v>9.4449085056835802E-2</v>
      </c>
      <c r="S246">
        <v>1.0126262432097501E-2</v>
      </c>
      <c r="T246">
        <v>-1.79700164142149</v>
      </c>
      <c r="U246">
        <v>1.79700164142149</v>
      </c>
      <c r="V246">
        <v>2.0270003393490201</v>
      </c>
      <c r="W246">
        <v>-13.27</v>
      </c>
      <c r="X246">
        <v>0.88</v>
      </c>
      <c r="Y246">
        <v>302263</v>
      </c>
      <c r="Z246">
        <v>13142</v>
      </c>
      <c r="AA246">
        <v>0.68</v>
      </c>
      <c r="AB246">
        <v>23</v>
      </c>
      <c r="AC246">
        <v>15</v>
      </c>
      <c r="AD246">
        <v>8</v>
      </c>
      <c r="AE246">
        <v>65.22</v>
      </c>
      <c r="AF246">
        <v>12</v>
      </c>
      <c r="AG246">
        <v>9</v>
      </c>
      <c r="AH246">
        <v>5</v>
      </c>
      <c r="AI246">
        <v>9</v>
      </c>
    </row>
    <row r="247" spans="1:35" x14ac:dyDescent="0.2">
      <c r="A247" s="102">
        <v>1515</v>
      </c>
      <c r="B247">
        <v>4061</v>
      </c>
      <c r="C247" s="106" t="s">
        <v>1562</v>
      </c>
      <c r="D247" s="106" t="s">
        <v>1336</v>
      </c>
      <c r="E247">
        <v>3015</v>
      </c>
      <c r="F247">
        <v>2943</v>
      </c>
      <c r="G247">
        <v>300</v>
      </c>
      <c r="H247" s="106" t="s">
        <v>1314</v>
      </c>
      <c r="I247">
        <v>7186</v>
      </c>
      <c r="J247" s="106" t="s">
        <v>551</v>
      </c>
      <c r="K247" s="106" t="s">
        <v>1369</v>
      </c>
      <c r="L247">
        <v>427</v>
      </c>
      <c r="M247">
        <v>429</v>
      </c>
      <c r="N247">
        <v>2100</v>
      </c>
      <c r="O247" s="106" t="s">
        <v>1311</v>
      </c>
      <c r="P247">
        <v>0.91128336580886804</v>
      </c>
      <c r="Q247">
        <v>0.80175222939332602</v>
      </c>
      <c r="R247">
        <v>0.15547189235893</v>
      </c>
      <c r="S247">
        <v>3.5883597163680503E-2</v>
      </c>
      <c r="T247">
        <v>-2.4894177591841999</v>
      </c>
      <c r="U247">
        <v>2.4894177591841999</v>
      </c>
      <c r="V247">
        <v>1.7205828903406799</v>
      </c>
      <c r="W247">
        <v>-5.53</v>
      </c>
      <c r="X247">
        <v>2.04</v>
      </c>
      <c r="Y247">
        <v>301673</v>
      </c>
      <c r="Z247">
        <v>15878</v>
      </c>
      <c r="AA247">
        <v>0.92</v>
      </c>
      <c r="AB247">
        <v>19</v>
      </c>
      <c r="AC247">
        <v>14</v>
      </c>
      <c r="AD247">
        <v>5</v>
      </c>
      <c r="AE247">
        <v>73.680000000000007</v>
      </c>
      <c r="AF247">
        <v>11</v>
      </c>
      <c r="AG247">
        <v>9</v>
      </c>
      <c r="AH247">
        <v>2</v>
      </c>
      <c r="AI247">
        <v>8</v>
      </c>
    </row>
    <row r="248" spans="1:35" x14ac:dyDescent="0.2">
      <c r="A248" s="102">
        <v>1097</v>
      </c>
      <c r="B248">
        <v>6235</v>
      </c>
      <c r="C248" s="106" t="s">
        <v>2018</v>
      </c>
      <c r="D248" s="106" t="s">
        <v>1324</v>
      </c>
      <c r="E248">
        <v>3290</v>
      </c>
      <c r="F248">
        <v>3370</v>
      </c>
      <c r="G248">
        <v>200</v>
      </c>
      <c r="H248" s="106" t="s">
        <v>1311</v>
      </c>
      <c r="I248">
        <v>6857</v>
      </c>
      <c r="J248" s="106" t="s">
        <v>1518</v>
      </c>
      <c r="K248" s="106" t="s">
        <v>1316</v>
      </c>
      <c r="L248">
        <v>5800</v>
      </c>
      <c r="M248">
        <v>5740</v>
      </c>
      <c r="N248">
        <v>100</v>
      </c>
      <c r="O248" s="106" t="s">
        <v>1314</v>
      </c>
      <c r="P248">
        <v>0.69951022071268498</v>
      </c>
      <c r="Q248">
        <v>0.84803406887264299</v>
      </c>
      <c r="R248">
        <v>1.1744714302986999E-3</v>
      </c>
      <c r="S248" s="15">
        <v>6.6386698346996106E-2</v>
      </c>
      <c r="T248">
        <v>1.1398501774496701</v>
      </c>
      <c r="U248">
        <v>1.1398501774496701</v>
      </c>
      <c r="V248">
        <v>0.86336805170726205</v>
      </c>
      <c r="W248">
        <v>8.35</v>
      </c>
      <c r="X248">
        <v>17.420000000000002</v>
      </c>
      <c r="Y248">
        <v>301339</v>
      </c>
      <c r="Z248">
        <v>21524</v>
      </c>
      <c r="AA248">
        <v>1.28</v>
      </c>
      <c r="AB248">
        <v>14</v>
      </c>
      <c r="AC248">
        <v>9</v>
      </c>
      <c r="AD248">
        <v>5</v>
      </c>
      <c r="AE248">
        <v>64.290000000000006</v>
      </c>
      <c r="AF248">
        <v>6</v>
      </c>
      <c r="AG248">
        <v>9</v>
      </c>
      <c r="AH248">
        <v>5</v>
      </c>
      <c r="AI248">
        <v>0</v>
      </c>
    </row>
    <row r="249" spans="1:35" x14ac:dyDescent="0.2">
      <c r="A249" s="102">
        <v>1201</v>
      </c>
      <c r="B249">
        <v>4204</v>
      </c>
      <c r="C249" s="106" t="s">
        <v>229</v>
      </c>
      <c r="D249" s="106" t="s">
        <v>1336</v>
      </c>
      <c r="E249">
        <v>1847</v>
      </c>
      <c r="F249">
        <v>1836</v>
      </c>
      <c r="G249">
        <v>600</v>
      </c>
      <c r="H249" s="106" t="s">
        <v>1311</v>
      </c>
      <c r="I249">
        <v>4917</v>
      </c>
      <c r="J249" s="106" t="s">
        <v>1668</v>
      </c>
      <c r="K249" s="106" t="s">
        <v>1336</v>
      </c>
      <c r="L249">
        <v>2610</v>
      </c>
      <c r="M249">
        <v>2587</v>
      </c>
      <c r="N249">
        <v>400</v>
      </c>
      <c r="O249" s="106" t="s">
        <v>1314</v>
      </c>
      <c r="P249">
        <v>0.66862026672450003</v>
      </c>
      <c r="Q249">
        <v>0.83741837359946503</v>
      </c>
      <c r="R249" s="106">
        <v>3.85517563564832E-4</v>
      </c>
      <c r="S249" s="106">
        <v>9.3734528031183002E-3</v>
      </c>
      <c r="T249">
        <v>2.1227975146433899</v>
      </c>
      <c r="U249">
        <v>2.1227975146433899</v>
      </c>
      <c r="V249">
        <v>2.0286404543556502</v>
      </c>
      <c r="W249">
        <v>8.2100000000000009</v>
      </c>
      <c r="X249">
        <v>6.46</v>
      </c>
      <c r="Y249">
        <v>300780</v>
      </c>
      <c r="Z249">
        <v>16710</v>
      </c>
      <c r="AA249">
        <v>0.82</v>
      </c>
      <c r="AB249">
        <v>18</v>
      </c>
      <c r="AC249">
        <v>11</v>
      </c>
      <c r="AD249">
        <v>7</v>
      </c>
      <c r="AE249">
        <v>61.11</v>
      </c>
      <c r="AF249">
        <v>12</v>
      </c>
      <c r="AG249">
        <v>8</v>
      </c>
      <c r="AH249">
        <v>2</v>
      </c>
      <c r="AI249">
        <v>8</v>
      </c>
    </row>
    <row r="250" spans="1:35" x14ac:dyDescent="0.2">
      <c r="A250" s="102">
        <v>466</v>
      </c>
      <c r="B250">
        <v>3099</v>
      </c>
      <c r="C250" s="106" t="s">
        <v>36</v>
      </c>
      <c r="D250" s="106" t="s">
        <v>1337</v>
      </c>
      <c r="E250">
        <v>818</v>
      </c>
      <c r="F250">
        <v>816</v>
      </c>
      <c r="G250">
        <v>1100</v>
      </c>
      <c r="H250" s="106" t="s">
        <v>1314</v>
      </c>
      <c r="I250">
        <v>5233</v>
      </c>
      <c r="J250" s="106" t="s">
        <v>1526</v>
      </c>
      <c r="K250" s="106" t="s">
        <v>1310</v>
      </c>
      <c r="L250">
        <v>2989</v>
      </c>
      <c r="M250">
        <v>2992</v>
      </c>
      <c r="N250">
        <v>300</v>
      </c>
      <c r="O250" s="106" t="s">
        <v>1311</v>
      </c>
      <c r="P250">
        <v>0.77263413950548898</v>
      </c>
      <c r="Q250">
        <v>0.90273552400649804</v>
      </c>
      <c r="R250" s="15">
        <v>0.35531458457171899</v>
      </c>
      <c r="S250">
        <v>6.9223861589767399E-2</v>
      </c>
      <c r="T250">
        <v>-1.9086568243719899</v>
      </c>
      <c r="U250">
        <v>1.9086568243719899</v>
      </c>
      <c r="V250">
        <v>1.3979848244367601</v>
      </c>
      <c r="W250">
        <v>-9.82</v>
      </c>
      <c r="X250">
        <v>0</v>
      </c>
      <c r="Y250">
        <v>300652</v>
      </c>
      <c r="Z250">
        <v>15033</v>
      </c>
      <c r="AA250">
        <v>0.8</v>
      </c>
      <c r="AB250">
        <v>20</v>
      </c>
      <c r="AC250">
        <v>12</v>
      </c>
      <c r="AD250">
        <v>8</v>
      </c>
      <c r="AE250">
        <v>60</v>
      </c>
      <c r="AF250">
        <v>13</v>
      </c>
      <c r="AG250">
        <v>10</v>
      </c>
      <c r="AH250">
        <v>4</v>
      </c>
      <c r="AI250">
        <v>6</v>
      </c>
    </row>
    <row r="251" spans="1:35" x14ac:dyDescent="0.2">
      <c r="A251" s="102">
        <v>113</v>
      </c>
      <c r="B251">
        <v>6098</v>
      </c>
      <c r="C251" s="106" t="s">
        <v>239</v>
      </c>
      <c r="D251" s="106" t="s">
        <v>1326</v>
      </c>
      <c r="E251">
        <v>4400</v>
      </c>
      <c r="F251">
        <v>4499</v>
      </c>
      <c r="G251">
        <v>200</v>
      </c>
      <c r="H251" s="106" t="s">
        <v>1311</v>
      </c>
      <c r="I251">
        <v>9746</v>
      </c>
      <c r="J251" s="106" t="s">
        <v>1531</v>
      </c>
      <c r="K251" s="106" t="s">
        <v>1313</v>
      </c>
      <c r="L251">
        <v>5440</v>
      </c>
      <c r="M251">
        <v>5360</v>
      </c>
      <c r="N251">
        <v>200</v>
      </c>
      <c r="O251" s="106" t="s">
        <v>1314</v>
      </c>
      <c r="P251">
        <v>0.87981889640714595</v>
      </c>
      <c r="Q251">
        <v>0.93868599811943099</v>
      </c>
      <c r="R251">
        <v>4.0166131918368701E-2</v>
      </c>
      <c r="S251">
        <v>4.0826900359909497E-2</v>
      </c>
      <c r="T251">
        <v>2.6567500218753901</v>
      </c>
      <c r="U251">
        <v>2.6567500218753901</v>
      </c>
      <c r="V251">
        <v>2.0786301270683998</v>
      </c>
      <c r="W251">
        <v>5.94</v>
      </c>
      <c r="X251">
        <v>16.059999999999999</v>
      </c>
      <c r="Y251">
        <v>299716</v>
      </c>
      <c r="Z251">
        <v>21408</v>
      </c>
      <c r="AA251">
        <v>1.25</v>
      </c>
      <c r="AB251">
        <v>14</v>
      </c>
      <c r="AC251">
        <v>10</v>
      </c>
      <c r="AD251">
        <v>4</v>
      </c>
      <c r="AE251">
        <v>71.430000000000007</v>
      </c>
      <c r="AF251">
        <v>9</v>
      </c>
      <c r="AG251">
        <v>7</v>
      </c>
      <c r="AH251">
        <v>2</v>
      </c>
      <c r="AI251">
        <v>5</v>
      </c>
    </row>
    <row r="252" spans="1:35" x14ac:dyDescent="0.2">
      <c r="A252" s="102">
        <v>1436</v>
      </c>
      <c r="B252">
        <v>1861</v>
      </c>
      <c r="C252" s="106" t="s">
        <v>1818</v>
      </c>
      <c r="D252" s="106" t="s">
        <v>1321</v>
      </c>
      <c r="E252">
        <v>3180</v>
      </c>
      <c r="F252">
        <v>3155</v>
      </c>
      <c r="G252">
        <v>300</v>
      </c>
      <c r="H252" s="106" t="s">
        <v>1311</v>
      </c>
      <c r="I252">
        <v>3291</v>
      </c>
      <c r="J252" s="106" t="s">
        <v>58</v>
      </c>
      <c r="K252" s="106" t="s">
        <v>1333</v>
      </c>
      <c r="L252">
        <v>1684</v>
      </c>
      <c r="M252">
        <v>1683</v>
      </c>
      <c r="N252">
        <v>600</v>
      </c>
      <c r="O252" s="106" t="s">
        <v>1314</v>
      </c>
      <c r="P252">
        <v>0.63866882716080398</v>
      </c>
      <c r="Q252">
        <v>0.81085516070534303</v>
      </c>
      <c r="R252" s="106">
        <v>0.127247584546927</v>
      </c>
      <c r="S252">
        <v>3.9708538163119103E-3</v>
      </c>
      <c r="T252">
        <v>2.0764797267714399</v>
      </c>
      <c r="U252">
        <v>2.0764797267714399</v>
      </c>
      <c r="V252">
        <v>2.4162509357408801</v>
      </c>
      <c r="W252">
        <v>7.01</v>
      </c>
      <c r="X252">
        <v>6.69</v>
      </c>
      <c r="Y252">
        <v>299619</v>
      </c>
      <c r="Z252">
        <v>17625</v>
      </c>
      <c r="AA252">
        <v>0.93</v>
      </c>
      <c r="AB252">
        <v>17</v>
      </c>
      <c r="AC252">
        <v>10</v>
      </c>
      <c r="AD252">
        <v>7</v>
      </c>
      <c r="AE252">
        <v>58.82</v>
      </c>
      <c r="AF252">
        <v>13</v>
      </c>
      <c r="AG252">
        <v>7</v>
      </c>
      <c r="AH252">
        <v>2</v>
      </c>
      <c r="AI252">
        <v>8</v>
      </c>
    </row>
    <row r="253" spans="1:35" x14ac:dyDescent="0.2">
      <c r="A253" s="102">
        <v>248</v>
      </c>
      <c r="B253">
        <v>2914</v>
      </c>
      <c r="C253" s="106" t="s">
        <v>1472</v>
      </c>
      <c r="D253" s="106" t="s">
        <v>1339</v>
      </c>
      <c r="E253">
        <v>2258.5</v>
      </c>
      <c r="F253">
        <v>2254.5</v>
      </c>
      <c r="G253">
        <v>400</v>
      </c>
      <c r="H253" s="106" t="s">
        <v>1314</v>
      </c>
      <c r="I253">
        <v>5233</v>
      </c>
      <c r="J253" s="106" t="s">
        <v>1526</v>
      </c>
      <c r="K253" s="106" t="s">
        <v>1310</v>
      </c>
      <c r="L253">
        <v>2989</v>
      </c>
      <c r="M253">
        <v>2992</v>
      </c>
      <c r="N253">
        <v>300</v>
      </c>
      <c r="O253" s="106" t="s">
        <v>1311</v>
      </c>
      <c r="P253">
        <v>0.87483882036421001</v>
      </c>
      <c r="Q253">
        <v>0.92162777586685896</v>
      </c>
      <c r="R253" s="106">
        <v>0.31610809838388598</v>
      </c>
      <c r="S253">
        <v>2.1482893194797899E-2</v>
      </c>
      <c r="T253">
        <v>-0.68063197549009702</v>
      </c>
      <c r="U253">
        <v>0.68063197549009702</v>
      </c>
      <c r="V253">
        <v>0.243725423941865</v>
      </c>
      <c r="W253">
        <v>-1.56</v>
      </c>
      <c r="X253">
        <v>0.47</v>
      </c>
      <c r="Y253">
        <v>299071</v>
      </c>
      <c r="Z253">
        <v>29907</v>
      </c>
      <c r="AA253">
        <v>1.61</v>
      </c>
      <c r="AB253">
        <v>10</v>
      </c>
      <c r="AC253">
        <v>8</v>
      </c>
      <c r="AD253">
        <v>2</v>
      </c>
      <c r="AE253">
        <v>80</v>
      </c>
      <c r="AF253">
        <v>12</v>
      </c>
      <c r="AG253">
        <v>6</v>
      </c>
      <c r="AH253">
        <v>1</v>
      </c>
      <c r="AI253">
        <v>3</v>
      </c>
    </row>
    <row r="254" spans="1:35" x14ac:dyDescent="0.2">
      <c r="A254" s="102">
        <v>1505</v>
      </c>
      <c r="B254">
        <v>1963</v>
      </c>
      <c r="C254" s="106" t="s">
        <v>1575</v>
      </c>
      <c r="D254" s="106" t="s">
        <v>1321</v>
      </c>
      <c r="E254">
        <v>1581</v>
      </c>
      <c r="F254">
        <v>1555</v>
      </c>
      <c r="G254">
        <v>700</v>
      </c>
      <c r="H254" s="106" t="s">
        <v>1311</v>
      </c>
      <c r="I254">
        <v>3407</v>
      </c>
      <c r="J254" s="106" t="s">
        <v>1449</v>
      </c>
      <c r="K254" s="106" t="s">
        <v>1336</v>
      </c>
      <c r="L254">
        <v>1051.5</v>
      </c>
      <c r="M254">
        <v>1037.5</v>
      </c>
      <c r="N254">
        <v>1000</v>
      </c>
      <c r="O254" s="106" t="s">
        <v>1314</v>
      </c>
      <c r="P254">
        <v>0.70931797708826705</v>
      </c>
      <c r="Q254">
        <v>0.80273861211938602</v>
      </c>
      <c r="R254">
        <v>0.42576591467076103</v>
      </c>
      <c r="S254" s="15">
        <v>6.8094005618352396E-2</v>
      </c>
      <c r="T254">
        <v>2.0304292484149302</v>
      </c>
      <c r="U254">
        <v>2.0304292484149302</v>
      </c>
      <c r="V254">
        <v>2.3118862234198199</v>
      </c>
      <c r="W254">
        <v>8.0399999999999991</v>
      </c>
      <c r="X254">
        <v>4.6900000000000004</v>
      </c>
      <c r="Y254">
        <v>298258</v>
      </c>
      <c r="Z254">
        <v>13557</v>
      </c>
      <c r="AA254">
        <v>0.64</v>
      </c>
      <c r="AB254">
        <v>22</v>
      </c>
      <c r="AC254">
        <v>14</v>
      </c>
      <c r="AD254">
        <v>8</v>
      </c>
      <c r="AE254">
        <v>63.64</v>
      </c>
      <c r="AF254">
        <v>10</v>
      </c>
      <c r="AG254">
        <v>10</v>
      </c>
      <c r="AH254">
        <v>6</v>
      </c>
      <c r="AI254">
        <v>6</v>
      </c>
    </row>
    <row r="255" spans="1:35" x14ac:dyDescent="0.2">
      <c r="A255" s="102">
        <v>196</v>
      </c>
      <c r="B255">
        <v>7012</v>
      </c>
      <c r="C255" s="106" t="s">
        <v>1547</v>
      </c>
      <c r="D255" s="106" t="s">
        <v>1329</v>
      </c>
      <c r="E255">
        <v>2186</v>
      </c>
      <c r="F255">
        <v>2238</v>
      </c>
      <c r="G255">
        <v>400</v>
      </c>
      <c r="H255" s="106" t="s">
        <v>1311</v>
      </c>
      <c r="I255">
        <v>7167</v>
      </c>
      <c r="J255" s="106" t="s">
        <v>1400</v>
      </c>
      <c r="K255" s="106" t="s">
        <v>1369</v>
      </c>
      <c r="L255">
        <v>244</v>
      </c>
      <c r="M255">
        <v>242</v>
      </c>
      <c r="N255">
        <v>3700</v>
      </c>
      <c r="O255" s="106" t="s">
        <v>1314</v>
      </c>
      <c r="P255">
        <v>0.90717861895589402</v>
      </c>
      <c r="Q255">
        <v>0.92683656438335105</v>
      </c>
      <c r="R255">
        <v>8.8689768320243195E-2</v>
      </c>
      <c r="S255">
        <v>1.16625050321292E-2</v>
      </c>
      <c r="T255">
        <v>1.1971373443931299</v>
      </c>
      <c r="U255">
        <v>1.1971373443931299</v>
      </c>
      <c r="V255">
        <v>0.28846816104455603</v>
      </c>
      <c r="W255">
        <v>3.34</v>
      </c>
      <c r="X255">
        <v>0.02</v>
      </c>
      <c r="Y255">
        <v>298067</v>
      </c>
      <c r="Z255">
        <v>17533</v>
      </c>
      <c r="AA255">
        <v>0.88</v>
      </c>
      <c r="AB255">
        <v>17</v>
      </c>
      <c r="AC255">
        <v>12</v>
      </c>
      <c r="AD255">
        <v>5</v>
      </c>
      <c r="AE255">
        <v>70.59</v>
      </c>
      <c r="AF255">
        <v>14</v>
      </c>
      <c r="AG255">
        <v>5</v>
      </c>
      <c r="AH255">
        <v>3</v>
      </c>
      <c r="AI255">
        <v>9</v>
      </c>
    </row>
    <row r="256" spans="1:35" x14ac:dyDescent="0.2">
      <c r="A256" s="102">
        <v>808</v>
      </c>
      <c r="B256">
        <v>1969</v>
      </c>
      <c r="C256" s="106" t="s">
        <v>1701</v>
      </c>
      <c r="D256" s="106" t="s">
        <v>1321</v>
      </c>
      <c r="E256">
        <v>1876</v>
      </c>
      <c r="F256">
        <v>1861</v>
      </c>
      <c r="G256">
        <v>500</v>
      </c>
      <c r="H256" s="106" t="s">
        <v>1314</v>
      </c>
      <c r="I256">
        <v>8031</v>
      </c>
      <c r="J256" s="106" t="s">
        <v>856</v>
      </c>
      <c r="K256" s="106" t="s">
        <v>1318</v>
      </c>
      <c r="L256">
        <v>1926</v>
      </c>
      <c r="M256">
        <v>1937</v>
      </c>
      <c r="N256">
        <v>500</v>
      </c>
      <c r="O256" s="106" t="s">
        <v>1311</v>
      </c>
      <c r="P256">
        <v>0.56757786977277203</v>
      </c>
      <c r="Q256">
        <v>0.87344213694161199</v>
      </c>
      <c r="R256" s="106">
        <v>9.6138601882814798E-2</v>
      </c>
      <c r="S256">
        <v>7.5150105844129206E-2</v>
      </c>
      <c r="T256">
        <v>-1.20227402157987</v>
      </c>
      <c r="U256">
        <v>1.20227402157987</v>
      </c>
      <c r="V256">
        <v>0.87157483809787495</v>
      </c>
      <c r="W256">
        <v>-3.71</v>
      </c>
      <c r="X256">
        <v>3.92</v>
      </c>
      <c r="Y256">
        <v>297631</v>
      </c>
      <c r="Z256">
        <v>22895</v>
      </c>
      <c r="AA256">
        <v>1.0900000000000001</v>
      </c>
      <c r="AB256">
        <v>13</v>
      </c>
      <c r="AC256">
        <v>8</v>
      </c>
      <c r="AD256">
        <v>5</v>
      </c>
      <c r="AE256">
        <v>61.54</v>
      </c>
      <c r="AF256">
        <v>16</v>
      </c>
      <c r="AG256">
        <v>2</v>
      </c>
      <c r="AH256">
        <v>1</v>
      </c>
      <c r="AI256">
        <v>10</v>
      </c>
    </row>
    <row r="257" spans="1:35" x14ac:dyDescent="0.2">
      <c r="A257" s="102">
        <v>1149</v>
      </c>
      <c r="B257">
        <v>4471</v>
      </c>
      <c r="C257" s="106" t="s">
        <v>1817</v>
      </c>
      <c r="D257" s="106" t="s">
        <v>1336</v>
      </c>
      <c r="E257">
        <v>4905</v>
      </c>
      <c r="F257">
        <v>4910</v>
      </c>
      <c r="G257">
        <v>200</v>
      </c>
      <c r="H257" s="106" t="s">
        <v>1314</v>
      </c>
      <c r="I257">
        <v>8012</v>
      </c>
      <c r="J257" s="106" t="s">
        <v>1548</v>
      </c>
      <c r="K257" s="106" t="s">
        <v>1318</v>
      </c>
      <c r="L257">
        <v>1488</v>
      </c>
      <c r="M257">
        <v>1486</v>
      </c>
      <c r="N257">
        <v>700</v>
      </c>
      <c r="O257" s="106" t="s">
        <v>1311</v>
      </c>
      <c r="P257">
        <v>0.874475773614382</v>
      </c>
      <c r="Q257">
        <v>0.84263565669239704</v>
      </c>
      <c r="R257" s="106">
        <v>1.3811681974379099E-2</v>
      </c>
      <c r="S257">
        <v>1.21549398469628E-2</v>
      </c>
      <c r="T257">
        <v>-3.2532390985980902E-2</v>
      </c>
      <c r="U257">
        <v>3.2532390985980902E-2</v>
      </c>
      <c r="V257">
        <v>0.32644100248580199</v>
      </c>
      <c r="W257">
        <v>-0.06</v>
      </c>
      <c r="X257">
        <v>5.93</v>
      </c>
      <c r="Y257">
        <v>296897</v>
      </c>
      <c r="Z257">
        <v>22838</v>
      </c>
      <c r="AA257">
        <v>1.24</v>
      </c>
      <c r="AB257">
        <v>13</v>
      </c>
      <c r="AC257">
        <v>9</v>
      </c>
      <c r="AD257">
        <v>4</v>
      </c>
      <c r="AE257">
        <v>69.23</v>
      </c>
      <c r="AF257">
        <v>13</v>
      </c>
      <c r="AG257">
        <v>7</v>
      </c>
      <c r="AH257">
        <v>2</v>
      </c>
      <c r="AI257">
        <v>4</v>
      </c>
    </row>
    <row r="258" spans="1:35" x14ac:dyDescent="0.2">
      <c r="A258" s="102">
        <v>871</v>
      </c>
      <c r="B258">
        <v>2127</v>
      </c>
      <c r="C258" s="106" t="s">
        <v>1508</v>
      </c>
      <c r="D258" s="106" t="s">
        <v>1326</v>
      </c>
      <c r="E258">
        <v>3865</v>
      </c>
      <c r="F258">
        <v>3830</v>
      </c>
      <c r="G258">
        <v>200</v>
      </c>
      <c r="H258" s="106" t="s">
        <v>1311</v>
      </c>
      <c r="I258">
        <v>6479</v>
      </c>
      <c r="J258" s="106" t="s">
        <v>556</v>
      </c>
      <c r="K258" s="106" t="s">
        <v>1316</v>
      </c>
      <c r="L258">
        <v>2175</v>
      </c>
      <c r="M258">
        <v>2197</v>
      </c>
      <c r="N258">
        <v>300</v>
      </c>
      <c r="O258" s="106" t="s">
        <v>1314</v>
      </c>
      <c r="P258">
        <v>0.67574261469025299</v>
      </c>
      <c r="Q258">
        <v>0.868020354355996</v>
      </c>
      <c r="R258">
        <v>2.14953815415754E-2</v>
      </c>
      <c r="S258">
        <v>4.85412623646439E-2</v>
      </c>
      <c r="T258">
        <v>1.2924227839717699</v>
      </c>
      <c r="U258">
        <v>1.2924227839717699</v>
      </c>
      <c r="V258">
        <v>1.91881922052592</v>
      </c>
      <c r="W258">
        <v>5.4</v>
      </c>
      <c r="X258">
        <v>13.96</v>
      </c>
      <c r="Y258">
        <v>296672</v>
      </c>
      <c r="Z258">
        <v>18542</v>
      </c>
      <c r="AA258">
        <v>0.88</v>
      </c>
      <c r="AB258">
        <v>16</v>
      </c>
      <c r="AC258">
        <v>10</v>
      </c>
      <c r="AD258">
        <v>6</v>
      </c>
      <c r="AE258">
        <v>62.5</v>
      </c>
      <c r="AF258">
        <v>9</v>
      </c>
      <c r="AG258">
        <v>9</v>
      </c>
      <c r="AH258">
        <v>5</v>
      </c>
      <c r="AI258">
        <v>2</v>
      </c>
    </row>
    <row r="259" spans="1:35" x14ac:dyDescent="0.2">
      <c r="A259" s="102">
        <v>1105</v>
      </c>
      <c r="B259">
        <v>7458</v>
      </c>
      <c r="C259" s="106" t="s">
        <v>1804</v>
      </c>
      <c r="D259" s="106" t="s">
        <v>1318</v>
      </c>
      <c r="E259">
        <v>4985</v>
      </c>
      <c r="F259">
        <v>5000</v>
      </c>
      <c r="G259">
        <v>200</v>
      </c>
      <c r="H259" s="106" t="s">
        <v>1314</v>
      </c>
      <c r="I259">
        <v>9069</v>
      </c>
      <c r="J259" s="106" t="s">
        <v>1432</v>
      </c>
      <c r="K259" s="106" t="s">
        <v>1442</v>
      </c>
      <c r="L259">
        <v>875</v>
      </c>
      <c r="M259">
        <v>871</v>
      </c>
      <c r="N259">
        <v>1100</v>
      </c>
      <c r="O259" s="106" t="s">
        <v>1311</v>
      </c>
      <c r="P259">
        <v>0.70671071753533798</v>
      </c>
      <c r="Q259">
        <v>0.84736887132045902</v>
      </c>
      <c r="R259" s="106">
        <v>0.34072223705177401</v>
      </c>
      <c r="S259" s="106">
        <v>2.9080338998685201E-2</v>
      </c>
      <c r="T259" s="106">
        <v>-1.78309647806778</v>
      </c>
      <c r="U259" s="106">
        <v>1.78309647806778</v>
      </c>
      <c r="V259">
        <v>2.0968250770924501</v>
      </c>
      <c r="W259">
        <v>-4.1900000000000004</v>
      </c>
      <c r="X259">
        <v>4.1900000000000004</v>
      </c>
      <c r="Y259">
        <v>296213</v>
      </c>
      <c r="Z259">
        <v>17424</v>
      </c>
      <c r="AA259">
        <v>0.79</v>
      </c>
      <c r="AB259">
        <v>17</v>
      </c>
      <c r="AC259">
        <v>11</v>
      </c>
      <c r="AD259">
        <v>6</v>
      </c>
      <c r="AE259">
        <v>64.709999999999994</v>
      </c>
      <c r="AF259">
        <v>12</v>
      </c>
      <c r="AG259">
        <v>6</v>
      </c>
      <c r="AH259">
        <v>3</v>
      </c>
      <c r="AI259">
        <v>8</v>
      </c>
    </row>
    <row r="260" spans="1:35" x14ac:dyDescent="0.2">
      <c r="A260" s="102">
        <v>120</v>
      </c>
      <c r="B260">
        <v>2267</v>
      </c>
      <c r="C260" s="106" t="s">
        <v>1570</v>
      </c>
      <c r="D260" s="106" t="s">
        <v>1339</v>
      </c>
      <c r="E260">
        <v>5310</v>
      </c>
      <c r="F260">
        <v>5330</v>
      </c>
      <c r="G260">
        <v>200</v>
      </c>
      <c r="H260" s="106" t="s">
        <v>1314</v>
      </c>
      <c r="I260">
        <v>7182</v>
      </c>
      <c r="J260" s="106" t="s">
        <v>1437</v>
      </c>
      <c r="K260" s="106" t="s">
        <v>1369</v>
      </c>
      <c r="L260">
        <v>1022</v>
      </c>
      <c r="M260">
        <v>1011</v>
      </c>
      <c r="N260">
        <v>1100</v>
      </c>
      <c r="O260" s="106" t="s">
        <v>1311</v>
      </c>
      <c r="P260">
        <v>0.73570339083057301</v>
      </c>
      <c r="Q260">
        <v>0.93788266284432997</v>
      </c>
      <c r="R260">
        <v>2.39313776894917E-2</v>
      </c>
      <c r="S260">
        <v>1.9586835316539899E-2</v>
      </c>
      <c r="T260">
        <v>-2.6128387009876399</v>
      </c>
      <c r="U260">
        <v>2.6128387009876399</v>
      </c>
      <c r="V260">
        <v>3.0171351981882801</v>
      </c>
      <c r="W260">
        <v>-9.31</v>
      </c>
      <c r="X260">
        <v>4.32</v>
      </c>
      <c r="Y260">
        <v>295879</v>
      </c>
      <c r="Z260">
        <v>17405</v>
      </c>
      <c r="AA260">
        <v>1.19</v>
      </c>
      <c r="AB260">
        <v>17</v>
      </c>
      <c r="AC260">
        <v>13</v>
      </c>
      <c r="AD260">
        <v>4</v>
      </c>
      <c r="AE260">
        <v>76.47</v>
      </c>
      <c r="AF260">
        <v>13</v>
      </c>
      <c r="AG260">
        <v>9</v>
      </c>
      <c r="AH260">
        <v>2</v>
      </c>
      <c r="AI260">
        <v>6</v>
      </c>
    </row>
    <row r="261" spans="1:35" x14ac:dyDescent="0.2">
      <c r="A261" s="102">
        <v>473</v>
      </c>
      <c r="B261">
        <v>1963</v>
      </c>
      <c r="C261" s="106" t="s">
        <v>1575</v>
      </c>
      <c r="D261" s="106" t="s">
        <v>1321</v>
      </c>
      <c r="E261">
        <v>1581</v>
      </c>
      <c r="F261">
        <v>1555</v>
      </c>
      <c r="G261">
        <v>600</v>
      </c>
      <c r="H261" s="106" t="s">
        <v>1314</v>
      </c>
      <c r="I261">
        <v>7267</v>
      </c>
      <c r="J261" s="106" t="s">
        <v>60</v>
      </c>
      <c r="K261" s="106" t="s">
        <v>1329</v>
      </c>
      <c r="L261">
        <v>2938</v>
      </c>
      <c r="M261">
        <v>2954</v>
      </c>
      <c r="N261">
        <v>300</v>
      </c>
      <c r="O261" s="106" t="s">
        <v>1311</v>
      </c>
      <c r="P261">
        <v>0.70823844849258599</v>
      </c>
      <c r="Q261">
        <v>0.90160492964535199</v>
      </c>
      <c r="R261">
        <v>0.36352665196033501</v>
      </c>
      <c r="S261">
        <v>1.50148974681689E-2</v>
      </c>
      <c r="T261">
        <v>-0.90761022322083795</v>
      </c>
      <c r="U261">
        <v>0.90761022322083795</v>
      </c>
      <c r="V261">
        <v>0.31524072370880601</v>
      </c>
      <c r="W261">
        <v>-3.07</v>
      </c>
      <c r="X261">
        <v>5.28</v>
      </c>
      <c r="Y261">
        <v>295769</v>
      </c>
      <c r="Z261">
        <v>13444</v>
      </c>
      <c r="AA261">
        <v>0.68</v>
      </c>
      <c r="AB261">
        <v>22</v>
      </c>
      <c r="AC261">
        <v>14</v>
      </c>
      <c r="AD261">
        <v>8</v>
      </c>
      <c r="AE261">
        <v>63.64</v>
      </c>
      <c r="AF261">
        <v>10</v>
      </c>
      <c r="AG261">
        <v>11</v>
      </c>
      <c r="AH261">
        <v>5</v>
      </c>
      <c r="AI261">
        <v>6</v>
      </c>
    </row>
    <row r="262" spans="1:35" x14ac:dyDescent="0.2">
      <c r="A262" s="102">
        <v>1085</v>
      </c>
      <c r="B262">
        <v>1963</v>
      </c>
      <c r="C262" s="106" t="s">
        <v>1575</v>
      </c>
      <c r="D262" s="106" t="s">
        <v>1321</v>
      </c>
      <c r="E262">
        <v>1581</v>
      </c>
      <c r="F262">
        <v>1555</v>
      </c>
      <c r="G262">
        <v>400</v>
      </c>
      <c r="H262" s="106" t="s">
        <v>1314</v>
      </c>
      <c r="I262">
        <v>7951</v>
      </c>
      <c r="J262" s="106" t="s">
        <v>1658</v>
      </c>
      <c r="K262" s="106" t="s">
        <v>1335</v>
      </c>
      <c r="L262">
        <v>5760</v>
      </c>
      <c r="M262">
        <v>5790</v>
      </c>
      <c r="N262">
        <v>100</v>
      </c>
      <c r="O262" s="106" t="s">
        <v>1311</v>
      </c>
      <c r="P262">
        <v>0.71263461014854201</v>
      </c>
      <c r="Q262">
        <v>0.849072090799598</v>
      </c>
      <c r="R262" s="106">
        <v>0.23268775664591099</v>
      </c>
      <c r="S262">
        <v>8.2014721086442699E-2</v>
      </c>
      <c r="T262">
        <v>-0.89443079115389101</v>
      </c>
      <c r="U262">
        <v>0.89443079115389101</v>
      </c>
      <c r="V262">
        <v>0.365451845599012</v>
      </c>
      <c r="W262">
        <v>-4.43</v>
      </c>
      <c r="X262">
        <v>7.43</v>
      </c>
      <c r="Y262">
        <v>294645</v>
      </c>
      <c r="Z262">
        <v>15508</v>
      </c>
      <c r="AA262">
        <v>0.94</v>
      </c>
      <c r="AB262">
        <v>19</v>
      </c>
      <c r="AC262">
        <v>12</v>
      </c>
      <c r="AD262">
        <v>7</v>
      </c>
      <c r="AE262">
        <v>63.16</v>
      </c>
      <c r="AF262">
        <v>11</v>
      </c>
      <c r="AG262">
        <v>9</v>
      </c>
      <c r="AH262">
        <v>5</v>
      </c>
      <c r="AI262">
        <v>5</v>
      </c>
    </row>
    <row r="263" spans="1:35" x14ac:dyDescent="0.2">
      <c r="A263" s="102">
        <v>1498</v>
      </c>
      <c r="B263">
        <v>4917</v>
      </c>
      <c r="C263" s="106" t="s">
        <v>1668</v>
      </c>
      <c r="D263" s="106" t="s">
        <v>1336</v>
      </c>
      <c r="E263">
        <v>2610</v>
      </c>
      <c r="F263">
        <v>2587</v>
      </c>
      <c r="G263">
        <v>400</v>
      </c>
      <c r="H263" s="106" t="s">
        <v>1311</v>
      </c>
      <c r="I263">
        <v>7272</v>
      </c>
      <c r="J263" s="106" t="s">
        <v>1532</v>
      </c>
      <c r="K263" s="106" t="s">
        <v>1329</v>
      </c>
      <c r="L263">
        <v>1927</v>
      </c>
      <c r="M263">
        <v>1934</v>
      </c>
      <c r="N263">
        <v>500</v>
      </c>
      <c r="O263" s="106" t="s">
        <v>1314</v>
      </c>
      <c r="P263">
        <v>0.73750263461365795</v>
      </c>
      <c r="Q263">
        <v>0.80379020539881996</v>
      </c>
      <c r="R263">
        <v>0.43273495704320097</v>
      </c>
      <c r="S263" s="106">
        <v>9.6670348153486095E-3</v>
      </c>
      <c r="T263">
        <v>0.19731982100062201</v>
      </c>
      <c r="U263">
        <v>0.19731982100062201</v>
      </c>
      <c r="V263">
        <v>0.42908750323167699</v>
      </c>
      <c r="W263">
        <v>0.72</v>
      </c>
      <c r="X263">
        <v>6.55</v>
      </c>
      <c r="Y263">
        <v>293070</v>
      </c>
      <c r="Z263">
        <v>20934</v>
      </c>
      <c r="AA263">
        <v>1.02</v>
      </c>
      <c r="AB263">
        <v>14</v>
      </c>
      <c r="AC263">
        <v>8</v>
      </c>
      <c r="AD263">
        <v>6</v>
      </c>
      <c r="AE263">
        <v>57.14</v>
      </c>
      <c r="AF263">
        <v>13</v>
      </c>
      <c r="AG263">
        <v>7</v>
      </c>
      <c r="AH263">
        <v>2</v>
      </c>
      <c r="AI263">
        <v>5</v>
      </c>
    </row>
    <row r="264" spans="1:35" x14ac:dyDescent="0.2">
      <c r="A264" s="102">
        <v>559</v>
      </c>
      <c r="B264">
        <v>5110</v>
      </c>
      <c r="C264" s="106" t="s">
        <v>1144</v>
      </c>
      <c r="D264" s="106" t="s">
        <v>1450</v>
      </c>
      <c r="E264">
        <v>1220</v>
      </c>
      <c r="F264">
        <v>1230</v>
      </c>
      <c r="G264">
        <v>700</v>
      </c>
      <c r="H264" s="106" t="s">
        <v>1311</v>
      </c>
      <c r="I264">
        <v>5471</v>
      </c>
      <c r="J264" s="106" t="s">
        <v>1545</v>
      </c>
      <c r="K264" s="106" t="s">
        <v>1367</v>
      </c>
      <c r="L264">
        <v>4205</v>
      </c>
      <c r="M264">
        <v>4260</v>
      </c>
      <c r="N264">
        <v>200</v>
      </c>
      <c r="O264" s="106" t="s">
        <v>1314</v>
      </c>
      <c r="P264">
        <v>0.94594930743654304</v>
      </c>
      <c r="Q264">
        <v>0.89500990063529795</v>
      </c>
      <c r="R264" s="15">
        <v>0.21840864313750599</v>
      </c>
      <c r="S264" s="15">
        <v>6.0706226296442102E-2</v>
      </c>
      <c r="T264">
        <v>0.76141447239232296</v>
      </c>
      <c r="U264">
        <v>0.76141447239232296</v>
      </c>
      <c r="V264">
        <v>0.28482645633443199</v>
      </c>
      <c r="W264">
        <v>2.2400000000000002</v>
      </c>
      <c r="X264">
        <v>1.06</v>
      </c>
      <c r="Y264">
        <v>292235</v>
      </c>
      <c r="Z264">
        <v>19482</v>
      </c>
      <c r="AA264">
        <v>1.1200000000000001</v>
      </c>
      <c r="AB264">
        <v>15</v>
      </c>
      <c r="AC264">
        <v>10</v>
      </c>
      <c r="AD264">
        <v>5</v>
      </c>
      <c r="AE264">
        <v>66.67</v>
      </c>
      <c r="AF264">
        <v>14</v>
      </c>
      <c r="AG264">
        <v>8</v>
      </c>
      <c r="AH264">
        <v>1</v>
      </c>
      <c r="AI264">
        <v>6</v>
      </c>
    </row>
    <row r="265" spans="1:35" x14ac:dyDescent="0.2">
      <c r="A265" s="102">
        <v>433</v>
      </c>
      <c r="B265">
        <v>6370</v>
      </c>
      <c r="C265" s="106" t="s">
        <v>1569</v>
      </c>
      <c r="D265" s="106" t="s">
        <v>1324</v>
      </c>
      <c r="E265">
        <v>3195</v>
      </c>
      <c r="F265">
        <v>3200</v>
      </c>
      <c r="G265">
        <v>300</v>
      </c>
      <c r="H265" s="106" t="s">
        <v>1314</v>
      </c>
      <c r="I265">
        <v>8591</v>
      </c>
      <c r="J265" s="106" t="s">
        <v>1495</v>
      </c>
      <c r="K265" s="106" t="s">
        <v>1317</v>
      </c>
      <c r="L265">
        <v>1900</v>
      </c>
      <c r="M265">
        <v>1913.5</v>
      </c>
      <c r="N265">
        <v>500</v>
      </c>
      <c r="O265" s="106" t="s">
        <v>1311</v>
      </c>
      <c r="P265">
        <v>0.68223655668060501</v>
      </c>
      <c r="Q265">
        <v>0.90511015499102399</v>
      </c>
      <c r="R265">
        <v>5.9824575739234803E-2</v>
      </c>
      <c r="S265">
        <v>5.2516189350962701E-2</v>
      </c>
      <c r="T265">
        <v>-1.8338382062982399</v>
      </c>
      <c r="U265">
        <v>1.8338382062982399</v>
      </c>
      <c r="V265">
        <v>2.0372955955809799</v>
      </c>
      <c r="W265">
        <v>-5.19</v>
      </c>
      <c r="X265">
        <v>0.34</v>
      </c>
      <c r="Y265">
        <v>291904</v>
      </c>
      <c r="Z265">
        <v>24325</v>
      </c>
      <c r="AA265">
        <v>1.26</v>
      </c>
      <c r="AB265">
        <v>12</v>
      </c>
      <c r="AC265">
        <v>10</v>
      </c>
      <c r="AD265">
        <v>2</v>
      </c>
      <c r="AE265">
        <v>83.33</v>
      </c>
      <c r="AF265">
        <v>14</v>
      </c>
      <c r="AG265">
        <v>5</v>
      </c>
      <c r="AH265">
        <v>2</v>
      </c>
      <c r="AI265">
        <v>5</v>
      </c>
    </row>
    <row r="266" spans="1:35" x14ac:dyDescent="0.2">
      <c r="A266" s="102">
        <v>142</v>
      </c>
      <c r="B266">
        <v>6807</v>
      </c>
      <c r="C266" s="106" t="s">
        <v>238</v>
      </c>
      <c r="D266" s="106" t="s">
        <v>1316</v>
      </c>
      <c r="E266">
        <v>2016</v>
      </c>
      <c r="F266">
        <v>1995</v>
      </c>
      <c r="G266">
        <v>500</v>
      </c>
      <c r="H266" s="106" t="s">
        <v>1311</v>
      </c>
      <c r="I266">
        <v>9706</v>
      </c>
      <c r="J266" s="106" t="s">
        <v>1446</v>
      </c>
      <c r="K266" s="106" t="s">
        <v>1333</v>
      </c>
      <c r="L266">
        <v>5330</v>
      </c>
      <c r="M266">
        <v>5230</v>
      </c>
      <c r="N266">
        <v>200</v>
      </c>
      <c r="O266" s="106" t="s">
        <v>1314</v>
      </c>
      <c r="P266">
        <v>0.64151339776877303</v>
      </c>
      <c r="Q266">
        <v>0.93315947964314405</v>
      </c>
      <c r="R266" s="15">
        <v>0.14701685740686901</v>
      </c>
      <c r="S266" s="106">
        <v>1.32118729989159E-3</v>
      </c>
      <c r="T266">
        <v>7.1173587843327196E-2</v>
      </c>
      <c r="U266">
        <v>7.1173587843327196E-2</v>
      </c>
      <c r="V266">
        <v>0.13312440142773099</v>
      </c>
      <c r="W266">
        <v>0.36</v>
      </c>
      <c r="X266">
        <v>4.6399999999999997</v>
      </c>
      <c r="Y266">
        <v>291690</v>
      </c>
      <c r="Z266">
        <v>15352</v>
      </c>
      <c r="AA266">
        <v>0.93</v>
      </c>
      <c r="AB266">
        <v>19</v>
      </c>
      <c r="AC266">
        <v>12</v>
      </c>
      <c r="AD266">
        <v>7</v>
      </c>
      <c r="AE266">
        <v>63.16</v>
      </c>
      <c r="AF266">
        <v>10</v>
      </c>
      <c r="AG266">
        <v>10</v>
      </c>
      <c r="AH266">
        <v>5</v>
      </c>
      <c r="AI266">
        <v>4</v>
      </c>
    </row>
    <row r="267" spans="1:35" x14ac:dyDescent="0.2">
      <c r="A267" s="102">
        <v>658</v>
      </c>
      <c r="B267">
        <v>2337</v>
      </c>
      <c r="C267" s="106" t="s">
        <v>1778</v>
      </c>
      <c r="D267" s="106" t="s">
        <v>1333</v>
      </c>
      <c r="E267">
        <v>401</v>
      </c>
      <c r="F267">
        <v>401</v>
      </c>
      <c r="G267">
        <v>2700</v>
      </c>
      <c r="H267" s="106" t="s">
        <v>1314</v>
      </c>
      <c r="I267">
        <v>6723</v>
      </c>
      <c r="J267" s="106" t="s">
        <v>1582</v>
      </c>
      <c r="K267" s="106" t="s">
        <v>1316</v>
      </c>
      <c r="L267">
        <v>769</v>
      </c>
      <c r="M267">
        <v>771</v>
      </c>
      <c r="N267">
        <v>1400</v>
      </c>
      <c r="O267" s="106" t="s">
        <v>1311</v>
      </c>
      <c r="P267">
        <v>0.53618443060237597</v>
      </c>
      <c r="Q267">
        <v>0.88654088776074502</v>
      </c>
      <c r="R267">
        <v>0.151013080070069</v>
      </c>
      <c r="S267" s="15">
        <v>6.3171122749987301E-3</v>
      </c>
      <c r="T267">
        <v>-2.8485683903002501</v>
      </c>
      <c r="U267">
        <v>2.8485683903002501</v>
      </c>
      <c r="V267">
        <v>2.9502600666354302</v>
      </c>
      <c r="W267">
        <v>-13.25</v>
      </c>
      <c r="X267">
        <v>0.31</v>
      </c>
      <c r="Y267">
        <v>290786</v>
      </c>
      <c r="Z267">
        <v>11631</v>
      </c>
      <c r="AA267">
        <v>0.56000000000000005</v>
      </c>
      <c r="AB267">
        <v>25</v>
      </c>
      <c r="AC267">
        <v>13</v>
      </c>
      <c r="AD267">
        <v>12</v>
      </c>
      <c r="AE267">
        <v>52</v>
      </c>
      <c r="AF267">
        <v>9</v>
      </c>
      <c r="AG267">
        <v>12</v>
      </c>
      <c r="AH267">
        <v>8</v>
      </c>
      <c r="AI267">
        <v>5</v>
      </c>
    </row>
    <row r="268" spans="1:35" x14ac:dyDescent="0.2">
      <c r="A268" s="102">
        <v>1458</v>
      </c>
      <c r="B268">
        <v>7278</v>
      </c>
      <c r="C268" s="106" t="s">
        <v>45</v>
      </c>
      <c r="D268" s="106" t="s">
        <v>1329</v>
      </c>
      <c r="E268">
        <v>2240</v>
      </c>
      <c r="F268">
        <v>2234</v>
      </c>
      <c r="G268">
        <v>400</v>
      </c>
      <c r="H268" s="106" t="s">
        <v>1314</v>
      </c>
      <c r="I268">
        <v>8308</v>
      </c>
      <c r="J268" s="106" t="s">
        <v>51</v>
      </c>
      <c r="K268" s="106" t="s">
        <v>1369</v>
      </c>
      <c r="L268">
        <v>451</v>
      </c>
      <c r="M268">
        <v>452.8</v>
      </c>
      <c r="N268">
        <v>2000</v>
      </c>
      <c r="O268" s="106" t="s">
        <v>1311</v>
      </c>
      <c r="P268">
        <v>0.76434650795808001</v>
      </c>
      <c r="Q268">
        <v>0.80850451755421604</v>
      </c>
      <c r="R268">
        <v>0.42508151447345299</v>
      </c>
      <c r="S268">
        <v>7.2289775847388896E-2</v>
      </c>
      <c r="T268">
        <v>-1.1164013295959401</v>
      </c>
      <c r="U268">
        <v>1.1164013295959401</v>
      </c>
      <c r="V268">
        <v>1.0597509989696801</v>
      </c>
      <c r="W268">
        <v>-3.78</v>
      </c>
      <c r="X268">
        <v>1.34</v>
      </c>
      <c r="Y268">
        <v>289418</v>
      </c>
      <c r="Z268">
        <v>18089</v>
      </c>
      <c r="AA268">
        <v>0.93</v>
      </c>
      <c r="AB268">
        <v>16</v>
      </c>
      <c r="AC268">
        <v>10</v>
      </c>
      <c r="AD268">
        <v>6</v>
      </c>
      <c r="AE268">
        <v>62.5</v>
      </c>
      <c r="AF268">
        <v>12</v>
      </c>
      <c r="AG268">
        <v>8</v>
      </c>
      <c r="AH268">
        <v>3</v>
      </c>
      <c r="AI268">
        <v>5</v>
      </c>
    </row>
    <row r="269" spans="1:35" x14ac:dyDescent="0.2">
      <c r="A269" s="102">
        <v>1215</v>
      </c>
      <c r="B269">
        <v>3865</v>
      </c>
      <c r="C269" s="106" t="s">
        <v>1259</v>
      </c>
      <c r="D269" s="106" t="s">
        <v>1542</v>
      </c>
      <c r="E269">
        <v>500</v>
      </c>
      <c r="F269">
        <v>499</v>
      </c>
      <c r="G269">
        <v>1200</v>
      </c>
      <c r="H269" s="106" t="s">
        <v>1314</v>
      </c>
      <c r="I269">
        <v>4114</v>
      </c>
      <c r="J269" s="106" t="s">
        <v>1475</v>
      </c>
      <c r="K269" s="106" t="s">
        <v>1336</v>
      </c>
      <c r="L269">
        <v>6140</v>
      </c>
      <c r="M269">
        <v>6160</v>
      </c>
      <c r="N269">
        <v>100</v>
      </c>
      <c r="O269" s="106" t="s">
        <v>1311</v>
      </c>
      <c r="P269">
        <v>0.84214803459874799</v>
      </c>
      <c r="Q269">
        <v>0.83618991200584802</v>
      </c>
      <c r="R269" s="15">
        <v>8.3858023956604202E-2</v>
      </c>
      <c r="S269" s="15">
        <v>6.0099328169707696E-3</v>
      </c>
      <c r="T269">
        <v>-1.1874603490434601</v>
      </c>
      <c r="U269">
        <v>1.1874603490434601</v>
      </c>
      <c r="V269">
        <v>1.0451230255950801</v>
      </c>
      <c r="W269">
        <v>-2.68</v>
      </c>
      <c r="X269">
        <v>2.79</v>
      </c>
      <c r="Y269">
        <v>289407</v>
      </c>
      <c r="Z269">
        <v>20672</v>
      </c>
      <c r="AA269">
        <v>1.57</v>
      </c>
      <c r="AB269">
        <v>14</v>
      </c>
      <c r="AC269">
        <v>10</v>
      </c>
      <c r="AD269">
        <v>4</v>
      </c>
      <c r="AE269">
        <v>71.430000000000007</v>
      </c>
      <c r="AF269">
        <v>10</v>
      </c>
      <c r="AG269">
        <v>9</v>
      </c>
      <c r="AH269">
        <v>3</v>
      </c>
      <c r="AI269">
        <v>2</v>
      </c>
    </row>
    <row r="270" spans="1:35" x14ac:dyDescent="0.2">
      <c r="A270" s="102">
        <v>15</v>
      </c>
      <c r="B270">
        <v>6758</v>
      </c>
      <c r="C270" s="106" t="s">
        <v>1328</v>
      </c>
      <c r="D270" s="106" t="s">
        <v>1316</v>
      </c>
      <c r="E270">
        <v>7516</v>
      </c>
      <c r="F270">
        <v>7452</v>
      </c>
      <c r="G270">
        <v>100</v>
      </c>
      <c r="H270" s="106" t="s">
        <v>1314</v>
      </c>
      <c r="I270">
        <v>8036</v>
      </c>
      <c r="J270" s="106" t="s">
        <v>1325</v>
      </c>
      <c r="K270" s="106" t="s">
        <v>1318</v>
      </c>
      <c r="L270">
        <v>8020</v>
      </c>
      <c r="M270">
        <v>8020</v>
      </c>
      <c r="N270">
        <v>100</v>
      </c>
      <c r="O270" s="106" t="s">
        <v>1311</v>
      </c>
      <c r="P270">
        <v>0.90786026908320405</v>
      </c>
      <c r="Q270">
        <v>0.96232417340392695</v>
      </c>
      <c r="R270">
        <v>0.17705089466233201</v>
      </c>
      <c r="S270" s="15">
        <v>2.3527973771135802E-2</v>
      </c>
      <c r="T270">
        <v>-2.2394921553818601</v>
      </c>
      <c r="U270">
        <v>2.2394921553818601</v>
      </c>
      <c r="V270">
        <v>1.4071687796194099</v>
      </c>
      <c r="W270">
        <v>-5.32</v>
      </c>
      <c r="X270">
        <v>7.08</v>
      </c>
      <c r="Y270">
        <v>288964</v>
      </c>
      <c r="Z270">
        <v>28896</v>
      </c>
      <c r="AA270">
        <v>1.76</v>
      </c>
      <c r="AB270">
        <v>10</v>
      </c>
      <c r="AC270">
        <v>7</v>
      </c>
      <c r="AD270">
        <v>3</v>
      </c>
      <c r="AE270">
        <v>70</v>
      </c>
      <c r="AF270">
        <v>13</v>
      </c>
      <c r="AG270">
        <v>7</v>
      </c>
      <c r="AH270">
        <v>1</v>
      </c>
      <c r="AI270">
        <v>2</v>
      </c>
    </row>
    <row r="271" spans="1:35" x14ac:dyDescent="0.2">
      <c r="A271" s="102">
        <v>1029</v>
      </c>
      <c r="B271">
        <v>6301</v>
      </c>
      <c r="C271" s="106" t="s">
        <v>55</v>
      </c>
      <c r="D271" s="106" t="s">
        <v>1324</v>
      </c>
      <c r="E271">
        <v>2330.5</v>
      </c>
      <c r="F271">
        <v>2324</v>
      </c>
      <c r="G271">
        <v>400</v>
      </c>
      <c r="H271" s="106" t="s">
        <v>1314</v>
      </c>
      <c r="I271">
        <v>9072</v>
      </c>
      <c r="J271" s="106" t="s">
        <v>1441</v>
      </c>
      <c r="K271" s="106" t="s">
        <v>1442</v>
      </c>
      <c r="L271">
        <v>2444</v>
      </c>
      <c r="M271">
        <v>2438</v>
      </c>
      <c r="N271">
        <v>400</v>
      </c>
      <c r="O271" s="106" t="s">
        <v>1311</v>
      </c>
      <c r="P271">
        <v>0.86993242369023605</v>
      </c>
      <c r="Q271">
        <v>0.85320412465557105</v>
      </c>
      <c r="R271">
        <v>4.3550870020120499E-3</v>
      </c>
      <c r="S271" s="106">
        <v>6.1670771814208896E-3</v>
      </c>
      <c r="T271">
        <v>-0.61062129385094999</v>
      </c>
      <c r="U271">
        <v>0.61062129385094999</v>
      </c>
      <c r="V271">
        <v>1.26401029049104</v>
      </c>
      <c r="W271">
        <v>-1.31</v>
      </c>
      <c r="X271">
        <v>4.68</v>
      </c>
      <c r="Y271">
        <v>288270</v>
      </c>
      <c r="Z271">
        <v>26206</v>
      </c>
      <c r="AA271">
        <v>1.35</v>
      </c>
      <c r="AB271">
        <v>11</v>
      </c>
      <c r="AC271">
        <v>8</v>
      </c>
      <c r="AD271">
        <v>3</v>
      </c>
      <c r="AE271">
        <v>72.73</v>
      </c>
      <c r="AF271">
        <v>15</v>
      </c>
      <c r="AG271">
        <v>5</v>
      </c>
      <c r="AH271">
        <v>1</v>
      </c>
      <c r="AI271">
        <v>5</v>
      </c>
    </row>
    <row r="272" spans="1:35" x14ac:dyDescent="0.2">
      <c r="A272" s="102">
        <v>1295</v>
      </c>
      <c r="B272">
        <v>8113</v>
      </c>
      <c r="C272" s="106" t="s">
        <v>1685</v>
      </c>
      <c r="D272" s="106" t="s">
        <v>1336</v>
      </c>
      <c r="E272">
        <v>3963</v>
      </c>
      <c r="F272">
        <v>3981</v>
      </c>
      <c r="G272">
        <v>200</v>
      </c>
      <c r="H272" s="106" t="s">
        <v>1311</v>
      </c>
      <c r="I272">
        <v>8601</v>
      </c>
      <c r="J272" s="106" t="s">
        <v>25</v>
      </c>
      <c r="K272" s="106" t="s">
        <v>1517</v>
      </c>
      <c r="L272">
        <v>551.70000000000005</v>
      </c>
      <c r="M272">
        <v>553.1</v>
      </c>
      <c r="N272">
        <v>1400</v>
      </c>
      <c r="O272" s="106" t="s">
        <v>1314</v>
      </c>
      <c r="P272">
        <v>0.66525548359784004</v>
      </c>
      <c r="Q272">
        <v>0.82707294597993297</v>
      </c>
      <c r="R272" s="106">
        <v>1.6638237332597498E-2</v>
      </c>
      <c r="S272">
        <v>1.44003813065359E-3</v>
      </c>
      <c r="T272">
        <v>1.88383193699346</v>
      </c>
      <c r="U272">
        <v>1.88383193699346</v>
      </c>
      <c r="V272">
        <v>0.64565528735038902</v>
      </c>
      <c r="W272">
        <v>7.25</v>
      </c>
      <c r="X272">
        <v>2.75</v>
      </c>
      <c r="Y272">
        <v>286715</v>
      </c>
      <c r="Z272">
        <v>15929</v>
      </c>
      <c r="AA272">
        <v>0.81</v>
      </c>
      <c r="AB272">
        <v>18</v>
      </c>
      <c r="AC272">
        <v>10</v>
      </c>
      <c r="AD272">
        <v>8</v>
      </c>
      <c r="AE272">
        <v>55.56</v>
      </c>
      <c r="AF272">
        <v>14</v>
      </c>
      <c r="AG272">
        <v>9</v>
      </c>
      <c r="AH272">
        <v>4</v>
      </c>
      <c r="AI272">
        <v>5</v>
      </c>
    </row>
    <row r="273" spans="1:35" x14ac:dyDescent="0.2">
      <c r="A273" s="102">
        <v>392</v>
      </c>
      <c r="B273">
        <v>6269</v>
      </c>
      <c r="C273" s="106" t="s">
        <v>1782</v>
      </c>
      <c r="D273" s="106" t="s">
        <v>1324</v>
      </c>
      <c r="E273">
        <v>2074</v>
      </c>
      <c r="F273">
        <v>2078</v>
      </c>
      <c r="G273">
        <v>500</v>
      </c>
      <c r="H273" s="106" t="s">
        <v>1314</v>
      </c>
      <c r="I273">
        <v>6302</v>
      </c>
      <c r="J273" s="106" t="s">
        <v>1585</v>
      </c>
      <c r="K273" s="106" t="s">
        <v>1324</v>
      </c>
      <c r="L273">
        <v>2702</v>
      </c>
      <c r="M273">
        <v>2722</v>
      </c>
      <c r="N273">
        <v>400</v>
      </c>
      <c r="O273" s="106" t="s">
        <v>1311</v>
      </c>
      <c r="P273">
        <v>0.77881589120745598</v>
      </c>
      <c r="Q273">
        <v>0.90764667008315203</v>
      </c>
      <c r="R273">
        <v>0.33047498723329899</v>
      </c>
      <c r="S273">
        <v>4.2137750556890501E-3</v>
      </c>
      <c r="T273">
        <v>-1.46555960107535</v>
      </c>
      <c r="U273">
        <v>1.46555960107535</v>
      </c>
      <c r="V273">
        <v>1.60864699633066</v>
      </c>
      <c r="W273">
        <v>-8</v>
      </c>
      <c r="X273">
        <v>4.57</v>
      </c>
      <c r="Y273">
        <v>286490</v>
      </c>
      <c r="Z273">
        <v>17906</v>
      </c>
      <c r="AA273">
        <v>0.8</v>
      </c>
      <c r="AB273">
        <v>16</v>
      </c>
      <c r="AC273">
        <v>8</v>
      </c>
      <c r="AD273">
        <v>8</v>
      </c>
      <c r="AE273">
        <v>50</v>
      </c>
      <c r="AF273">
        <v>10</v>
      </c>
      <c r="AG273">
        <v>8</v>
      </c>
      <c r="AH273">
        <v>4</v>
      </c>
      <c r="AI273">
        <v>4</v>
      </c>
    </row>
    <row r="274" spans="1:35" x14ac:dyDescent="0.2">
      <c r="A274" s="102">
        <v>1475</v>
      </c>
      <c r="B274">
        <v>2001</v>
      </c>
      <c r="C274" s="106" t="s">
        <v>1222</v>
      </c>
      <c r="D274" s="106" t="s">
        <v>1339</v>
      </c>
      <c r="E274">
        <v>1653</v>
      </c>
      <c r="F274">
        <v>1649</v>
      </c>
      <c r="G274">
        <v>600</v>
      </c>
      <c r="H274" s="106" t="s">
        <v>1311</v>
      </c>
      <c r="I274">
        <v>9716</v>
      </c>
      <c r="J274" s="106" t="s">
        <v>1527</v>
      </c>
      <c r="K274" s="106" t="s">
        <v>1326</v>
      </c>
      <c r="L274">
        <v>1252</v>
      </c>
      <c r="M274">
        <v>1242</v>
      </c>
      <c r="N274">
        <v>800</v>
      </c>
      <c r="O274" s="106" t="s">
        <v>1314</v>
      </c>
      <c r="P274">
        <v>0.75618605335455102</v>
      </c>
      <c r="Q274">
        <v>0.80611754619031295</v>
      </c>
      <c r="R274">
        <v>0.122858057724592</v>
      </c>
      <c r="S274">
        <v>7.1866290828475704E-2</v>
      </c>
      <c r="T274">
        <v>1.69064207454885</v>
      </c>
      <c r="U274">
        <v>1.69064207454885</v>
      </c>
      <c r="V274">
        <v>1.2185645236345299</v>
      </c>
      <c r="W274">
        <v>6.58</v>
      </c>
      <c r="X274">
        <v>0.42</v>
      </c>
      <c r="Y274">
        <v>286087</v>
      </c>
      <c r="Z274">
        <v>17880</v>
      </c>
      <c r="AA274">
        <v>0.93</v>
      </c>
      <c r="AB274">
        <v>16</v>
      </c>
      <c r="AC274">
        <v>9</v>
      </c>
      <c r="AD274">
        <v>7</v>
      </c>
      <c r="AE274">
        <v>56.25</v>
      </c>
      <c r="AF274">
        <v>13</v>
      </c>
      <c r="AG274">
        <v>8</v>
      </c>
      <c r="AH274">
        <v>1</v>
      </c>
      <c r="AI274">
        <v>7</v>
      </c>
    </row>
    <row r="275" spans="1:35" x14ac:dyDescent="0.2">
      <c r="A275" s="102">
        <v>1422</v>
      </c>
      <c r="B275">
        <v>4917</v>
      </c>
      <c r="C275" s="106" t="s">
        <v>1668</v>
      </c>
      <c r="D275" s="106" t="s">
        <v>1336</v>
      </c>
      <c r="E275">
        <v>2610</v>
      </c>
      <c r="F275">
        <v>2587</v>
      </c>
      <c r="G275">
        <v>400</v>
      </c>
      <c r="H275" s="106" t="s">
        <v>1314</v>
      </c>
      <c r="I275">
        <v>9810</v>
      </c>
      <c r="J275" s="106" t="s">
        <v>1278</v>
      </c>
      <c r="K275" s="106" t="s">
        <v>1318</v>
      </c>
      <c r="L275">
        <v>4625</v>
      </c>
      <c r="M275">
        <v>4625</v>
      </c>
      <c r="N275">
        <v>200</v>
      </c>
      <c r="O275" s="106" t="s">
        <v>1311</v>
      </c>
      <c r="P275">
        <v>0.81437585752896702</v>
      </c>
      <c r="Q275">
        <v>0.81283026583929097</v>
      </c>
      <c r="R275">
        <v>0.38906173273567501</v>
      </c>
      <c r="S275">
        <v>3.64655386927651E-3</v>
      </c>
      <c r="T275">
        <v>-0.80286260439332402</v>
      </c>
      <c r="U275">
        <v>0.80286260439332402</v>
      </c>
      <c r="V275">
        <v>0.64632418243988798</v>
      </c>
      <c r="W275">
        <v>-4.07</v>
      </c>
      <c r="X275">
        <v>11.87</v>
      </c>
      <c r="Y275">
        <v>285981</v>
      </c>
      <c r="Z275">
        <v>28598</v>
      </c>
      <c r="AA275">
        <v>1.56</v>
      </c>
      <c r="AB275">
        <v>10</v>
      </c>
      <c r="AC275">
        <v>8</v>
      </c>
      <c r="AD275">
        <v>2</v>
      </c>
      <c r="AE275">
        <v>80</v>
      </c>
      <c r="AF275">
        <v>13</v>
      </c>
      <c r="AG275">
        <v>5</v>
      </c>
      <c r="AH275">
        <v>0</v>
      </c>
      <c r="AI275">
        <v>5</v>
      </c>
    </row>
    <row r="276" spans="1:35" x14ac:dyDescent="0.2">
      <c r="A276" s="102">
        <v>141</v>
      </c>
      <c r="B276">
        <v>4536</v>
      </c>
      <c r="C276" s="106" t="s">
        <v>1613</v>
      </c>
      <c r="D276" s="106" t="s">
        <v>1334</v>
      </c>
      <c r="E276">
        <v>2021</v>
      </c>
      <c r="F276">
        <v>2011</v>
      </c>
      <c r="G276">
        <v>300</v>
      </c>
      <c r="H276" s="106" t="s">
        <v>1314</v>
      </c>
      <c r="I276">
        <v>6857</v>
      </c>
      <c r="J276" s="106" t="s">
        <v>1518</v>
      </c>
      <c r="K276" s="106" t="s">
        <v>1316</v>
      </c>
      <c r="L276">
        <v>5800</v>
      </c>
      <c r="M276">
        <v>5740</v>
      </c>
      <c r="N276">
        <v>100</v>
      </c>
      <c r="O276" s="106" t="s">
        <v>1311</v>
      </c>
      <c r="P276">
        <v>0.57357061492116801</v>
      </c>
      <c r="Q276">
        <v>0.93331162557359704</v>
      </c>
      <c r="R276">
        <v>0.15590352829449999</v>
      </c>
      <c r="S276">
        <v>2.4523905037557699E-2</v>
      </c>
      <c r="T276">
        <v>-0.45118930525275402</v>
      </c>
      <c r="U276">
        <v>0.45118930525275402</v>
      </c>
      <c r="V276">
        <v>0.70008818794472005</v>
      </c>
      <c r="W276">
        <v>-2.4700000000000002</v>
      </c>
      <c r="X276">
        <v>5.0999999999999996</v>
      </c>
      <c r="Y276">
        <v>285932</v>
      </c>
      <c r="Z276">
        <v>16820</v>
      </c>
      <c r="AA276">
        <v>0.86</v>
      </c>
      <c r="AB276">
        <v>17</v>
      </c>
      <c r="AC276">
        <v>11</v>
      </c>
      <c r="AD276">
        <v>6</v>
      </c>
      <c r="AE276">
        <v>64.709999999999994</v>
      </c>
      <c r="AF276">
        <v>9</v>
      </c>
      <c r="AG276">
        <v>11</v>
      </c>
      <c r="AH276">
        <v>6</v>
      </c>
      <c r="AI276">
        <v>0</v>
      </c>
    </row>
    <row r="277" spans="1:35" x14ac:dyDescent="0.2">
      <c r="A277" s="102">
        <v>1072</v>
      </c>
      <c r="B277">
        <v>6481</v>
      </c>
      <c r="C277" s="106" t="s">
        <v>1781</v>
      </c>
      <c r="D277" s="106" t="s">
        <v>1324</v>
      </c>
      <c r="E277">
        <v>2856</v>
      </c>
      <c r="F277">
        <v>2886</v>
      </c>
      <c r="G277">
        <v>300</v>
      </c>
      <c r="H277" s="106" t="s">
        <v>1311</v>
      </c>
      <c r="I277">
        <v>6902</v>
      </c>
      <c r="J277" s="106" t="s">
        <v>789</v>
      </c>
      <c r="K277" s="106" t="s">
        <v>1329</v>
      </c>
      <c r="L277">
        <v>4460</v>
      </c>
      <c r="M277">
        <v>4462</v>
      </c>
      <c r="N277">
        <v>200</v>
      </c>
      <c r="O277" s="106" t="s">
        <v>1314</v>
      </c>
      <c r="P277">
        <v>0.63490727789083001</v>
      </c>
      <c r="Q277">
        <v>0.85003407252734897</v>
      </c>
      <c r="R277" s="106">
        <v>4.8852386909584197E-2</v>
      </c>
      <c r="S277" s="106">
        <v>1.9299806029193199E-2</v>
      </c>
      <c r="T277">
        <v>1.3903194959102501</v>
      </c>
      <c r="U277">
        <v>1.3903194959102501</v>
      </c>
      <c r="V277">
        <v>1.1223337098595201</v>
      </c>
      <c r="W277">
        <v>4.26</v>
      </c>
      <c r="X277">
        <v>2.98</v>
      </c>
      <c r="Y277">
        <v>285283</v>
      </c>
      <c r="Z277">
        <v>19019</v>
      </c>
      <c r="AA277">
        <v>0.98</v>
      </c>
      <c r="AB277">
        <v>15</v>
      </c>
      <c r="AC277">
        <v>10</v>
      </c>
      <c r="AD277">
        <v>5</v>
      </c>
      <c r="AE277">
        <v>66.67</v>
      </c>
      <c r="AF277">
        <v>13</v>
      </c>
      <c r="AG277">
        <v>7</v>
      </c>
      <c r="AH277">
        <v>1</v>
      </c>
      <c r="AI277">
        <v>7</v>
      </c>
    </row>
    <row r="278" spans="1:35" x14ac:dyDescent="0.2">
      <c r="A278" s="102">
        <v>1420</v>
      </c>
      <c r="B278">
        <v>4208</v>
      </c>
      <c r="C278" s="106" t="s">
        <v>1519</v>
      </c>
      <c r="D278" s="106" t="s">
        <v>1336</v>
      </c>
      <c r="E278">
        <v>2190</v>
      </c>
      <c r="F278">
        <v>2199</v>
      </c>
      <c r="G278">
        <v>500</v>
      </c>
      <c r="H278" s="106" t="s">
        <v>1311</v>
      </c>
      <c r="I278">
        <v>7453</v>
      </c>
      <c r="J278" s="106" t="s">
        <v>53</v>
      </c>
      <c r="K278" s="106" t="s">
        <v>1337</v>
      </c>
      <c r="L278">
        <v>1815</v>
      </c>
      <c r="M278">
        <v>1782</v>
      </c>
      <c r="N278">
        <v>600</v>
      </c>
      <c r="O278" s="106" t="s">
        <v>1314</v>
      </c>
      <c r="P278">
        <v>0.78715116644475502</v>
      </c>
      <c r="Q278">
        <v>0.81307757727332597</v>
      </c>
      <c r="R278" s="106">
        <v>5.4778181766265803E-2</v>
      </c>
      <c r="S278" s="15">
        <v>3.8903117318126998E-2</v>
      </c>
      <c r="T278">
        <v>1.92817007808606</v>
      </c>
      <c r="U278">
        <v>1.92817007808606</v>
      </c>
      <c r="V278">
        <v>1.8168516151430401</v>
      </c>
      <c r="W278">
        <v>17.32</v>
      </c>
      <c r="X278">
        <v>2.76</v>
      </c>
      <c r="Y278">
        <v>284005</v>
      </c>
      <c r="Z278">
        <v>21847</v>
      </c>
      <c r="AA278">
        <v>1.1599999999999999</v>
      </c>
      <c r="AB278">
        <v>13</v>
      </c>
      <c r="AC278">
        <v>8</v>
      </c>
      <c r="AD278">
        <v>5</v>
      </c>
      <c r="AE278">
        <v>61.54</v>
      </c>
      <c r="AF278">
        <v>11</v>
      </c>
      <c r="AG278">
        <v>8</v>
      </c>
      <c r="AH278">
        <v>3</v>
      </c>
      <c r="AI278">
        <v>2</v>
      </c>
    </row>
    <row r="279" spans="1:35" x14ac:dyDescent="0.2">
      <c r="A279" s="102">
        <v>929</v>
      </c>
      <c r="B279">
        <v>1824</v>
      </c>
      <c r="C279" s="106" t="s">
        <v>224</v>
      </c>
      <c r="D279" s="106" t="s">
        <v>1321</v>
      </c>
      <c r="E279">
        <v>1099</v>
      </c>
      <c r="F279">
        <v>1098</v>
      </c>
      <c r="G279">
        <v>900</v>
      </c>
      <c r="H279" s="106" t="s">
        <v>1311</v>
      </c>
      <c r="I279">
        <v>8697</v>
      </c>
      <c r="J279" s="106" t="s">
        <v>928</v>
      </c>
      <c r="K279" s="106" t="s">
        <v>1317</v>
      </c>
      <c r="L279">
        <v>1990</v>
      </c>
      <c r="M279">
        <v>1981</v>
      </c>
      <c r="N279">
        <v>500</v>
      </c>
      <c r="O279" s="106" t="s">
        <v>1314</v>
      </c>
      <c r="P279">
        <v>0.75091859013960105</v>
      </c>
      <c r="Q279">
        <v>0.86223574603254904</v>
      </c>
      <c r="R279" s="106">
        <v>5.2387981366740601E-4</v>
      </c>
      <c r="S279" s="106">
        <v>1.3017815380169599E-2</v>
      </c>
      <c r="T279">
        <v>0.44433787814224301</v>
      </c>
      <c r="U279">
        <v>0.44433787814224301</v>
      </c>
      <c r="V279">
        <v>0.26733770452712002</v>
      </c>
      <c r="W279">
        <v>1.51</v>
      </c>
      <c r="X279">
        <v>0.23</v>
      </c>
      <c r="Y279">
        <v>283927</v>
      </c>
      <c r="Z279">
        <v>15774</v>
      </c>
      <c r="AA279">
        <v>0.77</v>
      </c>
      <c r="AB279">
        <v>18</v>
      </c>
      <c r="AC279">
        <v>13</v>
      </c>
      <c r="AD279">
        <v>5</v>
      </c>
      <c r="AE279">
        <v>72.22</v>
      </c>
      <c r="AF279">
        <v>12</v>
      </c>
      <c r="AG279">
        <v>9</v>
      </c>
      <c r="AH279">
        <v>3</v>
      </c>
      <c r="AI279">
        <v>6</v>
      </c>
    </row>
    <row r="280" spans="1:35" x14ac:dyDescent="0.2">
      <c r="A280" s="102">
        <v>1</v>
      </c>
      <c r="B280">
        <v>6952</v>
      </c>
      <c r="C280" s="106" t="s">
        <v>445</v>
      </c>
      <c r="D280" s="106" t="s">
        <v>1316</v>
      </c>
      <c r="E280">
        <v>2040</v>
      </c>
      <c r="F280">
        <v>2034</v>
      </c>
      <c r="G280">
        <v>500</v>
      </c>
      <c r="H280" s="106" t="s">
        <v>1314</v>
      </c>
      <c r="I280">
        <v>8604</v>
      </c>
      <c r="J280" s="106" t="s">
        <v>446</v>
      </c>
      <c r="K280" s="106" t="s">
        <v>1517</v>
      </c>
      <c r="L280">
        <v>556</v>
      </c>
      <c r="M280">
        <v>558.9</v>
      </c>
      <c r="N280">
        <v>1800</v>
      </c>
      <c r="O280" s="106" t="s">
        <v>1311</v>
      </c>
      <c r="P280">
        <v>0.65833603503736104</v>
      </c>
      <c r="Q280">
        <v>0.97554394479364104</v>
      </c>
      <c r="R280" s="15">
        <v>0.125633236579932</v>
      </c>
      <c r="S280">
        <v>1.5522715919938699E-2</v>
      </c>
      <c r="T280">
        <v>-0.90619412640562902</v>
      </c>
      <c r="U280">
        <v>0.90619412640562902</v>
      </c>
      <c r="V280">
        <v>0.77419578133960698</v>
      </c>
      <c r="W280">
        <v>-3.86</v>
      </c>
      <c r="X280">
        <v>1.08</v>
      </c>
      <c r="Y280">
        <v>283906</v>
      </c>
      <c r="Z280">
        <v>16700</v>
      </c>
      <c r="AA280">
        <v>0.84</v>
      </c>
      <c r="AB280">
        <v>17</v>
      </c>
      <c r="AC280">
        <v>11</v>
      </c>
      <c r="AD280">
        <v>6</v>
      </c>
      <c r="AE280">
        <v>64.709999999999994</v>
      </c>
      <c r="AF280">
        <v>13</v>
      </c>
      <c r="AG280">
        <v>6</v>
      </c>
      <c r="AH280">
        <v>2</v>
      </c>
      <c r="AI280">
        <v>9</v>
      </c>
    </row>
    <row r="281" spans="1:35" x14ac:dyDescent="0.2">
      <c r="A281" s="102">
        <v>807</v>
      </c>
      <c r="B281">
        <v>4536</v>
      </c>
      <c r="C281" s="106" t="s">
        <v>1613</v>
      </c>
      <c r="D281" s="106" t="s">
        <v>1334</v>
      </c>
      <c r="E281">
        <v>2021</v>
      </c>
      <c r="F281">
        <v>2011</v>
      </c>
      <c r="G281">
        <v>400</v>
      </c>
      <c r="H281" s="106" t="s">
        <v>1311</v>
      </c>
      <c r="I281">
        <v>6750</v>
      </c>
      <c r="J281" s="106" t="s">
        <v>1372</v>
      </c>
      <c r="K281" s="106" t="s">
        <v>1316</v>
      </c>
      <c r="L281">
        <v>4040</v>
      </c>
      <c r="M281">
        <v>3985</v>
      </c>
      <c r="N281">
        <v>200</v>
      </c>
      <c r="O281" s="106" t="s">
        <v>1314</v>
      </c>
      <c r="P281">
        <v>0.66414332221403605</v>
      </c>
      <c r="Q281">
        <v>0.87358040801363102</v>
      </c>
      <c r="R281" s="15">
        <v>7.2526399360352198E-2</v>
      </c>
      <c r="S281">
        <v>4.8381632432897101E-2</v>
      </c>
      <c r="T281">
        <v>1.30480221069326</v>
      </c>
      <c r="U281">
        <v>1.30480221069326</v>
      </c>
      <c r="V281">
        <v>1.10684157935387</v>
      </c>
      <c r="W281">
        <v>4.8899999999999997</v>
      </c>
      <c r="X281">
        <v>0.93</v>
      </c>
      <c r="Y281">
        <v>283761</v>
      </c>
      <c r="Z281">
        <v>17735</v>
      </c>
      <c r="AA281">
        <v>0.94</v>
      </c>
      <c r="AB281">
        <v>16</v>
      </c>
      <c r="AC281">
        <v>10</v>
      </c>
      <c r="AD281">
        <v>6</v>
      </c>
      <c r="AE281">
        <v>62.5</v>
      </c>
      <c r="AF281">
        <v>11</v>
      </c>
      <c r="AG281">
        <v>9</v>
      </c>
      <c r="AH281">
        <v>3</v>
      </c>
      <c r="AI281">
        <v>4</v>
      </c>
    </row>
    <row r="282" spans="1:35" x14ac:dyDescent="0.2">
      <c r="A282" s="102">
        <v>805</v>
      </c>
      <c r="B282">
        <v>5991</v>
      </c>
      <c r="C282" s="106" t="s">
        <v>1117</v>
      </c>
      <c r="D282" s="106" t="s">
        <v>1525</v>
      </c>
      <c r="E282">
        <v>908</v>
      </c>
      <c r="F282">
        <v>924</v>
      </c>
      <c r="G282">
        <v>800</v>
      </c>
      <c r="H282" s="106" t="s">
        <v>1314</v>
      </c>
      <c r="I282">
        <v>9787</v>
      </c>
      <c r="J282" s="106" t="s">
        <v>1788</v>
      </c>
      <c r="K282" s="106" t="s">
        <v>1326</v>
      </c>
      <c r="L282">
        <v>3705</v>
      </c>
      <c r="M282">
        <v>3715</v>
      </c>
      <c r="N282">
        <v>200</v>
      </c>
      <c r="O282" s="106" t="s">
        <v>1311</v>
      </c>
      <c r="P282">
        <v>0.64115718466438198</v>
      </c>
      <c r="Q282">
        <v>0.873918671425578</v>
      </c>
      <c r="R282">
        <v>0.48190204693803101</v>
      </c>
      <c r="S282">
        <v>1.7663778747903799E-2</v>
      </c>
      <c r="T282">
        <v>-0.13097681326222299</v>
      </c>
      <c r="U282">
        <v>0.13097681326222299</v>
      </c>
      <c r="V282">
        <v>0.31047938034996497</v>
      </c>
      <c r="W282">
        <v>-0.43</v>
      </c>
      <c r="X282">
        <v>0.51</v>
      </c>
      <c r="Y282">
        <v>282803</v>
      </c>
      <c r="Z282">
        <v>15711</v>
      </c>
      <c r="AA282">
        <v>0.96</v>
      </c>
      <c r="AB282">
        <v>18</v>
      </c>
      <c r="AC282">
        <v>10</v>
      </c>
      <c r="AD282">
        <v>8</v>
      </c>
      <c r="AE282">
        <v>55.56</v>
      </c>
      <c r="AF282">
        <v>10</v>
      </c>
      <c r="AG282">
        <v>9</v>
      </c>
      <c r="AH282">
        <v>3</v>
      </c>
      <c r="AI282">
        <v>6</v>
      </c>
    </row>
    <row r="283" spans="1:35" x14ac:dyDescent="0.2">
      <c r="A283" s="102">
        <v>836</v>
      </c>
      <c r="B283">
        <v>1605</v>
      </c>
      <c r="C283" s="106" t="s">
        <v>1556</v>
      </c>
      <c r="D283" s="106" t="s">
        <v>1538</v>
      </c>
      <c r="E283">
        <v>1031</v>
      </c>
      <c r="F283">
        <v>1050.5</v>
      </c>
      <c r="G283">
        <v>1000</v>
      </c>
      <c r="H283" s="106" t="s">
        <v>1311</v>
      </c>
      <c r="I283">
        <v>9412</v>
      </c>
      <c r="J283" s="106" t="s">
        <v>560</v>
      </c>
      <c r="K283" s="106" t="s">
        <v>1313</v>
      </c>
      <c r="L283">
        <v>458</v>
      </c>
      <c r="M283">
        <v>456</v>
      </c>
      <c r="N283">
        <v>2300</v>
      </c>
      <c r="O283" s="106" t="s">
        <v>1314</v>
      </c>
      <c r="P283">
        <v>0.68796724754218297</v>
      </c>
      <c r="Q283">
        <v>0.87102985822382994</v>
      </c>
      <c r="R283">
        <v>0.24307892031787401</v>
      </c>
      <c r="S283">
        <v>4.4153915435565802E-3</v>
      </c>
      <c r="T283">
        <v>0.194195903072618</v>
      </c>
      <c r="U283">
        <v>0.194195903072618</v>
      </c>
      <c r="V283">
        <v>2.7566123096537001E-3</v>
      </c>
      <c r="W283">
        <v>0.63</v>
      </c>
      <c r="X283">
        <v>0.16</v>
      </c>
      <c r="Y283">
        <v>282691</v>
      </c>
      <c r="Z283">
        <v>15705</v>
      </c>
      <c r="AA283">
        <v>0.72</v>
      </c>
      <c r="AB283">
        <v>18</v>
      </c>
      <c r="AC283">
        <v>10</v>
      </c>
      <c r="AD283">
        <v>8</v>
      </c>
      <c r="AE283">
        <v>55.56</v>
      </c>
      <c r="AF283">
        <v>12</v>
      </c>
      <c r="AG283">
        <v>9</v>
      </c>
      <c r="AH283">
        <v>4</v>
      </c>
      <c r="AI283">
        <v>5</v>
      </c>
    </row>
    <row r="284" spans="1:35" x14ac:dyDescent="0.2">
      <c r="A284" s="102">
        <v>603</v>
      </c>
      <c r="B284">
        <v>3635</v>
      </c>
      <c r="C284" s="106" t="s">
        <v>46</v>
      </c>
      <c r="D284" s="106" t="s">
        <v>1313</v>
      </c>
      <c r="E284">
        <v>3155</v>
      </c>
      <c r="F284">
        <v>3190</v>
      </c>
      <c r="G284">
        <v>200</v>
      </c>
      <c r="H284" s="106" t="s">
        <v>1311</v>
      </c>
      <c r="I284">
        <v>8766</v>
      </c>
      <c r="J284" s="106" t="s">
        <v>1499</v>
      </c>
      <c r="K284" s="106" t="s">
        <v>1507</v>
      </c>
      <c r="L284">
        <v>6048</v>
      </c>
      <c r="M284">
        <v>6113</v>
      </c>
      <c r="N284">
        <v>100</v>
      </c>
      <c r="O284" s="106" t="s">
        <v>1314</v>
      </c>
      <c r="P284">
        <v>0.57990672122123699</v>
      </c>
      <c r="Q284">
        <v>0.89099786082979904</v>
      </c>
      <c r="R284" s="15">
        <v>0.33250799762889699</v>
      </c>
      <c r="S284" s="106">
        <v>1.1684662064811399E-2</v>
      </c>
      <c r="T284">
        <v>2.32728047718353</v>
      </c>
      <c r="U284">
        <v>2.32728047718353</v>
      </c>
      <c r="V284">
        <v>2.3507678142024999</v>
      </c>
      <c r="W284">
        <v>12.35</v>
      </c>
      <c r="X284">
        <v>4.37</v>
      </c>
      <c r="Y284">
        <v>282635</v>
      </c>
      <c r="Z284">
        <v>14876</v>
      </c>
      <c r="AA284">
        <v>0.62</v>
      </c>
      <c r="AB284">
        <v>19</v>
      </c>
      <c r="AC284">
        <v>11</v>
      </c>
      <c r="AD284">
        <v>8</v>
      </c>
      <c r="AE284">
        <v>57.89</v>
      </c>
      <c r="AF284">
        <v>13</v>
      </c>
      <c r="AG284">
        <v>9</v>
      </c>
      <c r="AH284">
        <v>2</v>
      </c>
      <c r="AI284">
        <v>8</v>
      </c>
    </row>
    <row r="285" spans="1:35" x14ac:dyDescent="0.2">
      <c r="A285" s="102">
        <v>194</v>
      </c>
      <c r="B285">
        <v>1951</v>
      </c>
      <c r="C285" s="106" t="s">
        <v>1791</v>
      </c>
      <c r="D285" s="106" t="s">
        <v>1321</v>
      </c>
      <c r="E285">
        <v>2641</v>
      </c>
      <c r="F285">
        <v>2565</v>
      </c>
      <c r="G285">
        <v>400</v>
      </c>
      <c r="H285" s="106" t="s">
        <v>1314</v>
      </c>
      <c r="I285">
        <v>4202</v>
      </c>
      <c r="J285" s="106" t="s">
        <v>48</v>
      </c>
      <c r="K285" s="106" t="s">
        <v>1336</v>
      </c>
      <c r="L285">
        <v>1025</v>
      </c>
      <c r="M285">
        <v>1038</v>
      </c>
      <c r="N285">
        <v>1000</v>
      </c>
      <c r="O285" s="106" t="s">
        <v>1311</v>
      </c>
      <c r="P285">
        <v>0.72513671116640799</v>
      </c>
      <c r="Q285">
        <v>0.92748218325877696</v>
      </c>
      <c r="R285" s="15">
        <v>2.6632798476336199E-2</v>
      </c>
      <c r="S285" s="15">
        <v>2.4369519448691499E-5</v>
      </c>
      <c r="T285">
        <v>-1.9081177279185499</v>
      </c>
      <c r="U285">
        <v>1.9081177279185499</v>
      </c>
      <c r="V285">
        <v>0.71371124001736796</v>
      </c>
      <c r="W285">
        <v>-7.07</v>
      </c>
      <c r="X285">
        <v>1.17</v>
      </c>
      <c r="Y285">
        <v>281743</v>
      </c>
      <c r="Z285">
        <v>12250</v>
      </c>
      <c r="AA285">
        <v>0.56999999999999995</v>
      </c>
      <c r="AB285">
        <v>23</v>
      </c>
      <c r="AC285">
        <v>15</v>
      </c>
      <c r="AD285">
        <v>8</v>
      </c>
      <c r="AE285">
        <v>65.22</v>
      </c>
      <c r="AF285">
        <v>11</v>
      </c>
      <c r="AG285">
        <v>11</v>
      </c>
      <c r="AH285">
        <v>6</v>
      </c>
      <c r="AI285">
        <v>6</v>
      </c>
    </row>
    <row r="286" spans="1:35" x14ac:dyDescent="0.2">
      <c r="A286" s="102">
        <v>439</v>
      </c>
      <c r="B286">
        <v>5947</v>
      </c>
      <c r="C286" s="106" t="s">
        <v>230</v>
      </c>
      <c r="D286" s="106" t="s">
        <v>1525</v>
      </c>
      <c r="E286">
        <v>7880</v>
      </c>
      <c r="F286">
        <v>7820</v>
      </c>
      <c r="G286">
        <v>100</v>
      </c>
      <c r="H286" s="106" t="s">
        <v>1314</v>
      </c>
      <c r="I286">
        <v>6134</v>
      </c>
      <c r="J286" s="106" t="s">
        <v>1550</v>
      </c>
      <c r="K286" s="106" t="s">
        <v>1324</v>
      </c>
      <c r="L286">
        <v>1956</v>
      </c>
      <c r="M286">
        <v>1938</v>
      </c>
      <c r="N286">
        <v>400</v>
      </c>
      <c r="O286" s="106" t="s">
        <v>1311</v>
      </c>
      <c r="P286">
        <v>0.84073630651007603</v>
      </c>
      <c r="Q286">
        <v>0.90436648990811996</v>
      </c>
      <c r="R286" s="15">
        <v>1.34254884847405E-4</v>
      </c>
      <c r="S286" s="15">
        <v>1.9104694271973199E-2</v>
      </c>
      <c r="T286">
        <v>-2.6603680215441301</v>
      </c>
      <c r="U286">
        <v>2.6603680215441301</v>
      </c>
      <c r="V286">
        <v>2.4084034527178901</v>
      </c>
      <c r="W286">
        <v>-7.35</v>
      </c>
      <c r="X286">
        <v>0.87</v>
      </c>
      <c r="Y286">
        <v>281225</v>
      </c>
      <c r="Z286">
        <v>21633</v>
      </c>
      <c r="AA286">
        <v>1.1499999999999999</v>
      </c>
      <c r="AB286">
        <v>13</v>
      </c>
      <c r="AC286">
        <v>8</v>
      </c>
      <c r="AD286">
        <v>5</v>
      </c>
      <c r="AE286">
        <v>61.54</v>
      </c>
      <c r="AF286">
        <v>11</v>
      </c>
      <c r="AG286">
        <v>8</v>
      </c>
      <c r="AH286">
        <v>4</v>
      </c>
      <c r="AI286">
        <v>1</v>
      </c>
    </row>
    <row r="287" spans="1:35" x14ac:dyDescent="0.2">
      <c r="A287" s="102">
        <v>819</v>
      </c>
      <c r="B287">
        <v>7211</v>
      </c>
      <c r="C287" s="106" t="s">
        <v>28</v>
      </c>
      <c r="D287" s="106" t="s">
        <v>1329</v>
      </c>
      <c r="E287">
        <v>409</v>
      </c>
      <c r="F287">
        <v>408</v>
      </c>
      <c r="G287">
        <v>2600</v>
      </c>
      <c r="H287" s="106" t="s">
        <v>1311</v>
      </c>
      <c r="I287">
        <v>7321</v>
      </c>
      <c r="J287" s="106" t="s">
        <v>1530</v>
      </c>
      <c r="K287" s="106" t="s">
        <v>1369</v>
      </c>
      <c r="L287">
        <v>600</v>
      </c>
      <c r="M287">
        <v>588</v>
      </c>
      <c r="N287">
        <v>1800</v>
      </c>
      <c r="O287" s="106" t="s">
        <v>1314</v>
      </c>
      <c r="P287">
        <v>0.93578928863370303</v>
      </c>
      <c r="Q287">
        <v>0.87221211225486694</v>
      </c>
      <c r="R287">
        <v>0.41656770073775901</v>
      </c>
      <c r="S287">
        <v>2.8790425893117699E-2</v>
      </c>
      <c r="T287">
        <v>1.0974214639354101</v>
      </c>
      <c r="U287">
        <v>1.0974214639354101</v>
      </c>
      <c r="V287">
        <v>0.70189588434427097</v>
      </c>
      <c r="W287">
        <v>2.74</v>
      </c>
      <c r="X287">
        <v>0.23</v>
      </c>
      <c r="Y287">
        <v>280802</v>
      </c>
      <c r="Z287">
        <v>28080</v>
      </c>
      <c r="AA287">
        <v>1.33</v>
      </c>
      <c r="AB287">
        <v>10</v>
      </c>
      <c r="AC287">
        <v>7</v>
      </c>
      <c r="AD287">
        <v>3</v>
      </c>
      <c r="AE287">
        <v>70</v>
      </c>
      <c r="AF287">
        <v>10</v>
      </c>
      <c r="AG287">
        <v>5</v>
      </c>
      <c r="AH287">
        <v>2</v>
      </c>
      <c r="AI287">
        <v>3</v>
      </c>
    </row>
    <row r="288" spans="1:35" x14ac:dyDescent="0.2">
      <c r="A288" s="102">
        <v>293</v>
      </c>
      <c r="B288">
        <v>4689</v>
      </c>
      <c r="C288" s="106" t="s">
        <v>1504</v>
      </c>
      <c r="D288" s="106" t="s">
        <v>1313</v>
      </c>
      <c r="E288">
        <v>450</v>
      </c>
      <c r="F288">
        <v>449</v>
      </c>
      <c r="G288">
        <v>2300</v>
      </c>
      <c r="H288" s="106" t="s">
        <v>1311</v>
      </c>
      <c r="I288">
        <v>6465</v>
      </c>
      <c r="J288" s="106" t="s">
        <v>442</v>
      </c>
      <c r="K288" s="106" t="s">
        <v>1324</v>
      </c>
      <c r="L288">
        <v>10450</v>
      </c>
      <c r="M288">
        <v>10310</v>
      </c>
      <c r="N288">
        <v>100</v>
      </c>
      <c r="O288" s="106" t="s">
        <v>1314</v>
      </c>
      <c r="P288">
        <v>0.57567143039047897</v>
      </c>
      <c r="Q288">
        <v>0.91665185779174596</v>
      </c>
      <c r="R288" s="15">
        <v>0.21837386290432401</v>
      </c>
      <c r="S288">
        <v>3.6378351577538402E-2</v>
      </c>
      <c r="T288">
        <v>0.48149266491159398</v>
      </c>
      <c r="U288">
        <v>0.48149266491159398</v>
      </c>
      <c r="V288">
        <v>0.32227778090710901</v>
      </c>
      <c r="W288">
        <v>3.54</v>
      </c>
      <c r="X288">
        <v>0.16</v>
      </c>
      <c r="Y288">
        <v>280354</v>
      </c>
      <c r="Z288">
        <v>16491</v>
      </c>
      <c r="AA288">
        <v>1.34</v>
      </c>
      <c r="AB288">
        <v>17</v>
      </c>
      <c r="AC288">
        <v>12</v>
      </c>
      <c r="AD288">
        <v>5</v>
      </c>
      <c r="AE288">
        <v>70.59</v>
      </c>
      <c r="AF288">
        <v>8</v>
      </c>
      <c r="AG288">
        <v>11</v>
      </c>
      <c r="AH288">
        <v>4</v>
      </c>
      <c r="AI288">
        <v>2</v>
      </c>
    </row>
    <row r="289" spans="1:35" x14ac:dyDescent="0.2">
      <c r="A289" s="102">
        <v>235</v>
      </c>
      <c r="B289">
        <v>6995</v>
      </c>
      <c r="C289" s="106" t="s">
        <v>50</v>
      </c>
      <c r="D289" s="106" t="s">
        <v>1329</v>
      </c>
      <c r="E289">
        <v>1840</v>
      </c>
      <c r="F289">
        <v>1849</v>
      </c>
      <c r="G289">
        <v>500</v>
      </c>
      <c r="H289" s="106" t="s">
        <v>1314</v>
      </c>
      <c r="I289">
        <v>8306</v>
      </c>
      <c r="J289" s="106" t="s">
        <v>1522</v>
      </c>
      <c r="K289" s="106" t="s">
        <v>1369</v>
      </c>
      <c r="L289">
        <v>567.20000000000005</v>
      </c>
      <c r="M289">
        <v>569.4</v>
      </c>
      <c r="N289">
        <v>1600</v>
      </c>
      <c r="O289" s="106" t="s">
        <v>1311</v>
      </c>
      <c r="P289">
        <v>0.80551931803749399</v>
      </c>
      <c r="Q289">
        <v>0.92267522947706304</v>
      </c>
      <c r="R289">
        <v>0.39363875081390498</v>
      </c>
      <c r="S289" s="15">
        <v>2.2577933218892999E-2</v>
      </c>
      <c r="T289">
        <v>-2.21588245241812</v>
      </c>
      <c r="U289">
        <v>2.21588245241812</v>
      </c>
      <c r="V289">
        <v>2.3358456952614</v>
      </c>
      <c r="W289">
        <v>-10.26</v>
      </c>
      <c r="X289">
        <v>1.46</v>
      </c>
      <c r="Y289">
        <v>280262</v>
      </c>
      <c r="Z289">
        <v>17516</v>
      </c>
      <c r="AA289">
        <v>0.86</v>
      </c>
      <c r="AB289">
        <v>16</v>
      </c>
      <c r="AC289">
        <v>12</v>
      </c>
      <c r="AD289">
        <v>4</v>
      </c>
      <c r="AE289">
        <v>75</v>
      </c>
      <c r="AF289">
        <v>14</v>
      </c>
      <c r="AG289">
        <v>6</v>
      </c>
      <c r="AH289">
        <v>0</v>
      </c>
      <c r="AI289">
        <v>10</v>
      </c>
    </row>
    <row r="290" spans="1:35" x14ac:dyDescent="0.2">
      <c r="A290" s="102">
        <v>1167</v>
      </c>
      <c r="B290">
        <v>1951</v>
      </c>
      <c r="C290" s="106" t="s">
        <v>1791</v>
      </c>
      <c r="D290" s="106" t="s">
        <v>1321</v>
      </c>
      <c r="E290">
        <v>2641</v>
      </c>
      <c r="F290">
        <v>2565</v>
      </c>
      <c r="G290">
        <v>400</v>
      </c>
      <c r="H290" s="106" t="s">
        <v>1311</v>
      </c>
      <c r="I290">
        <v>6471</v>
      </c>
      <c r="J290" s="106" t="s">
        <v>1141</v>
      </c>
      <c r="K290" s="106" t="s">
        <v>1324</v>
      </c>
      <c r="L290">
        <v>908</v>
      </c>
      <c r="M290">
        <v>909</v>
      </c>
      <c r="N290">
        <v>1100</v>
      </c>
      <c r="O290" s="106" t="s">
        <v>1314</v>
      </c>
      <c r="P290">
        <v>0.76141522283951502</v>
      </c>
      <c r="Q290">
        <v>0.84090576213855595</v>
      </c>
      <c r="R290">
        <v>2.5521018351292498E-3</v>
      </c>
      <c r="S290" s="15">
        <v>3.1190256498678098E-2</v>
      </c>
      <c r="T290">
        <v>0.69282144414272895</v>
      </c>
      <c r="U290">
        <v>0.69282144414272895</v>
      </c>
      <c r="V290">
        <v>1.3868990949744999</v>
      </c>
      <c r="W290">
        <v>3.02</v>
      </c>
      <c r="X290">
        <v>2.54</v>
      </c>
      <c r="Y290">
        <v>279735</v>
      </c>
      <c r="Z290">
        <v>13987</v>
      </c>
      <c r="AA290">
        <v>0.72</v>
      </c>
      <c r="AB290">
        <v>20</v>
      </c>
      <c r="AC290">
        <v>12</v>
      </c>
      <c r="AD290">
        <v>8</v>
      </c>
      <c r="AE290">
        <v>60</v>
      </c>
      <c r="AF290">
        <v>12</v>
      </c>
      <c r="AG290">
        <v>11</v>
      </c>
      <c r="AH290">
        <v>4</v>
      </c>
      <c r="AI290">
        <v>5</v>
      </c>
    </row>
    <row r="291" spans="1:35" x14ac:dyDescent="0.2">
      <c r="A291" s="102">
        <v>924</v>
      </c>
      <c r="B291">
        <v>8309</v>
      </c>
      <c r="C291" s="106" t="s">
        <v>893</v>
      </c>
      <c r="D291" s="106" t="s">
        <v>1369</v>
      </c>
      <c r="E291">
        <v>3985</v>
      </c>
      <c r="F291">
        <v>3992</v>
      </c>
      <c r="G291">
        <v>200</v>
      </c>
      <c r="H291" s="106" t="s">
        <v>1314</v>
      </c>
      <c r="I291">
        <v>9069</v>
      </c>
      <c r="J291" s="106" t="s">
        <v>1432</v>
      </c>
      <c r="K291" s="106" t="s">
        <v>1442</v>
      </c>
      <c r="L291">
        <v>875</v>
      </c>
      <c r="M291">
        <v>871</v>
      </c>
      <c r="N291">
        <v>900</v>
      </c>
      <c r="O291" s="106" t="s">
        <v>1311</v>
      </c>
      <c r="P291">
        <v>0.895309068539071</v>
      </c>
      <c r="Q291">
        <v>0.86260178765398898</v>
      </c>
      <c r="R291">
        <v>6.9921156351127603E-3</v>
      </c>
      <c r="S291">
        <v>8.3266085195391592E-3</v>
      </c>
      <c r="T291">
        <v>-0.28384135924209802</v>
      </c>
      <c r="U291">
        <v>0.28384135924209802</v>
      </c>
      <c r="V291">
        <v>1.2105017685897399</v>
      </c>
      <c r="W291">
        <v>-0.31</v>
      </c>
      <c r="X291">
        <v>1.82</v>
      </c>
      <c r="Y291">
        <v>279637</v>
      </c>
      <c r="Z291">
        <v>17477</v>
      </c>
      <c r="AA291">
        <v>1.04</v>
      </c>
      <c r="AB291">
        <v>16</v>
      </c>
      <c r="AC291">
        <v>11</v>
      </c>
      <c r="AD291">
        <v>5</v>
      </c>
      <c r="AE291">
        <v>68.75</v>
      </c>
      <c r="AF291">
        <v>12</v>
      </c>
      <c r="AG291">
        <v>7</v>
      </c>
      <c r="AH291">
        <v>1</v>
      </c>
      <c r="AI291">
        <v>8</v>
      </c>
    </row>
    <row r="292" spans="1:35" x14ac:dyDescent="0.2">
      <c r="A292" s="102">
        <v>1349</v>
      </c>
      <c r="B292">
        <v>3291</v>
      </c>
      <c r="C292" s="106" t="s">
        <v>58</v>
      </c>
      <c r="D292" s="106" t="s">
        <v>1333</v>
      </c>
      <c r="E292">
        <v>1684</v>
      </c>
      <c r="F292">
        <v>1683</v>
      </c>
      <c r="G292">
        <v>600</v>
      </c>
      <c r="H292" s="106" t="s">
        <v>1314</v>
      </c>
      <c r="I292">
        <v>8002</v>
      </c>
      <c r="J292" s="106" t="s">
        <v>29</v>
      </c>
      <c r="K292" s="106" t="s">
        <v>1318</v>
      </c>
      <c r="L292">
        <v>782.8</v>
      </c>
      <c r="M292">
        <v>789.7</v>
      </c>
      <c r="N292">
        <v>1300</v>
      </c>
      <c r="O292" s="106" t="s">
        <v>1311</v>
      </c>
      <c r="P292">
        <v>0.68795815121341997</v>
      </c>
      <c r="Q292">
        <v>0.82082663590465099</v>
      </c>
      <c r="R292" s="106">
        <v>1.3703498195612E-2</v>
      </c>
      <c r="S292">
        <v>1.82220541567772E-2</v>
      </c>
      <c r="T292">
        <v>-3.36446812210065</v>
      </c>
      <c r="U292">
        <v>3.36446812210065</v>
      </c>
      <c r="V292">
        <v>3.3455510978573901</v>
      </c>
      <c r="W292">
        <v>-10.02</v>
      </c>
      <c r="X292">
        <v>1.66</v>
      </c>
      <c r="Y292">
        <v>279305</v>
      </c>
      <c r="Z292">
        <v>19950</v>
      </c>
      <c r="AA292">
        <v>0.95</v>
      </c>
      <c r="AB292">
        <v>14</v>
      </c>
      <c r="AC292">
        <v>10</v>
      </c>
      <c r="AD292">
        <v>4</v>
      </c>
      <c r="AE292">
        <v>71.430000000000007</v>
      </c>
      <c r="AF292">
        <v>14</v>
      </c>
      <c r="AG292">
        <v>5</v>
      </c>
      <c r="AH292">
        <v>2</v>
      </c>
      <c r="AI292">
        <v>7</v>
      </c>
    </row>
    <row r="293" spans="1:35" x14ac:dyDescent="0.2">
      <c r="A293" s="102">
        <v>720</v>
      </c>
      <c r="B293">
        <v>3101</v>
      </c>
      <c r="C293" s="106" t="s">
        <v>1611</v>
      </c>
      <c r="D293" s="106" t="s">
        <v>1605</v>
      </c>
      <c r="E293">
        <v>1534</v>
      </c>
      <c r="F293">
        <v>1523</v>
      </c>
      <c r="G293">
        <v>600</v>
      </c>
      <c r="H293" s="106" t="s">
        <v>1311</v>
      </c>
      <c r="I293">
        <v>6923</v>
      </c>
      <c r="J293" s="106" t="s">
        <v>57</v>
      </c>
      <c r="K293" s="106" t="s">
        <v>1316</v>
      </c>
      <c r="L293">
        <v>2880</v>
      </c>
      <c r="M293">
        <v>2932</v>
      </c>
      <c r="N293">
        <v>300</v>
      </c>
      <c r="O293" s="106" t="s">
        <v>1314</v>
      </c>
      <c r="P293">
        <v>0.776164245473276</v>
      </c>
      <c r="Q293">
        <v>0.88142863097619395</v>
      </c>
      <c r="R293" s="15">
        <v>0.24557928795762601</v>
      </c>
      <c r="S293">
        <v>8.9786370370814994E-2</v>
      </c>
      <c r="T293">
        <v>0.172011838907485</v>
      </c>
      <c r="U293">
        <v>0.172011838907485</v>
      </c>
      <c r="V293">
        <v>0.79658665684868402</v>
      </c>
      <c r="W293">
        <v>0.48</v>
      </c>
      <c r="X293">
        <v>3.89</v>
      </c>
      <c r="Y293">
        <v>279186</v>
      </c>
      <c r="Z293">
        <v>15510</v>
      </c>
      <c r="AA293">
        <v>0.7</v>
      </c>
      <c r="AB293">
        <v>18</v>
      </c>
      <c r="AC293">
        <v>11</v>
      </c>
      <c r="AD293">
        <v>7</v>
      </c>
      <c r="AE293">
        <v>61.11</v>
      </c>
      <c r="AF293">
        <v>11</v>
      </c>
      <c r="AG293">
        <v>8</v>
      </c>
      <c r="AH293">
        <v>4</v>
      </c>
      <c r="AI293">
        <v>6</v>
      </c>
    </row>
    <row r="294" spans="1:35" x14ac:dyDescent="0.2">
      <c r="A294" s="102">
        <v>541</v>
      </c>
      <c r="B294">
        <v>1414</v>
      </c>
      <c r="C294" s="106" t="s">
        <v>1506</v>
      </c>
      <c r="D294" s="106" t="s">
        <v>1321</v>
      </c>
      <c r="E294">
        <v>4500</v>
      </c>
      <c r="F294">
        <v>4460</v>
      </c>
      <c r="G294">
        <v>200</v>
      </c>
      <c r="H294" s="106" t="s">
        <v>1314</v>
      </c>
      <c r="I294">
        <v>7729</v>
      </c>
      <c r="J294" s="106" t="s">
        <v>552</v>
      </c>
      <c r="K294" s="106" t="s">
        <v>1320</v>
      </c>
      <c r="L294">
        <v>4150</v>
      </c>
      <c r="M294">
        <v>4085</v>
      </c>
      <c r="N294">
        <v>200</v>
      </c>
      <c r="O294" s="106" t="s">
        <v>1311</v>
      </c>
      <c r="P294">
        <v>0.72517992683548205</v>
      </c>
      <c r="Q294">
        <v>0.89654257107111601</v>
      </c>
      <c r="R294" s="15">
        <v>0.173089585134794</v>
      </c>
      <c r="S294">
        <v>3.9315158276580699E-2</v>
      </c>
      <c r="T294">
        <v>-0.63390524650938196</v>
      </c>
      <c r="U294">
        <v>0.63390524650938196</v>
      </c>
      <c r="V294">
        <v>0.13342884521978399</v>
      </c>
      <c r="W294">
        <v>-2.4500000000000002</v>
      </c>
      <c r="X294">
        <v>8.41</v>
      </c>
      <c r="Y294">
        <v>278965</v>
      </c>
      <c r="Z294">
        <v>23247</v>
      </c>
      <c r="AA294">
        <v>1.18</v>
      </c>
      <c r="AB294">
        <v>12</v>
      </c>
      <c r="AC294">
        <v>9</v>
      </c>
      <c r="AD294">
        <v>3</v>
      </c>
      <c r="AE294">
        <v>75</v>
      </c>
      <c r="AF294">
        <v>13</v>
      </c>
      <c r="AG294">
        <v>5</v>
      </c>
      <c r="AH294">
        <v>2</v>
      </c>
      <c r="AI294">
        <v>5</v>
      </c>
    </row>
    <row r="295" spans="1:35" x14ac:dyDescent="0.2">
      <c r="A295" s="102">
        <v>719</v>
      </c>
      <c r="B295">
        <v>4324</v>
      </c>
      <c r="C295" s="106" t="s">
        <v>1560</v>
      </c>
      <c r="D295" s="106" t="s">
        <v>1326</v>
      </c>
      <c r="E295">
        <v>3490</v>
      </c>
      <c r="F295">
        <v>3555</v>
      </c>
      <c r="G295">
        <v>300</v>
      </c>
      <c r="H295" s="106" t="s">
        <v>1311</v>
      </c>
      <c r="I295">
        <v>7211</v>
      </c>
      <c r="J295" s="106" t="s">
        <v>28</v>
      </c>
      <c r="K295" s="106" t="s">
        <v>1329</v>
      </c>
      <c r="L295">
        <v>409</v>
      </c>
      <c r="M295">
        <v>408</v>
      </c>
      <c r="N295">
        <v>2600</v>
      </c>
      <c r="O295" s="106" t="s">
        <v>1314</v>
      </c>
      <c r="P295">
        <v>0.88192671454084104</v>
      </c>
      <c r="Q295">
        <v>0.88145996641298896</v>
      </c>
      <c r="R295" s="15">
        <v>7.3666163560015596E-2</v>
      </c>
      <c r="S295" s="15">
        <v>9.3626762778731998E-2</v>
      </c>
      <c r="T295">
        <v>1.09006102970055</v>
      </c>
      <c r="U295">
        <v>1.09006102970055</v>
      </c>
      <c r="V295">
        <v>0.60761291073937396</v>
      </c>
      <c r="W295">
        <v>4.34</v>
      </c>
      <c r="X295">
        <v>0.53</v>
      </c>
      <c r="Y295">
        <v>278319</v>
      </c>
      <c r="Z295">
        <v>16372</v>
      </c>
      <c r="AA295">
        <v>0.86</v>
      </c>
      <c r="AB295">
        <v>17</v>
      </c>
      <c r="AC295">
        <v>10</v>
      </c>
      <c r="AD295">
        <v>7</v>
      </c>
      <c r="AE295">
        <v>58.82</v>
      </c>
      <c r="AF295">
        <v>12</v>
      </c>
      <c r="AG295">
        <v>8</v>
      </c>
      <c r="AH295">
        <v>4</v>
      </c>
      <c r="AI295">
        <v>5</v>
      </c>
    </row>
    <row r="296" spans="1:35" x14ac:dyDescent="0.2">
      <c r="A296" s="102">
        <v>65</v>
      </c>
      <c r="B296">
        <v>4613</v>
      </c>
      <c r="C296" s="106" t="s">
        <v>226</v>
      </c>
      <c r="D296" s="106" t="s">
        <v>1336</v>
      </c>
      <c r="E296">
        <v>2517</v>
      </c>
      <c r="F296">
        <v>2530</v>
      </c>
      <c r="G296">
        <v>300</v>
      </c>
      <c r="H296" s="106" t="s">
        <v>1314</v>
      </c>
      <c r="I296">
        <v>6845</v>
      </c>
      <c r="J296" s="106" t="s">
        <v>1561</v>
      </c>
      <c r="K296" s="106" t="s">
        <v>1316</v>
      </c>
      <c r="L296">
        <v>2883</v>
      </c>
      <c r="M296">
        <v>2926</v>
      </c>
      <c r="N296">
        <v>300</v>
      </c>
      <c r="O296" s="106" t="s">
        <v>1311</v>
      </c>
      <c r="P296">
        <v>0.68942359062276104</v>
      </c>
      <c r="Q296">
        <v>0.94828055157793101</v>
      </c>
      <c r="R296" s="15">
        <v>0.139985934558226</v>
      </c>
      <c r="S296">
        <v>3.10428498026496E-2</v>
      </c>
      <c r="T296">
        <v>-0.21247291328258699</v>
      </c>
      <c r="U296">
        <v>0.21247291328258699</v>
      </c>
      <c r="V296">
        <v>0.725863417333657</v>
      </c>
      <c r="W296">
        <v>-0.46</v>
      </c>
      <c r="X296">
        <v>13.53</v>
      </c>
      <c r="Y296">
        <v>277645</v>
      </c>
      <c r="Z296">
        <v>27764</v>
      </c>
      <c r="AA296">
        <v>1.39</v>
      </c>
      <c r="AB296">
        <v>10</v>
      </c>
      <c r="AC296">
        <v>8</v>
      </c>
      <c r="AD296">
        <v>2</v>
      </c>
      <c r="AE296">
        <v>80</v>
      </c>
      <c r="AF296">
        <v>12</v>
      </c>
      <c r="AG296">
        <v>5</v>
      </c>
      <c r="AH296">
        <v>1</v>
      </c>
      <c r="AI296">
        <v>4</v>
      </c>
    </row>
    <row r="297" spans="1:35" x14ac:dyDescent="0.2">
      <c r="A297" s="102">
        <v>1435</v>
      </c>
      <c r="B297">
        <v>4043</v>
      </c>
      <c r="C297" s="106" t="s">
        <v>1607</v>
      </c>
      <c r="D297" s="106" t="s">
        <v>1336</v>
      </c>
      <c r="E297">
        <v>2788</v>
      </c>
      <c r="F297">
        <v>2796</v>
      </c>
      <c r="G297">
        <v>400</v>
      </c>
      <c r="H297" s="106" t="s">
        <v>1314</v>
      </c>
      <c r="I297">
        <v>4527</v>
      </c>
      <c r="J297" s="106" t="s">
        <v>1801</v>
      </c>
      <c r="K297" s="106" t="s">
        <v>1334</v>
      </c>
      <c r="L297">
        <v>3415</v>
      </c>
      <c r="M297">
        <v>3395</v>
      </c>
      <c r="N297">
        <v>300</v>
      </c>
      <c r="O297" s="106" t="s">
        <v>1311</v>
      </c>
      <c r="P297">
        <v>0.745353370655778</v>
      </c>
      <c r="Q297">
        <v>0.81107873766484995</v>
      </c>
      <c r="R297" s="106">
        <v>6.0804726274252603E-2</v>
      </c>
      <c r="S297" s="106">
        <v>3.1892701214509399E-2</v>
      </c>
      <c r="T297">
        <v>-1.31362820986283</v>
      </c>
      <c r="U297">
        <v>1.31362820986283</v>
      </c>
      <c r="V297">
        <v>1.5402207167946</v>
      </c>
      <c r="W297">
        <v>-5.3</v>
      </c>
      <c r="X297">
        <v>9.81</v>
      </c>
      <c r="Y297">
        <v>277189</v>
      </c>
      <c r="Z297">
        <v>25199</v>
      </c>
      <c r="AA297">
        <v>1.31</v>
      </c>
      <c r="AB297">
        <v>11</v>
      </c>
      <c r="AC297">
        <v>7</v>
      </c>
      <c r="AD297">
        <v>4</v>
      </c>
      <c r="AE297">
        <v>63.64</v>
      </c>
      <c r="AF297">
        <v>10</v>
      </c>
      <c r="AG297">
        <v>7</v>
      </c>
      <c r="AH297">
        <v>3</v>
      </c>
      <c r="AI297">
        <v>1</v>
      </c>
    </row>
    <row r="298" spans="1:35" x14ac:dyDescent="0.2">
      <c r="A298" s="102">
        <v>380</v>
      </c>
      <c r="B298">
        <v>3880</v>
      </c>
      <c r="C298" s="106" t="s">
        <v>1252</v>
      </c>
      <c r="D298" s="106" t="s">
        <v>1542</v>
      </c>
      <c r="E298">
        <v>1441</v>
      </c>
      <c r="F298">
        <v>1446</v>
      </c>
      <c r="G298">
        <v>600</v>
      </c>
      <c r="H298" s="106" t="s">
        <v>1311</v>
      </c>
      <c r="I298">
        <v>6287</v>
      </c>
      <c r="J298" s="106" t="s">
        <v>1423</v>
      </c>
      <c r="K298" s="106" t="s">
        <v>1324</v>
      </c>
      <c r="L298">
        <v>2880</v>
      </c>
      <c r="M298">
        <v>2836</v>
      </c>
      <c r="N298">
        <v>300</v>
      </c>
      <c r="O298" s="106" t="s">
        <v>1314</v>
      </c>
      <c r="P298">
        <v>0.59719991143531803</v>
      </c>
      <c r="Q298">
        <v>0.90866591951616504</v>
      </c>
      <c r="R298" s="106">
        <v>0.163067815168811</v>
      </c>
      <c r="S298" s="106">
        <v>7.20009068708935E-3</v>
      </c>
      <c r="T298">
        <v>3.0718350325307</v>
      </c>
      <c r="U298">
        <v>3.0718350325307</v>
      </c>
      <c r="V298">
        <v>2.40054665509785</v>
      </c>
      <c r="W298">
        <v>11.05</v>
      </c>
      <c r="X298">
        <v>1.97</v>
      </c>
      <c r="Y298">
        <v>277017</v>
      </c>
      <c r="Z298">
        <v>15390</v>
      </c>
      <c r="AA298">
        <v>0.71</v>
      </c>
      <c r="AB298">
        <v>18</v>
      </c>
      <c r="AC298">
        <v>11</v>
      </c>
      <c r="AD298">
        <v>7</v>
      </c>
      <c r="AE298">
        <v>61.11</v>
      </c>
      <c r="AF298">
        <v>14</v>
      </c>
      <c r="AG298">
        <v>7</v>
      </c>
      <c r="AH298">
        <v>2</v>
      </c>
      <c r="AI298">
        <v>9</v>
      </c>
    </row>
    <row r="299" spans="1:35" x14ac:dyDescent="0.2">
      <c r="A299" s="102">
        <v>1059</v>
      </c>
      <c r="B299">
        <v>6183</v>
      </c>
      <c r="C299" s="106" t="s">
        <v>1554</v>
      </c>
      <c r="D299" s="106" t="s">
        <v>1326</v>
      </c>
      <c r="E299">
        <v>1537</v>
      </c>
      <c r="F299">
        <v>1527</v>
      </c>
      <c r="G299">
        <v>400</v>
      </c>
      <c r="H299" s="106" t="s">
        <v>1314</v>
      </c>
      <c r="I299">
        <v>7649</v>
      </c>
      <c r="J299" s="106" t="s">
        <v>1555</v>
      </c>
      <c r="K299" s="106" t="s">
        <v>1337</v>
      </c>
      <c r="L299">
        <v>5550</v>
      </c>
      <c r="M299">
        <v>5520</v>
      </c>
      <c r="N299">
        <v>100</v>
      </c>
      <c r="O299" s="106" t="s">
        <v>1311</v>
      </c>
      <c r="P299">
        <v>0.89154862458862505</v>
      </c>
      <c r="Q299">
        <v>0.85082778611933796</v>
      </c>
      <c r="R299">
        <v>3.4013181600249201E-2</v>
      </c>
      <c r="S299">
        <v>2.8822253109120002E-4</v>
      </c>
      <c r="T299">
        <v>-0.98403685347996495</v>
      </c>
      <c r="U299">
        <v>0.98403685347996495</v>
      </c>
      <c r="V299">
        <v>0.63902538169615597</v>
      </c>
      <c r="W299">
        <v>-2.21</v>
      </c>
      <c r="X299">
        <v>10.65</v>
      </c>
      <c r="Y299">
        <v>275770</v>
      </c>
      <c r="Z299">
        <v>15321</v>
      </c>
      <c r="AA299">
        <v>1.1000000000000001</v>
      </c>
      <c r="AB299">
        <v>18</v>
      </c>
      <c r="AC299">
        <v>13</v>
      </c>
      <c r="AD299">
        <v>5</v>
      </c>
      <c r="AE299">
        <v>72.22</v>
      </c>
      <c r="AF299">
        <v>10</v>
      </c>
      <c r="AG299">
        <v>11</v>
      </c>
      <c r="AH299">
        <v>3</v>
      </c>
      <c r="AI299">
        <v>4</v>
      </c>
    </row>
    <row r="300" spans="1:35" x14ac:dyDescent="0.2">
      <c r="A300" s="102">
        <v>661</v>
      </c>
      <c r="B300">
        <v>6370</v>
      </c>
      <c r="C300" s="106" t="s">
        <v>1569</v>
      </c>
      <c r="D300" s="106" t="s">
        <v>1324</v>
      </c>
      <c r="E300">
        <v>3195</v>
      </c>
      <c r="F300">
        <v>3200</v>
      </c>
      <c r="G300">
        <v>300</v>
      </c>
      <c r="H300" s="106" t="s">
        <v>1314</v>
      </c>
      <c r="I300">
        <v>8804</v>
      </c>
      <c r="J300" s="106" t="s">
        <v>934</v>
      </c>
      <c r="K300" s="106" t="s">
        <v>1333</v>
      </c>
      <c r="L300">
        <v>1793</v>
      </c>
      <c r="M300">
        <v>1785</v>
      </c>
      <c r="N300">
        <v>500</v>
      </c>
      <c r="O300" s="106" t="s">
        <v>1311</v>
      </c>
      <c r="P300">
        <v>0.68888356406667095</v>
      </c>
      <c r="Q300">
        <v>0.88633920297948499</v>
      </c>
      <c r="R300" s="15">
        <v>9.5775117143373098E-2</v>
      </c>
      <c r="S300">
        <v>9.8065256087463595E-2</v>
      </c>
      <c r="T300">
        <v>-1.5839483448787199</v>
      </c>
      <c r="U300">
        <v>1.5839483448787199</v>
      </c>
      <c r="V300">
        <v>1.8262176388233899</v>
      </c>
      <c r="W300">
        <v>-6.98</v>
      </c>
      <c r="X300">
        <v>7.03</v>
      </c>
      <c r="Y300">
        <v>274735</v>
      </c>
      <c r="Z300">
        <v>14460</v>
      </c>
      <c r="AA300">
        <v>0.77</v>
      </c>
      <c r="AB300">
        <v>19</v>
      </c>
      <c r="AC300">
        <v>11</v>
      </c>
      <c r="AD300">
        <v>8</v>
      </c>
      <c r="AE300">
        <v>57.89</v>
      </c>
      <c r="AF300">
        <v>14</v>
      </c>
      <c r="AG300">
        <v>10</v>
      </c>
      <c r="AH300">
        <v>4</v>
      </c>
      <c r="AI300">
        <v>5</v>
      </c>
    </row>
    <row r="301" spans="1:35" x14ac:dyDescent="0.2">
      <c r="A301" s="102">
        <v>255</v>
      </c>
      <c r="B301">
        <v>6460</v>
      </c>
      <c r="C301" s="106" t="s">
        <v>1606</v>
      </c>
      <c r="D301" s="106" t="s">
        <v>1324</v>
      </c>
      <c r="E301">
        <v>1585</v>
      </c>
      <c r="F301">
        <v>1601</v>
      </c>
      <c r="G301">
        <v>500</v>
      </c>
      <c r="H301" s="106" t="s">
        <v>1311</v>
      </c>
      <c r="I301">
        <v>6845</v>
      </c>
      <c r="J301" s="106" t="s">
        <v>1561</v>
      </c>
      <c r="K301" s="106" t="s">
        <v>1316</v>
      </c>
      <c r="L301">
        <v>2883</v>
      </c>
      <c r="M301">
        <v>2926</v>
      </c>
      <c r="N301">
        <v>300</v>
      </c>
      <c r="O301" s="106" t="s">
        <v>1314</v>
      </c>
      <c r="P301">
        <v>0.51624672034719699</v>
      </c>
      <c r="Q301">
        <v>0.92106445530136105</v>
      </c>
      <c r="R301">
        <v>0.23770124088307101</v>
      </c>
      <c r="S301" s="15">
        <v>5.7082004005981901E-3</v>
      </c>
      <c r="T301">
        <v>2.24815302059335</v>
      </c>
      <c r="U301">
        <v>2.24815302059335</v>
      </c>
      <c r="V301">
        <v>2.34459361948961</v>
      </c>
      <c r="W301">
        <v>6.32</v>
      </c>
      <c r="X301">
        <v>8.81</v>
      </c>
      <c r="Y301">
        <v>274430</v>
      </c>
      <c r="Z301">
        <v>17152</v>
      </c>
      <c r="AA301">
        <v>0.93</v>
      </c>
      <c r="AB301">
        <v>16</v>
      </c>
      <c r="AC301">
        <v>11</v>
      </c>
      <c r="AD301">
        <v>5</v>
      </c>
      <c r="AE301">
        <v>68.75</v>
      </c>
      <c r="AF301">
        <v>12</v>
      </c>
      <c r="AG301">
        <v>8</v>
      </c>
      <c r="AH301">
        <v>4</v>
      </c>
      <c r="AI301">
        <v>4</v>
      </c>
    </row>
    <row r="302" spans="1:35" x14ac:dyDescent="0.2">
      <c r="A302" s="102">
        <v>369</v>
      </c>
      <c r="B302">
        <v>7751</v>
      </c>
      <c r="C302" s="106" t="s">
        <v>1800</v>
      </c>
      <c r="D302" s="106" t="s">
        <v>1316</v>
      </c>
      <c r="E302">
        <v>2803.5</v>
      </c>
      <c r="F302">
        <v>2807.5</v>
      </c>
      <c r="G302">
        <v>300</v>
      </c>
      <c r="H302" s="106" t="s">
        <v>1314</v>
      </c>
      <c r="I302">
        <v>8377</v>
      </c>
      <c r="J302" s="106" t="s">
        <v>1443</v>
      </c>
      <c r="K302" s="106" t="s">
        <v>1369</v>
      </c>
      <c r="L302">
        <v>1043</v>
      </c>
      <c r="M302">
        <v>1043</v>
      </c>
      <c r="N302">
        <v>800</v>
      </c>
      <c r="O302" s="106" t="s">
        <v>1311</v>
      </c>
      <c r="P302">
        <v>0.71117658338934497</v>
      </c>
      <c r="Q302">
        <v>0.90983970465233899</v>
      </c>
      <c r="R302" s="15">
        <v>0.14443874893223699</v>
      </c>
      <c r="S302">
        <v>5.3542348867611405E-4</v>
      </c>
      <c r="T302">
        <v>-0.25756919226424402</v>
      </c>
      <c r="U302">
        <v>0.25756919226424402</v>
      </c>
      <c r="V302">
        <v>0.51143188649814297</v>
      </c>
      <c r="W302">
        <v>-0.56000000000000005</v>
      </c>
      <c r="X302">
        <v>0.93</v>
      </c>
      <c r="Y302">
        <v>274009</v>
      </c>
      <c r="Z302">
        <v>18267</v>
      </c>
      <c r="AA302">
        <v>0.96</v>
      </c>
      <c r="AB302">
        <v>15</v>
      </c>
      <c r="AC302">
        <v>12</v>
      </c>
      <c r="AD302">
        <v>3</v>
      </c>
      <c r="AE302">
        <v>80</v>
      </c>
      <c r="AF302">
        <v>12</v>
      </c>
      <c r="AG302">
        <v>6</v>
      </c>
      <c r="AH302">
        <v>2</v>
      </c>
      <c r="AI302">
        <v>7</v>
      </c>
    </row>
    <row r="303" spans="1:35" x14ac:dyDescent="0.2">
      <c r="A303" s="102">
        <v>1082</v>
      </c>
      <c r="B303">
        <v>3116</v>
      </c>
      <c r="C303" s="106" t="s">
        <v>1515</v>
      </c>
      <c r="D303" s="106" t="s">
        <v>1329</v>
      </c>
      <c r="E303">
        <v>1598</v>
      </c>
      <c r="F303">
        <v>1623</v>
      </c>
      <c r="G303">
        <v>600</v>
      </c>
      <c r="H303" s="106" t="s">
        <v>1311</v>
      </c>
      <c r="I303">
        <v>8410</v>
      </c>
      <c r="J303" s="106" t="s">
        <v>1540</v>
      </c>
      <c r="K303" s="106" t="s">
        <v>1369</v>
      </c>
      <c r="L303">
        <v>320</v>
      </c>
      <c r="M303">
        <v>317</v>
      </c>
      <c r="N303">
        <v>3100</v>
      </c>
      <c r="O303" s="106" t="s">
        <v>1314</v>
      </c>
      <c r="P303">
        <v>0.850335771532856</v>
      </c>
      <c r="Q303">
        <v>0.84937536401570601</v>
      </c>
      <c r="R303">
        <v>0.10325939864216099</v>
      </c>
      <c r="S303">
        <v>5.0732945612711501E-2</v>
      </c>
      <c r="T303">
        <v>0.52713622850254704</v>
      </c>
      <c r="U303">
        <v>0.52713622850254704</v>
      </c>
      <c r="V303">
        <v>6.27070573319011E-2</v>
      </c>
      <c r="W303">
        <v>1.19</v>
      </c>
      <c r="X303">
        <v>0.91</v>
      </c>
      <c r="Y303">
        <v>273872</v>
      </c>
      <c r="Z303">
        <v>15215</v>
      </c>
      <c r="AA303">
        <v>0.74</v>
      </c>
      <c r="AB303">
        <v>18</v>
      </c>
      <c r="AC303">
        <v>10</v>
      </c>
      <c r="AD303">
        <v>8</v>
      </c>
      <c r="AE303">
        <v>55.56</v>
      </c>
      <c r="AF303">
        <v>12</v>
      </c>
      <c r="AG303">
        <v>8</v>
      </c>
      <c r="AH303">
        <v>2</v>
      </c>
      <c r="AI303">
        <v>8</v>
      </c>
    </row>
    <row r="304" spans="1:35" x14ac:dyDescent="0.2">
      <c r="A304" s="102">
        <v>1276</v>
      </c>
      <c r="B304">
        <v>1951</v>
      </c>
      <c r="C304" s="106" t="s">
        <v>1791</v>
      </c>
      <c r="D304" s="106" t="s">
        <v>1321</v>
      </c>
      <c r="E304">
        <v>2641</v>
      </c>
      <c r="F304">
        <v>2565</v>
      </c>
      <c r="G304">
        <v>400</v>
      </c>
      <c r="H304" s="106" t="s">
        <v>1314</v>
      </c>
      <c r="I304">
        <v>9076</v>
      </c>
      <c r="J304" s="106" t="s">
        <v>948</v>
      </c>
      <c r="K304" s="106" t="s">
        <v>1442</v>
      </c>
      <c r="L304">
        <v>1368</v>
      </c>
      <c r="M304">
        <v>1399</v>
      </c>
      <c r="N304">
        <v>700</v>
      </c>
      <c r="O304" s="106" t="s">
        <v>1311</v>
      </c>
      <c r="P304">
        <v>0.79234192912561197</v>
      </c>
      <c r="Q304">
        <v>0.83053113142387203</v>
      </c>
      <c r="R304">
        <v>1.3473289867207E-3</v>
      </c>
      <c r="S304" s="15">
        <v>1.9460383167731E-2</v>
      </c>
      <c r="T304">
        <v>-1.68097056268916</v>
      </c>
      <c r="U304">
        <v>1.68097056268916</v>
      </c>
      <c r="V304">
        <v>0.35168101731290002</v>
      </c>
      <c r="W304">
        <v>-4.08</v>
      </c>
      <c r="X304">
        <v>4.55</v>
      </c>
      <c r="Y304">
        <v>273370</v>
      </c>
      <c r="Z304">
        <v>13668</v>
      </c>
      <c r="AA304">
        <v>0.61</v>
      </c>
      <c r="AB304">
        <v>20</v>
      </c>
      <c r="AC304">
        <v>14</v>
      </c>
      <c r="AD304">
        <v>6</v>
      </c>
      <c r="AE304">
        <v>70</v>
      </c>
      <c r="AF304">
        <v>12</v>
      </c>
      <c r="AG304">
        <v>8</v>
      </c>
      <c r="AH304">
        <v>3</v>
      </c>
      <c r="AI304">
        <v>9</v>
      </c>
    </row>
    <row r="305" spans="1:35" x14ac:dyDescent="0.2">
      <c r="A305" s="102">
        <v>1191</v>
      </c>
      <c r="B305">
        <v>2201</v>
      </c>
      <c r="C305" s="106" t="s">
        <v>588</v>
      </c>
      <c r="D305" s="106" t="s">
        <v>1339</v>
      </c>
      <c r="E305">
        <v>4940</v>
      </c>
      <c r="F305">
        <v>4810</v>
      </c>
      <c r="G305">
        <v>200</v>
      </c>
      <c r="H305" s="106" t="s">
        <v>1311</v>
      </c>
      <c r="I305">
        <v>8919</v>
      </c>
      <c r="J305" s="106" t="s">
        <v>1785</v>
      </c>
      <c r="K305" s="106" t="s">
        <v>1333</v>
      </c>
      <c r="L305">
        <v>4200</v>
      </c>
      <c r="M305">
        <v>4165</v>
      </c>
      <c r="N305">
        <v>200</v>
      </c>
      <c r="O305" s="106" t="s">
        <v>1314</v>
      </c>
      <c r="P305">
        <v>0.72454973773347897</v>
      </c>
      <c r="Q305">
        <v>0.83798538233695896</v>
      </c>
      <c r="R305">
        <v>0.147719900074612</v>
      </c>
      <c r="S305">
        <v>7.1216325614778999E-3</v>
      </c>
      <c r="T305">
        <v>0.28817060253606003</v>
      </c>
      <c r="U305">
        <v>0.28817060253606003</v>
      </c>
      <c r="V305">
        <v>4.9477989052773799E-2</v>
      </c>
      <c r="W305">
        <v>0.92</v>
      </c>
      <c r="X305">
        <v>13.41</v>
      </c>
      <c r="Y305">
        <v>273285</v>
      </c>
      <c r="Z305">
        <v>39041</v>
      </c>
      <c r="AA305">
        <v>2.46</v>
      </c>
      <c r="AB305">
        <v>7</v>
      </c>
      <c r="AC305">
        <v>6</v>
      </c>
      <c r="AD305">
        <v>1</v>
      </c>
      <c r="AE305">
        <v>85.71</v>
      </c>
      <c r="AF305">
        <v>9</v>
      </c>
      <c r="AG305">
        <v>5</v>
      </c>
      <c r="AH305">
        <v>1</v>
      </c>
      <c r="AI305">
        <v>1</v>
      </c>
    </row>
    <row r="306" spans="1:35" x14ac:dyDescent="0.2">
      <c r="A306" s="102">
        <v>1430</v>
      </c>
      <c r="B306">
        <v>7321</v>
      </c>
      <c r="C306" s="106" t="s">
        <v>1530</v>
      </c>
      <c r="D306" s="106" t="s">
        <v>1369</v>
      </c>
      <c r="E306">
        <v>600</v>
      </c>
      <c r="F306">
        <v>588</v>
      </c>
      <c r="G306">
        <v>1700</v>
      </c>
      <c r="H306" s="106" t="s">
        <v>1314</v>
      </c>
      <c r="I306">
        <v>9716</v>
      </c>
      <c r="J306" s="106" t="s">
        <v>1527</v>
      </c>
      <c r="K306" s="106" t="s">
        <v>1326</v>
      </c>
      <c r="L306">
        <v>1252</v>
      </c>
      <c r="M306">
        <v>1242</v>
      </c>
      <c r="N306">
        <v>800</v>
      </c>
      <c r="O306" s="106" t="s">
        <v>1311</v>
      </c>
      <c r="P306">
        <v>0.89568645236590905</v>
      </c>
      <c r="Q306">
        <v>0.81165999463334904</v>
      </c>
      <c r="R306">
        <v>0.21962043428565201</v>
      </c>
      <c r="S306" s="106">
        <v>3.6459596407972198E-3</v>
      </c>
      <c r="T306">
        <v>-1.3414937764542401</v>
      </c>
      <c r="U306">
        <v>1.3414937764542401</v>
      </c>
      <c r="V306">
        <v>1.5014084749277401</v>
      </c>
      <c r="W306">
        <v>-5.65</v>
      </c>
      <c r="X306">
        <v>0.6</v>
      </c>
      <c r="Y306">
        <v>271997</v>
      </c>
      <c r="Z306">
        <v>38857</v>
      </c>
      <c r="AA306">
        <v>1.9</v>
      </c>
      <c r="AB306">
        <v>7</v>
      </c>
      <c r="AC306">
        <v>6</v>
      </c>
      <c r="AD306">
        <v>1</v>
      </c>
      <c r="AE306">
        <v>85.71</v>
      </c>
      <c r="AF306">
        <v>8</v>
      </c>
      <c r="AG306">
        <v>5</v>
      </c>
      <c r="AH306">
        <v>1</v>
      </c>
      <c r="AI306">
        <v>1</v>
      </c>
    </row>
    <row r="307" spans="1:35" x14ac:dyDescent="0.2">
      <c r="A307" s="102">
        <v>1218</v>
      </c>
      <c r="B307">
        <v>3291</v>
      </c>
      <c r="C307" s="106" t="s">
        <v>58</v>
      </c>
      <c r="D307" s="106" t="s">
        <v>1333</v>
      </c>
      <c r="E307">
        <v>1684</v>
      </c>
      <c r="F307">
        <v>1683</v>
      </c>
      <c r="G307">
        <v>500</v>
      </c>
      <c r="H307" s="106" t="s">
        <v>1314</v>
      </c>
      <c r="I307">
        <v>8316</v>
      </c>
      <c r="J307" s="106" t="s">
        <v>1544</v>
      </c>
      <c r="K307" s="106" t="s">
        <v>1369</v>
      </c>
      <c r="L307">
        <v>3832</v>
      </c>
      <c r="M307">
        <v>3844</v>
      </c>
      <c r="N307">
        <v>200</v>
      </c>
      <c r="O307" s="106" t="s">
        <v>1311</v>
      </c>
      <c r="P307">
        <v>0.57436647052600598</v>
      </c>
      <c r="Q307">
        <v>0.835888299412198</v>
      </c>
      <c r="R307">
        <v>8.0526788522883502E-2</v>
      </c>
      <c r="S307" s="15">
        <v>4.3350959545264897E-2</v>
      </c>
      <c r="T307">
        <v>-2.5585846117235098</v>
      </c>
      <c r="U307">
        <v>2.5585846117235098</v>
      </c>
      <c r="V307">
        <v>2.5352890021744701</v>
      </c>
      <c r="W307">
        <v>-8.58</v>
      </c>
      <c r="X307">
        <v>9.4600000000000009</v>
      </c>
      <c r="Y307">
        <v>270881</v>
      </c>
      <c r="Z307">
        <v>14257</v>
      </c>
      <c r="AA307">
        <v>0.82</v>
      </c>
      <c r="AB307">
        <v>19</v>
      </c>
      <c r="AC307">
        <v>14</v>
      </c>
      <c r="AD307">
        <v>5</v>
      </c>
      <c r="AE307">
        <v>73.680000000000007</v>
      </c>
      <c r="AF307">
        <v>15</v>
      </c>
      <c r="AG307">
        <v>5</v>
      </c>
      <c r="AH307">
        <v>1</v>
      </c>
      <c r="AI307">
        <v>13</v>
      </c>
    </row>
    <row r="308" spans="1:35" x14ac:dyDescent="0.2">
      <c r="A308" s="102">
        <v>1326</v>
      </c>
      <c r="B308">
        <v>8410</v>
      </c>
      <c r="C308" s="106" t="s">
        <v>1540</v>
      </c>
      <c r="D308" s="106" t="s">
        <v>1369</v>
      </c>
      <c r="E308">
        <v>320</v>
      </c>
      <c r="F308">
        <v>317</v>
      </c>
      <c r="G308">
        <v>3300</v>
      </c>
      <c r="H308" s="106" t="s">
        <v>1314</v>
      </c>
      <c r="I308">
        <v>9069</v>
      </c>
      <c r="J308" s="106" t="s">
        <v>1432</v>
      </c>
      <c r="K308" s="106" t="s">
        <v>1442</v>
      </c>
      <c r="L308">
        <v>875</v>
      </c>
      <c r="M308">
        <v>871</v>
      </c>
      <c r="N308">
        <v>1200</v>
      </c>
      <c r="O308" s="106" t="s">
        <v>1311</v>
      </c>
      <c r="P308">
        <v>0.79282321543947998</v>
      </c>
      <c r="Q308">
        <v>0.82340144433756102</v>
      </c>
      <c r="R308">
        <v>0.229308418293003</v>
      </c>
      <c r="S308" s="15">
        <v>4.6055848646536203E-2</v>
      </c>
      <c r="T308">
        <v>-0.74475034102759896</v>
      </c>
      <c r="U308">
        <v>0.74475034102759896</v>
      </c>
      <c r="V308">
        <v>0.94414080400685696</v>
      </c>
      <c r="W308">
        <v>-1.95</v>
      </c>
      <c r="X308">
        <v>0.09</v>
      </c>
      <c r="Y308">
        <v>270573</v>
      </c>
      <c r="Z308">
        <v>15032</v>
      </c>
      <c r="AA308">
        <v>0.71</v>
      </c>
      <c r="AB308">
        <v>18</v>
      </c>
      <c r="AC308">
        <v>11</v>
      </c>
      <c r="AD308">
        <v>7</v>
      </c>
      <c r="AE308">
        <v>61.11</v>
      </c>
      <c r="AF308">
        <v>10</v>
      </c>
      <c r="AG308">
        <v>8</v>
      </c>
      <c r="AH308">
        <v>3</v>
      </c>
      <c r="AI308">
        <v>7</v>
      </c>
    </row>
    <row r="309" spans="1:35" x14ac:dyDescent="0.2">
      <c r="A309" s="102">
        <v>1277</v>
      </c>
      <c r="B309">
        <v>1963</v>
      </c>
      <c r="C309" s="106" t="s">
        <v>1575</v>
      </c>
      <c r="D309" s="106" t="s">
        <v>1321</v>
      </c>
      <c r="E309">
        <v>1581</v>
      </c>
      <c r="F309">
        <v>1555</v>
      </c>
      <c r="G309">
        <v>700</v>
      </c>
      <c r="H309" s="106" t="s">
        <v>1311</v>
      </c>
      <c r="I309">
        <v>6472</v>
      </c>
      <c r="J309" s="106" t="s">
        <v>62</v>
      </c>
      <c r="K309" s="106" t="s">
        <v>1324</v>
      </c>
      <c r="L309">
        <v>297</v>
      </c>
      <c r="M309">
        <v>299</v>
      </c>
      <c r="N309">
        <v>3600</v>
      </c>
      <c r="O309" s="106" t="s">
        <v>1314</v>
      </c>
      <c r="P309">
        <v>0.81062533313232099</v>
      </c>
      <c r="Q309">
        <v>0.830466873381836</v>
      </c>
      <c r="R309">
        <v>0.27324888125537999</v>
      </c>
      <c r="S309">
        <v>6.86886758946747E-2</v>
      </c>
      <c r="T309">
        <v>1.1317525998754301</v>
      </c>
      <c r="U309">
        <v>1.1317525998754301</v>
      </c>
      <c r="V309">
        <v>1.68130756957998</v>
      </c>
      <c r="W309">
        <v>4.8499999999999996</v>
      </c>
      <c r="X309">
        <v>1.1100000000000001</v>
      </c>
      <c r="Y309">
        <v>270465</v>
      </c>
      <c r="Z309">
        <v>12879</v>
      </c>
      <c r="AA309">
        <v>0.64</v>
      </c>
      <c r="AB309">
        <v>21</v>
      </c>
      <c r="AC309">
        <v>13</v>
      </c>
      <c r="AD309">
        <v>8</v>
      </c>
      <c r="AE309">
        <v>61.9</v>
      </c>
      <c r="AF309">
        <v>12</v>
      </c>
      <c r="AG309">
        <v>9</v>
      </c>
      <c r="AH309">
        <v>6</v>
      </c>
      <c r="AI309">
        <v>6</v>
      </c>
    </row>
    <row r="310" spans="1:35" x14ac:dyDescent="0.2">
      <c r="A310" s="102">
        <v>782</v>
      </c>
      <c r="B310">
        <v>7202</v>
      </c>
      <c r="C310" s="106" t="s">
        <v>803</v>
      </c>
      <c r="D310" s="106" t="s">
        <v>1329</v>
      </c>
      <c r="E310">
        <v>1138</v>
      </c>
      <c r="F310">
        <v>1141.5</v>
      </c>
      <c r="G310">
        <v>900</v>
      </c>
      <c r="H310" s="106" t="s">
        <v>1311</v>
      </c>
      <c r="I310">
        <v>9474</v>
      </c>
      <c r="J310" s="106" t="s">
        <v>1539</v>
      </c>
      <c r="K310" s="106" t="s">
        <v>1313</v>
      </c>
      <c r="L310">
        <v>1478</v>
      </c>
      <c r="M310">
        <v>1477</v>
      </c>
      <c r="N310">
        <v>700</v>
      </c>
      <c r="O310" s="106" t="s">
        <v>1314</v>
      </c>
      <c r="P310">
        <v>0.94202665125912799</v>
      </c>
      <c r="Q310">
        <v>0.87608052047554197</v>
      </c>
      <c r="R310">
        <v>1.44319235067504E-2</v>
      </c>
      <c r="S310">
        <v>8.6533662415001295E-2</v>
      </c>
      <c r="T310">
        <v>2.8414429460905599</v>
      </c>
      <c r="U310">
        <v>2.8414429460905599</v>
      </c>
      <c r="V310">
        <v>2.3606821939302001</v>
      </c>
      <c r="W310">
        <v>10.23</v>
      </c>
      <c r="X310">
        <v>0.63</v>
      </c>
      <c r="Y310">
        <v>269688</v>
      </c>
      <c r="Z310">
        <v>13484</v>
      </c>
      <c r="AA310">
        <v>0.66</v>
      </c>
      <c r="AB310">
        <v>20</v>
      </c>
      <c r="AC310">
        <v>13</v>
      </c>
      <c r="AD310">
        <v>7</v>
      </c>
      <c r="AE310">
        <v>65</v>
      </c>
      <c r="AF310">
        <v>11</v>
      </c>
      <c r="AG310">
        <v>10</v>
      </c>
      <c r="AH310">
        <v>5</v>
      </c>
      <c r="AI310">
        <v>5</v>
      </c>
    </row>
    <row r="311" spans="1:35" x14ac:dyDescent="0.2">
      <c r="A311" s="102">
        <v>1271</v>
      </c>
      <c r="B311">
        <v>1951</v>
      </c>
      <c r="C311" s="106" t="s">
        <v>1791</v>
      </c>
      <c r="D311" s="106" t="s">
        <v>1321</v>
      </c>
      <c r="E311">
        <v>2641</v>
      </c>
      <c r="F311">
        <v>2565</v>
      </c>
      <c r="G311">
        <v>400</v>
      </c>
      <c r="H311" s="106" t="s">
        <v>1311</v>
      </c>
      <c r="I311">
        <v>6472</v>
      </c>
      <c r="J311" s="106" t="s">
        <v>62</v>
      </c>
      <c r="K311" s="106" t="s">
        <v>1324</v>
      </c>
      <c r="L311">
        <v>297</v>
      </c>
      <c r="M311">
        <v>299</v>
      </c>
      <c r="N311">
        <v>3400</v>
      </c>
      <c r="O311" s="106" t="s">
        <v>1314</v>
      </c>
      <c r="P311">
        <v>0.62872300915754697</v>
      </c>
      <c r="Q311">
        <v>0.831001243395037</v>
      </c>
      <c r="R311">
        <v>8.1738155741123194E-3</v>
      </c>
      <c r="S311" s="15">
        <v>3.73597321258341E-2</v>
      </c>
      <c r="T311">
        <v>0.43832866392140502</v>
      </c>
      <c r="U311">
        <v>0.43832866392140502</v>
      </c>
      <c r="V311">
        <v>1.22379032987012</v>
      </c>
      <c r="W311">
        <v>2.3199999999999998</v>
      </c>
      <c r="X311">
        <v>0.92</v>
      </c>
      <c r="Y311">
        <v>269275</v>
      </c>
      <c r="Z311">
        <v>9973</v>
      </c>
      <c r="AA311">
        <v>0.63</v>
      </c>
      <c r="AB311">
        <v>27</v>
      </c>
      <c r="AC311">
        <v>16</v>
      </c>
      <c r="AD311">
        <v>11</v>
      </c>
      <c r="AE311">
        <v>59.26</v>
      </c>
      <c r="AF311">
        <v>10</v>
      </c>
      <c r="AG311">
        <v>14</v>
      </c>
      <c r="AH311">
        <v>7</v>
      </c>
      <c r="AI311">
        <v>6</v>
      </c>
    </row>
    <row r="312" spans="1:35" x14ac:dyDescent="0.2">
      <c r="A312" s="102">
        <v>239</v>
      </c>
      <c r="B312">
        <v>6744</v>
      </c>
      <c r="C312" s="106" t="s">
        <v>1806</v>
      </c>
      <c r="D312" s="106" t="s">
        <v>1316</v>
      </c>
      <c r="E312">
        <v>2498</v>
      </c>
      <c r="F312">
        <v>2434</v>
      </c>
      <c r="G312">
        <v>400</v>
      </c>
      <c r="H312" s="106" t="s">
        <v>1314</v>
      </c>
      <c r="I312">
        <v>9746</v>
      </c>
      <c r="J312" s="106" t="s">
        <v>1531</v>
      </c>
      <c r="K312" s="106" t="s">
        <v>1313</v>
      </c>
      <c r="L312">
        <v>5440</v>
      </c>
      <c r="M312">
        <v>5360</v>
      </c>
      <c r="N312">
        <v>200</v>
      </c>
      <c r="O312" s="106" t="s">
        <v>1311</v>
      </c>
      <c r="P312">
        <v>0.739741211016819</v>
      </c>
      <c r="Q312">
        <v>0.922505683625513</v>
      </c>
      <c r="R312" s="106">
        <v>0.308366859730002</v>
      </c>
      <c r="S312" s="106">
        <v>7.2919230105713898E-2</v>
      </c>
      <c r="T312">
        <v>-0.78748907618251696</v>
      </c>
      <c r="U312">
        <v>0.78748907618251696</v>
      </c>
      <c r="V312">
        <v>0.77306277514004296</v>
      </c>
      <c r="W312">
        <v>-2.17</v>
      </c>
      <c r="X312">
        <v>9.18</v>
      </c>
      <c r="Y312">
        <v>268884</v>
      </c>
      <c r="Z312">
        <v>15817</v>
      </c>
      <c r="AA312">
        <v>0.91</v>
      </c>
      <c r="AB312">
        <v>17</v>
      </c>
      <c r="AC312">
        <v>12</v>
      </c>
      <c r="AD312">
        <v>5</v>
      </c>
      <c r="AE312">
        <v>70.59</v>
      </c>
      <c r="AF312">
        <v>10</v>
      </c>
      <c r="AG312">
        <v>8</v>
      </c>
      <c r="AH312">
        <v>4</v>
      </c>
      <c r="AI312">
        <v>5</v>
      </c>
    </row>
    <row r="313" spans="1:35" x14ac:dyDescent="0.2">
      <c r="A313" s="102">
        <v>328</v>
      </c>
      <c r="B313">
        <v>2331</v>
      </c>
      <c r="C313" s="106" t="s">
        <v>1470</v>
      </c>
      <c r="D313" s="106" t="s">
        <v>1326</v>
      </c>
      <c r="E313">
        <v>5800</v>
      </c>
      <c r="F313">
        <v>5660</v>
      </c>
      <c r="G313">
        <v>100</v>
      </c>
      <c r="H313" s="106" t="s">
        <v>1314</v>
      </c>
      <c r="I313">
        <v>6857</v>
      </c>
      <c r="J313" s="106" t="s">
        <v>1518</v>
      </c>
      <c r="K313" s="106" t="s">
        <v>1316</v>
      </c>
      <c r="L313">
        <v>5800</v>
      </c>
      <c r="M313">
        <v>5740</v>
      </c>
      <c r="N313">
        <v>100</v>
      </c>
      <c r="O313" s="106" t="s">
        <v>1311</v>
      </c>
      <c r="P313">
        <v>0.67548694080245897</v>
      </c>
      <c r="Q313">
        <v>0.913236021344906</v>
      </c>
      <c r="R313">
        <v>0.172582304304845</v>
      </c>
      <c r="S313">
        <v>3.0041475855831001E-2</v>
      </c>
      <c r="T313">
        <v>-0.55268520067454996</v>
      </c>
      <c r="U313">
        <v>0.55268520067454996</v>
      </c>
      <c r="V313">
        <v>0.62002409731277897</v>
      </c>
      <c r="W313">
        <v>-3.24</v>
      </c>
      <c r="X313">
        <v>1.39</v>
      </c>
      <c r="Y313">
        <v>268187</v>
      </c>
      <c r="Z313">
        <v>22349</v>
      </c>
      <c r="AA313">
        <v>1.41</v>
      </c>
      <c r="AB313">
        <v>12</v>
      </c>
      <c r="AC313">
        <v>9</v>
      </c>
      <c r="AD313">
        <v>3</v>
      </c>
      <c r="AE313">
        <v>75</v>
      </c>
      <c r="AF313">
        <v>9</v>
      </c>
      <c r="AG313">
        <v>7</v>
      </c>
      <c r="AH313">
        <v>3</v>
      </c>
      <c r="AI313">
        <v>2</v>
      </c>
    </row>
    <row r="314" spans="1:35" x14ac:dyDescent="0.2">
      <c r="A314" s="102">
        <v>522</v>
      </c>
      <c r="B314">
        <v>1944</v>
      </c>
      <c r="C314" s="106" t="s">
        <v>1640</v>
      </c>
      <c r="D314" s="106" t="s">
        <v>1321</v>
      </c>
      <c r="E314">
        <v>1801</v>
      </c>
      <c r="F314">
        <v>1800</v>
      </c>
      <c r="G314">
        <v>500</v>
      </c>
      <c r="H314" s="106" t="s">
        <v>1314</v>
      </c>
      <c r="I314">
        <v>4569</v>
      </c>
      <c r="J314" s="106" t="s">
        <v>1593</v>
      </c>
      <c r="K314" s="106" t="s">
        <v>1334</v>
      </c>
      <c r="L314">
        <v>2357</v>
      </c>
      <c r="M314">
        <v>2293</v>
      </c>
      <c r="N314">
        <v>400</v>
      </c>
      <c r="O314" s="106" t="s">
        <v>1311</v>
      </c>
      <c r="P314">
        <v>0.80128293929860495</v>
      </c>
      <c r="Q314">
        <v>0.89765997829111799</v>
      </c>
      <c r="R314">
        <v>8.8067789520945697E-2</v>
      </c>
      <c r="S314" s="15">
        <v>4.3462875689212398E-5</v>
      </c>
      <c r="T314">
        <v>-3.19844849624379</v>
      </c>
      <c r="U314">
        <v>3.19844849624379</v>
      </c>
      <c r="V314">
        <v>3.5216073261793399</v>
      </c>
      <c r="W314">
        <v>-12.46</v>
      </c>
      <c r="X314">
        <v>1.88</v>
      </c>
      <c r="Y314">
        <v>267788</v>
      </c>
      <c r="Z314">
        <v>14094</v>
      </c>
      <c r="AA314">
        <v>0.65</v>
      </c>
      <c r="AB314">
        <v>19</v>
      </c>
      <c r="AC314">
        <v>12</v>
      </c>
      <c r="AD314">
        <v>7</v>
      </c>
      <c r="AE314">
        <v>63.16</v>
      </c>
      <c r="AF314">
        <v>13</v>
      </c>
      <c r="AG314">
        <v>8</v>
      </c>
      <c r="AH314">
        <v>3</v>
      </c>
      <c r="AI314">
        <v>8</v>
      </c>
    </row>
    <row r="315" spans="1:35" x14ac:dyDescent="0.2">
      <c r="A315" s="102">
        <v>788</v>
      </c>
      <c r="B315">
        <v>1881</v>
      </c>
      <c r="C315" s="106" t="s">
        <v>578</v>
      </c>
      <c r="D315" s="106" t="s">
        <v>1321</v>
      </c>
      <c r="E315">
        <v>2700</v>
      </c>
      <c r="F315">
        <v>2702</v>
      </c>
      <c r="G315">
        <v>300</v>
      </c>
      <c r="H315" s="106" t="s">
        <v>1311</v>
      </c>
      <c r="I315">
        <v>8586</v>
      </c>
      <c r="J315" s="106" t="s">
        <v>1436</v>
      </c>
      <c r="K315" s="106" t="s">
        <v>1317</v>
      </c>
      <c r="L315">
        <v>3040</v>
      </c>
      <c r="M315">
        <v>3050</v>
      </c>
      <c r="N315">
        <v>300</v>
      </c>
      <c r="O315" s="106" t="s">
        <v>1314</v>
      </c>
      <c r="P315">
        <v>0.79534951622621797</v>
      </c>
      <c r="Q315">
        <v>0.87551492179506296</v>
      </c>
      <c r="R315">
        <v>0.35696028348084802</v>
      </c>
      <c r="S315" s="106">
        <v>7.0298752621102606E-2</v>
      </c>
      <c r="T315">
        <v>0.60064153591722302</v>
      </c>
      <c r="U315">
        <v>0.60064153591722302</v>
      </c>
      <c r="V315">
        <v>0.65352168989950299</v>
      </c>
      <c r="W315">
        <v>2.59</v>
      </c>
      <c r="X315">
        <v>11.41</v>
      </c>
      <c r="Y315">
        <v>267750</v>
      </c>
      <c r="Z315">
        <v>12750</v>
      </c>
      <c r="AA315">
        <v>0.62</v>
      </c>
      <c r="AB315">
        <v>21</v>
      </c>
      <c r="AC315">
        <v>12</v>
      </c>
      <c r="AD315">
        <v>9</v>
      </c>
      <c r="AE315">
        <v>57.14</v>
      </c>
      <c r="AF315">
        <v>12</v>
      </c>
      <c r="AG315">
        <v>9</v>
      </c>
      <c r="AH315">
        <v>5</v>
      </c>
      <c r="AI315">
        <v>7</v>
      </c>
    </row>
    <row r="316" spans="1:35" x14ac:dyDescent="0.2">
      <c r="A316" s="102">
        <v>187</v>
      </c>
      <c r="B316">
        <v>4208</v>
      </c>
      <c r="C316" s="106" t="s">
        <v>1519</v>
      </c>
      <c r="D316" s="106" t="s">
        <v>1336</v>
      </c>
      <c r="E316">
        <v>2190</v>
      </c>
      <c r="F316">
        <v>2199</v>
      </c>
      <c r="G316">
        <v>400</v>
      </c>
      <c r="H316" s="106" t="s">
        <v>1311</v>
      </c>
      <c r="I316">
        <v>6301</v>
      </c>
      <c r="J316" s="106" t="s">
        <v>55</v>
      </c>
      <c r="K316" s="106" t="s">
        <v>1324</v>
      </c>
      <c r="L316">
        <v>2330.5</v>
      </c>
      <c r="M316">
        <v>2324</v>
      </c>
      <c r="N316">
        <v>400</v>
      </c>
      <c r="O316" s="106" t="s">
        <v>1314</v>
      </c>
      <c r="P316">
        <v>0.89681934183474799</v>
      </c>
      <c r="Q316">
        <v>0.92832426013796498</v>
      </c>
      <c r="R316" s="15">
        <v>9.4120508449465207E-2</v>
      </c>
      <c r="S316" s="106">
        <v>8.6794410462611099E-4</v>
      </c>
      <c r="T316">
        <v>2.4585623824671599</v>
      </c>
      <c r="U316">
        <v>2.4585623824671599</v>
      </c>
      <c r="V316">
        <v>2.7852259997048101</v>
      </c>
      <c r="W316">
        <v>4.5599999999999996</v>
      </c>
      <c r="X316">
        <v>5.38</v>
      </c>
      <c r="Y316">
        <v>267339</v>
      </c>
      <c r="Z316">
        <v>22278</v>
      </c>
      <c r="AA316">
        <v>1.1200000000000001</v>
      </c>
      <c r="AB316">
        <v>12</v>
      </c>
      <c r="AC316">
        <v>8</v>
      </c>
      <c r="AD316">
        <v>4</v>
      </c>
      <c r="AE316">
        <v>66.67</v>
      </c>
      <c r="AF316">
        <v>12</v>
      </c>
      <c r="AG316">
        <v>6</v>
      </c>
      <c r="AH316">
        <v>1</v>
      </c>
      <c r="AI316">
        <v>5</v>
      </c>
    </row>
    <row r="317" spans="1:35" x14ac:dyDescent="0.2">
      <c r="A317" s="102">
        <v>763</v>
      </c>
      <c r="B317">
        <v>1333</v>
      </c>
      <c r="C317" s="106" t="s">
        <v>1439</v>
      </c>
      <c r="D317" s="106" t="s">
        <v>1440</v>
      </c>
      <c r="E317">
        <v>2542</v>
      </c>
      <c r="F317">
        <v>2571</v>
      </c>
      <c r="G317">
        <v>400</v>
      </c>
      <c r="H317" s="106" t="s">
        <v>1314</v>
      </c>
      <c r="I317">
        <v>4004</v>
      </c>
      <c r="J317" s="106" t="s">
        <v>1520</v>
      </c>
      <c r="K317" s="106" t="s">
        <v>1336</v>
      </c>
      <c r="L317">
        <v>2690</v>
      </c>
      <c r="M317">
        <v>2705</v>
      </c>
      <c r="N317">
        <v>400</v>
      </c>
      <c r="O317" s="106" t="s">
        <v>1311</v>
      </c>
      <c r="P317">
        <v>0.84303537209275503</v>
      </c>
      <c r="Q317">
        <v>0.87804664419162504</v>
      </c>
      <c r="R317" s="15">
        <v>0.160279850860338</v>
      </c>
      <c r="S317" s="106">
        <v>2.92252623042581E-2</v>
      </c>
      <c r="T317">
        <v>-0.106204690148823</v>
      </c>
      <c r="U317">
        <v>0.106204690148823</v>
      </c>
      <c r="V317">
        <v>0.81902370008801495</v>
      </c>
      <c r="W317">
        <v>-0.34</v>
      </c>
      <c r="X317">
        <v>4.95</v>
      </c>
      <c r="Y317">
        <v>266861</v>
      </c>
      <c r="Z317">
        <v>19062</v>
      </c>
      <c r="AA317">
        <v>0.84</v>
      </c>
      <c r="AB317">
        <v>14</v>
      </c>
      <c r="AC317">
        <v>10</v>
      </c>
      <c r="AD317">
        <v>4</v>
      </c>
      <c r="AE317">
        <v>71.430000000000007</v>
      </c>
      <c r="AF317">
        <v>10</v>
      </c>
      <c r="AG317">
        <v>8</v>
      </c>
      <c r="AH317">
        <v>4</v>
      </c>
      <c r="AI317">
        <v>2</v>
      </c>
    </row>
    <row r="318" spans="1:35" x14ac:dyDescent="0.2">
      <c r="A318" s="102">
        <v>506</v>
      </c>
      <c r="B318">
        <v>2127</v>
      </c>
      <c r="C318" s="106" t="s">
        <v>1508</v>
      </c>
      <c r="D318" s="106" t="s">
        <v>1326</v>
      </c>
      <c r="E318">
        <v>3865</v>
      </c>
      <c r="F318">
        <v>3830</v>
      </c>
      <c r="G318">
        <v>200</v>
      </c>
      <c r="H318" s="106" t="s">
        <v>1314</v>
      </c>
      <c r="I318">
        <v>5486</v>
      </c>
      <c r="J318" s="106" t="s">
        <v>723</v>
      </c>
      <c r="K318" s="106" t="s">
        <v>1367</v>
      </c>
      <c r="L318">
        <v>1678</v>
      </c>
      <c r="M318">
        <v>1693</v>
      </c>
      <c r="N318">
        <v>500</v>
      </c>
      <c r="O318" s="106" t="s">
        <v>1311</v>
      </c>
      <c r="P318">
        <v>0.51207713027890001</v>
      </c>
      <c r="Q318">
        <v>0.89915361073036004</v>
      </c>
      <c r="R318">
        <v>9.7055413748673006E-2</v>
      </c>
      <c r="S318" s="15">
        <v>7.8249630204215201E-2</v>
      </c>
      <c r="T318">
        <v>-0.68069393552216695</v>
      </c>
      <c r="U318">
        <v>0.68069393552216695</v>
      </c>
      <c r="V318">
        <v>0.43660925824122998</v>
      </c>
      <c r="W318">
        <v>-3.54</v>
      </c>
      <c r="X318">
        <v>10.51</v>
      </c>
      <c r="Y318">
        <v>265895</v>
      </c>
      <c r="Z318">
        <v>13295</v>
      </c>
      <c r="AA318">
        <v>0.8</v>
      </c>
      <c r="AB318">
        <v>20</v>
      </c>
      <c r="AC318">
        <v>13</v>
      </c>
      <c r="AD318">
        <v>7</v>
      </c>
      <c r="AE318">
        <v>65</v>
      </c>
      <c r="AF318">
        <v>10</v>
      </c>
      <c r="AG318">
        <v>10</v>
      </c>
      <c r="AH318">
        <v>6</v>
      </c>
      <c r="AI318">
        <v>4</v>
      </c>
    </row>
    <row r="319" spans="1:35" x14ac:dyDescent="0.2">
      <c r="A319" s="102">
        <v>170</v>
      </c>
      <c r="B319">
        <v>4208</v>
      </c>
      <c r="C319" s="106" t="s">
        <v>1519</v>
      </c>
      <c r="D319" s="106" t="s">
        <v>1336</v>
      </c>
      <c r="E319">
        <v>2190</v>
      </c>
      <c r="F319">
        <v>2199</v>
      </c>
      <c r="G319">
        <v>500</v>
      </c>
      <c r="H319" s="106" t="s">
        <v>1311</v>
      </c>
      <c r="I319">
        <v>7762</v>
      </c>
      <c r="J319" s="106" t="s">
        <v>1533</v>
      </c>
      <c r="K319" s="106" t="s">
        <v>1320</v>
      </c>
      <c r="L319">
        <v>488</v>
      </c>
      <c r="M319">
        <v>491</v>
      </c>
      <c r="N319">
        <v>2200</v>
      </c>
      <c r="O319" s="106" t="s">
        <v>1314</v>
      </c>
      <c r="P319">
        <v>0.89690938305240397</v>
      </c>
      <c r="Q319">
        <v>0.930319786801034</v>
      </c>
      <c r="R319">
        <v>5.27447073357502E-2</v>
      </c>
      <c r="S319">
        <v>1.2360485847124001E-4</v>
      </c>
      <c r="T319">
        <v>3.3891984694206898</v>
      </c>
      <c r="U319">
        <v>3.3891984694206898</v>
      </c>
      <c r="V319">
        <v>3.88540868159442</v>
      </c>
      <c r="W319">
        <v>10.33</v>
      </c>
      <c r="X319">
        <v>1.76</v>
      </c>
      <c r="Y319">
        <v>264335</v>
      </c>
      <c r="Z319">
        <v>17622</v>
      </c>
      <c r="AA319">
        <v>0.89</v>
      </c>
      <c r="AB319">
        <v>15</v>
      </c>
      <c r="AC319">
        <v>10</v>
      </c>
      <c r="AD319">
        <v>5</v>
      </c>
      <c r="AE319">
        <v>66.67</v>
      </c>
      <c r="AF319">
        <v>13</v>
      </c>
      <c r="AG319">
        <v>5</v>
      </c>
      <c r="AH319">
        <v>2</v>
      </c>
      <c r="AI319">
        <v>8</v>
      </c>
    </row>
    <row r="320" spans="1:35" x14ac:dyDescent="0.2">
      <c r="A320" s="102">
        <v>1358</v>
      </c>
      <c r="B320">
        <v>3291</v>
      </c>
      <c r="C320" s="106" t="s">
        <v>58</v>
      </c>
      <c r="D320" s="106" t="s">
        <v>1333</v>
      </c>
      <c r="E320">
        <v>1684</v>
      </c>
      <c r="F320">
        <v>1683</v>
      </c>
      <c r="G320">
        <v>600</v>
      </c>
      <c r="H320" s="106" t="s">
        <v>1311</v>
      </c>
      <c r="I320">
        <v>7272</v>
      </c>
      <c r="J320" s="106" t="s">
        <v>1532</v>
      </c>
      <c r="K320" s="106" t="s">
        <v>1329</v>
      </c>
      <c r="L320">
        <v>1927</v>
      </c>
      <c r="M320">
        <v>1934</v>
      </c>
      <c r="N320">
        <v>500</v>
      </c>
      <c r="O320" s="106" t="s">
        <v>1314</v>
      </c>
      <c r="P320">
        <v>0.65320819141953701</v>
      </c>
      <c r="Q320">
        <v>0.81985250575938196</v>
      </c>
      <c r="R320" s="15">
        <v>0.118494626115563</v>
      </c>
      <c r="S320">
        <v>6.3856855162827894E-2</v>
      </c>
      <c r="T320">
        <v>0.24777631528092101</v>
      </c>
      <c r="U320">
        <v>0.24777631528092101</v>
      </c>
      <c r="V320">
        <v>0.30114733019670797</v>
      </c>
      <c r="W320">
        <v>0.97</v>
      </c>
      <c r="X320">
        <v>4.43</v>
      </c>
      <c r="Y320">
        <v>261812</v>
      </c>
      <c r="Z320">
        <v>14545</v>
      </c>
      <c r="AA320">
        <v>0.74</v>
      </c>
      <c r="AB320">
        <v>18</v>
      </c>
      <c r="AC320">
        <v>13</v>
      </c>
      <c r="AD320">
        <v>5</v>
      </c>
      <c r="AE320">
        <v>72.22</v>
      </c>
      <c r="AF320">
        <v>13</v>
      </c>
      <c r="AG320">
        <v>8</v>
      </c>
      <c r="AH320">
        <v>3</v>
      </c>
      <c r="AI320">
        <v>7</v>
      </c>
    </row>
    <row r="321" spans="1:35" x14ac:dyDescent="0.2">
      <c r="A321" s="102">
        <v>383</v>
      </c>
      <c r="B321">
        <v>6471</v>
      </c>
      <c r="C321" s="106" t="s">
        <v>1141</v>
      </c>
      <c r="D321" s="106" t="s">
        <v>1324</v>
      </c>
      <c r="E321">
        <v>908</v>
      </c>
      <c r="F321">
        <v>909</v>
      </c>
      <c r="G321">
        <v>800</v>
      </c>
      <c r="H321" s="106" t="s">
        <v>1314</v>
      </c>
      <c r="I321">
        <v>7259</v>
      </c>
      <c r="J321" s="106" t="s">
        <v>27</v>
      </c>
      <c r="K321" s="106" t="s">
        <v>1329</v>
      </c>
      <c r="L321">
        <v>3700</v>
      </c>
      <c r="M321">
        <v>3760</v>
      </c>
      <c r="N321">
        <v>200</v>
      </c>
      <c r="O321" s="106" t="s">
        <v>1311</v>
      </c>
      <c r="P321">
        <v>0.94924144653445497</v>
      </c>
      <c r="Q321">
        <v>0.90844174924329701</v>
      </c>
      <c r="R321" s="106">
        <v>2.0376465858630899E-2</v>
      </c>
      <c r="S321">
        <v>8.4130599529523998E-3</v>
      </c>
      <c r="T321">
        <v>-1.8666616392090201</v>
      </c>
      <c r="U321">
        <v>1.8666616392090201</v>
      </c>
      <c r="V321">
        <v>0.98675597444315799</v>
      </c>
      <c r="W321">
        <v>-5.26</v>
      </c>
      <c r="X321">
        <v>3.3</v>
      </c>
      <c r="Y321">
        <v>261673</v>
      </c>
      <c r="Z321">
        <v>13772</v>
      </c>
      <c r="AA321">
        <v>0.96</v>
      </c>
      <c r="AB321">
        <v>19</v>
      </c>
      <c r="AC321">
        <v>14</v>
      </c>
      <c r="AD321">
        <v>5</v>
      </c>
      <c r="AE321">
        <v>73.680000000000007</v>
      </c>
      <c r="AF321">
        <v>13</v>
      </c>
      <c r="AG321">
        <v>8</v>
      </c>
      <c r="AH321">
        <v>2</v>
      </c>
      <c r="AI321">
        <v>9</v>
      </c>
    </row>
    <row r="322" spans="1:35" x14ac:dyDescent="0.2">
      <c r="A322" s="102">
        <v>304</v>
      </c>
      <c r="B322">
        <v>7259</v>
      </c>
      <c r="C322" s="106" t="s">
        <v>27</v>
      </c>
      <c r="D322" s="106" t="s">
        <v>1329</v>
      </c>
      <c r="E322">
        <v>3700</v>
      </c>
      <c r="F322">
        <v>3760</v>
      </c>
      <c r="G322">
        <v>200</v>
      </c>
      <c r="H322" s="106" t="s">
        <v>1311</v>
      </c>
      <c r="I322">
        <v>7272</v>
      </c>
      <c r="J322" s="106" t="s">
        <v>1532</v>
      </c>
      <c r="K322" s="106" t="s">
        <v>1329</v>
      </c>
      <c r="L322">
        <v>1927</v>
      </c>
      <c r="M322">
        <v>1934</v>
      </c>
      <c r="N322">
        <v>400</v>
      </c>
      <c r="O322" s="106" t="s">
        <v>1314</v>
      </c>
      <c r="P322">
        <v>0.93901288842837205</v>
      </c>
      <c r="Q322">
        <v>0.91556619897179004</v>
      </c>
      <c r="R322">
        <v>1.7845357480277999E-3</v>
      </c>
      <c r="S322">
        <v>8.0598436276970494E-3</v>
      </c>
      <c r="T322">
        <v>1.5566995557463099</v>
      </c>
      <c r="U322">
        <v>1.5566995557463099</v>
      </c>
      <c r="V322">
        <v>0.90401362807750296</v>
      </c>
      <c r="W322">
        <v>5.43</v>
      </c>
      <c r="X322">
        <v>2.87</v>
      </c>
      <c r="Y322">
        <v>261321</v>
      </c>
      <c r="Z322">
        <v>21777</v>
      </c>
      <c r="AA322">
        <v>1.4</v>
      </c>
      <c r="AB322">
        <v>12</v>
      </c>
      <c r="AC322">
        <v>10</v>
      </c>
      <c r="AD322">
        <v>2</v>
      </c>
      <c r="AE322">
        <v>83.33</v>
      </c>
      <c r="AF322">
        <v>15</v>
      </c>
      <c r="AG322">
        <v>7</v>
      </c>
      <c r="AH322">
        <v>1</v>
      </c>
      <c r="AI322">
        <v>4</v>
      </c>
    </row>
    <row r="323" spans="1:35" x14ac:dyDescent="0.2">
      <c r="A323" s="102">
        <v>274</v>
      </c>
      <c r="B323">
        <v>4005</v>
      </c>
      <c r="C323" s="106" t="s">
        <v>1568</v>
      </c>
      <c r="D323" s="106" t="s">
        <v>1336</v>
      </c>
      <c r="E323">
        <v>450</v>
      </c>
      <c r="F323">
        <v>451</v>
      </c>
      <c r="G323">
        <v>2100</v>
      </c>
      <c r="H323" s="106" t="s">
        <v>1311</v>
      </c>
      <c r="I323">
        <v>7276</v>
      </c>
      <c r="J323" s="106" t="s">
        <v>1365</v>
      </c>
      <c r="K323" s="106" t="s">
        <v>1316</v>
      </c>
      <c r="L323">
        <v>4700</v>
      </c>
      <c r="M323">
        <v>4705</v>
      </c>
      <c r="N323">
        <v>200</v>
      </c>
      <c r="O323" s="106" t="s">
        <v>1314</v>
      </c>
      <c r="P323">
        <v>0.85551268939930203</v>
      </c>
      <c r="Q323">
        <v>0.918930391292893</v>
      </c>
      <c r="R323" s="15">
        <v>0.238782387500832</v>
      </c>
      <c r="S323">
        <v>1.98205441507062E-2</v>
      </c>
      <c r="T323">
        <v>0.91465395683143402</v>
      </c>
      <c r="U323">
        <v>0.91465395683143402</v>
      </c>
      <c r="V323">
        <v>0.76387604322510205</v>
      </c>
      <c r="W323">
        <v>3.69</v>
      </c>
      <c r="X323">
        <v>0.65</v>
      </c>
      <c r="Y323">
        <v>260895</v>
      </c>
      <c r="Z323">
        <v>13731</v>
      </c>
      <c r="AA323">
        <v>0.75</v>
      </c>
      <c r="AB323">
        <v>19</v>
      </c>
      <c r="AC323">
        <v>13</v>
      </c>
      <c r="AD323">
        <v>6</v>
      </c>
      <c r="AE323">
        <v>68.42</v>
      </c>
      <c r="AF323">
        <v>13</v>
      </c>
      <c r="AG323">
        <v>6</v>
      </c>
      <c r="AH323">
        <v>4</v>
      </c>
      <c r="AI323">
        <v>9</v>
      </c>
    </row>
    <row r="324" spans="1:35" x14ac:dyDescent="0.2">
      <c r="A324" s="102">
        <v>1243</v>
      </c>
      <c r="B324">
        <v>1951</v>
      </c>
      <c r="C324" s="106" t="s">
        <v>1791</v>
      </c>
      <c r="D324" s="106" t="s">
        <v>1321</v>
      </c>
      <c r="E324">
        <v>2641</v>
      </c>
      <c r="F324">
        <v>2565</v>
      </c>
      <c r="G324">
        <v>400</v>
      </c>
      <c r="H324" s="106" t="s">
        <v>1314</v>
      </c>
      <c r="I324">
        <v>4208</v>
      </c>
      <c r="J324" s="106" t="s">
        <v>1519</v>
      </c>
      <c r="K324" s="106" t="s">
        <v>1336</v>
      </c>
      <c r="L324">
        <v>2190</v>
      </c>
      <c r="M324">
        <v>2199</v>
      </c>
      <c r="N324">
        <v>500</v>
      </c>
      <c r="O324" s="106" t="s">
        <v>1311</v>
      </c>
      <c r="P324">
        <v>0.60705491266735301</v>
      </c>
      <c r="Q324">
        <v>0.83419720705427203</v>
      </c>
      <c r="R324">
        <v>0.174224852506594</v>
      </c>
      <c r="S324">
        <v>7.4062637148199897E-2</v>
      </c>
      <c r="T324">
        <v>-1.0819746067898901</v>
      </c>
      <c r="U324">
        <v>1.0819746067898901</v>
      </c>
      <c r="V324">
        <v>9.8571569331587894E-2</v>
      </c>
      <c r="W324">
        <v>-2.9</v>
      </c>
      <c r="X324">
        <v>7.16</v>
      </c>
      <c r="Y324">
        <v>260545</v>
      </c>
      <c r="Z324">
        <v>23686</v>
      </c>
      <c r="AA324">
        <v>1.3</v>
      </c>
      <c r="AB324">
        <v>11</v>
      </c>
      <c r="AC324">
        <v>8</v>
      </c>
      <c r="AD324">
        <v>3</v>
      </c>
      <c r="AE324">
        <v>72.73</v>
      </c>
      <c r="AF324">
        <v>12</v>
      </c>
      <c r="AG324">
        <v>5</v>
      </c>
      <c r="AH324">
        <v>2</v>
      </c>
      <c r="AI324">
        <v>4</v>
      </c>
    </row>
    <row r="325" spans="1:35" x14ac:dyDescent="0.2">
      <c r="A325" s="102">
        <v>270</v>
      </c>
      <c r="B325">
        <v>2371</v>
      </c>
      <c r="C325" s="106" t="s">
        <v>599</v>
      </c>
      <c r="D325" s="106" t="s">
        <v>1326</v>
      </c>
      <c r="E325">
        <v>2980</v>
      </c>
      <c r="F325">
        <v>2954</v>
      </c>
      <c r="G325">
        <v>300</v>
      </c>
      <c r="H325" s="106" t="s">
        <v>1311</v>
      </c>
      <c r="I325">
        <v>2413</v>
      </c>
      <c r="J325" s="106" t="s">
        <v>1331</v>
      </c>
      <c r="K325" s="106" t="s">
        <v>1326</v>
      </c>
      <c r="L325">
        <v>3250</v>
      </c>
      <c r="M325">
        <v>3200</v>
      </c>
      <c r="N325">
        <v>300</v>
      </c>
      <c r="O325" s="106" t="s">
        <v>1314</v>
      </c>
      <c r="P325">
        <v>0.80147701526194903</v>
      </c>
      <c r="Q325">
        <v>0.91920743959120199</v>
      </c>
      <c r="R325">
        <v>0.23311793255572799</v>
      </c>
      <c r="S325">
        <v>8.4956980504246493E-2</v>
      </c>
      <c r="T325">
        <v>0.728953847513094</v>
      </c>
      <c r="U325">
        <v>0.728953847513094</v>
      </c>
      <c r="V325">
        <v>0.72207665751211803</v>
      </c>
      <c r="W325">
        <v>2.41</v>
      </c>
      <c r="X325">
        <v>7.69</v>
      </c>
      <c r="Y325">
        <v>260271</v>
      </c>
      <c r="Z325">
        <v>11830</v>
      </c>
      <c r="AA325">
        <v>0.59</v>
      </c>
      <c r="AB325">
        <v>22</v>
      </c>
      <c r="AC325">
        <v>14</v>
      </c>
      <c r="AD325">
        <v>8</v>
      </c>
      <c r="AE325">
        <v>63.64</v>
      </c>
      <c r="AF325">
        <v>10</v>
      </c>
      <c r="AG325">
        <v>11</v>
      </c>
      <c r="AH325">
        <v>6</v>
      </c>
      <c r="AI325">
        <v>5</v>
      </c>
    </row>
    <row r="326" spans="1:35" x14ac:dyDescent="0.2">
      <c r="A326" s="102">
        <v>1306</v>
      </c>
      <c r="B326">
        <v>4502</v>
      </c>
      <c r="C326" s="106" t="s">
        <v>1601</v>
      </c>
      <c r="D326" s="106" t="s">
        <v>1334</v>
      </c>
      <c r="E326">
        <v>4250</v>
      </c>
      <c r="F326">
        <v>4242</v>
      </c>
      <c r="G326">
        <v>200</v>
      </c>
      <c r="H326" s="106" t="s">
        <v>1311</v>
      </c>
      <c r="I326">
        <v>8358</v>
      </c>
      <c r="J326" s="106" t="s">
        <v>1602</v>
      </c>
      <c r="K326" s="106" t="s">
        <v>1369</v>
      </c>
      <c r="L326">
        <v>478</v>
      </c>
      <c r="M326">
        <v>468</v>
      </c>
      <c r="N326">
        <v>1800</v>
      </c>
      <c r="O326" s="106" t="s">
        <v>1314</v>
      </c>
      <c r="P326">
        <v>0.65381220768841497</v>
      </c>
      <c r="Q326">
        <v>0.82563775615928603</v>
      </c>
      <c r="R326">
        <v>1.6492721352924799E-2</v>
      </c>
      <c r="S326">
        <v>8.7568581044846105E-2</v>
      </c>
      <c r="T326">
        <v>0.242846939936194</v>
      </c>
      <c r="U326">
        <v>0.242846939936194</v>
      </c>
      <c r="V326">
        <v>1.0210564029065501</v>
      </c>
      <c r="W326">
        <v>1.99</v>
      </c>
      <c r="X326">
        <v>0.71</v>
      </c>
      <c r="Y326">
        <v>260240</v>
      </c>
      <c r="Z326">
        <v>10410</v>
      </c>
      <c r="AA326">
        <v>0.46</v>
      </c>
      <c r="AB326">
        <v>25</v>
      </c>
      <c r="AC326">
        <v>16</v>
      </c>
      <c r="AD326">
        <v>9</v>
      </c>
      <c r="AE326">
        <v>64</v>
      </c>
      <c r="AF326">
        <v>10</v>
      </c>
      <c r="AG326">
        <v>13</v>
      </c>
      <c r="AH326">
        <v>7</v>
      </c>
      <c r="AI326">
        <v>5</v>
      </c>
    </row>
    <row r="327" spans="1:35" x14ac:dyDescent="0.2">
      <c r="A327" s="102">
        <v>339</v>
      </c>
      <c r="B327">
        <v>7202</v>
      </c>
      <c r="C327" s="106" t="s">
        <v>803</v>
      </c>
      <c r="D327" s="106" t="s">
        <v>1329</v>
      </c>
      <c r="E327">
        <v>1138</v>
      </c>
      <c r="F327">
        <v>1141.5</v>
      </c>
      <c r="G327">
        <v>900</v>
      </c>
      <c r="H327" s="106" t="s">
        <v>1311</v>
      </c>
      <c r="I327">
        <v>9603</v>
      </c>
      <c r="J327" s="106" t="s">
        <v>1501</v>
      </c>
      <c r="K327" s="106" t="s">
        <v>1326</v>
      </c>
      <c r="L327">
        <v>2530</v>
      </c>
      <c r="M327">
        <v>2491</v>
      </c>
      <c r="N327">
        <v>400</v>
      </c>
      <c r="O327" s="106" t="s">
        <v>1314</v>
      </c>
      <c r="P327">
        <v>0.92677483336252497</v>
      </c>
      <c r="Q327">
        <v>0.91239614912196199</v>
      </c>
      <c r="R327">
        <v>9.5453702296941806E-2</v>
      </c>
      <c r="S327">
        <v>4.8543371249524904E-3</v>
      </c>
      <c r="T327">
        <v>1.83887106856395</v>
      </c>
      <c r="U327">
        <v>1.83887106856395</v>
      </c>
      <c r="V327">
        <v>0.41120092143085601</v>
      </c>
      <c r="W327">
        <v>5.78</v>
      </c>
      <c r="X327">
        <v>3.11</v>
      </c>
      <c r="Y327">
        <v>259047</v>
      </c>
      <c r="Z327">
        <v>11263</v>
      </c>
      <c r="AA327">
        <v>0.52</v>
      </c>
      <c r="AB327">
        <v>23</v>
      </c>
      <c r="AC327">
        <v>13</v>
      </c>
      <c r="AD327">
        <v>10</v>
      </c>
      <c r="AE327">
        <v>56.52</v>
      </c>
      <c r="AF327">
        <v>10</v>
      </c>
      <c r="AG327">
        <v>12</v>
      </c>
      <c r="AH327">
        <v>7</v>
      </c>
      <c r="AI327">
        <v>4</v>
      </c>
    </row>
    <row r="328" spans="1:35" x14ac:dyDescent="0.2">
      <c r="A328" s="102">
        <v>1274</v>
      </c>
      <c r="B328">
        <v>2220</v>
      </c>
      <c r="C328" s="106" t="s">
        <v>1641</v>
      </c>
      <c r="D328" s="106" t="s">
        <v>1339</v>
      </c>
      <c r="E328">
        <v>4875</v>
      </c>
      <c r="F328">
        <v>4825</v>
      </c>
      <c r="G328">
        <v>200</v>
      </c>
      <c r="H328" s="106" t="s">
        <v>1311</v>
      </c>
      <c r="I328">
        <v>7459</v>
      </c>
      <c r="J328" s="106" t="s">
        <v>817</v>
      </c>
      <c r="K328" s="106" t="s">
        <v>1318</v>
      </c>
      <c r="L328">
        <v>2246</v>
      </c>
      <c r="M328">
        <v>2232</v>
      </c>
      <c r="N328">
        <v>400</v>
      </c>
      <c r="O328" s="106" t="s">
        <v>1314</v>
      </c>
      <c r="P328">
        <v>0.65251357971657897</v>
      </c>
      <c r="Q328">
        <v>0.83054959317885402</v>
      </c>
      <c r="R328">
        <v>1.9247553280064701E-2</v>
      </c>
      <c r="S328">
        <v>6.2551929654895602E-4</v>
      </c>
      <c r="T328">
        <v>1.93033652090013</v>
      </c>
      <c r="U328">
        <v>1.93033652090013</v>
      </c>
      <c r="V328">
        <v>1.5237635292559799</v>
      </c>
      <c r="W328">
        <v>4.5599999999999996</v>
      </c>
      <c r="X328">
        <v>7.48</v>
      </c>
      <c r="Y328">
        <v>258584</v>
      </c>
      <c r="Z328">
        <v>23508</v>
      </c>
      <c r="AA328">
        <v>1.43</v>
      </c>
      <c r="AB328">
        <v>11</v>
      </c>
      <c r="AC328">
        <v>10</v>
      </c>
      <c r="AD328">
        <v>1</v>
      </c>
      <c r="AE328">
        <v>90.91</v>
      </c>
      <c r="AF328">
        <v>13</v>
      </c>
      <c r="AG328">
        <v>6</v>
      </c>
      <c r="AH328">
        <v>0</v>
      </c>
      <c r="AI328">
        <v>5</v>
      </c>
    </row>
    <row r="329" spans="1:35" x14ac:dyDescent="0.2">
      <c r="A329" s="102">
        <v>664</v>
      </c>
      <c r="B329">
        <v>2730</v>
      </c>
      <c r="C329" s="106" t="s">
        <v>612</v>
      </c>
      <c r="D329" s="106" t="s">
        <v>1337</v>
      </c>
      <c r="E329">
        <v>1038</v>
      </c>
      <c r="F329">
        <v>1020</v>
      </c>
      <c r="G329">
        <v>1000</v>
      </c>
      <c r="H329" s="106" t="s">
        <v>1314</v>
      </c>
      <c r="I329">
        <v>6925</v>
      </c>
      <c r="J329" s="106" t="s">
        <v>1783</v>
      </c>
      <c r="K329" s="106" t="s">
        <v>1316</v>
      </c>
      <c r="L329">
        <v>1487</v>
      </c>
      <c r="M329">
        <v>1481</v>
      </c>
      <c r="N329">
        <v>700</v>
      </c>
      <c r="O329" s="106" t="s">
        <v>1311</v>
      </c>
      <c r="P329">
        <v>0.59800170565067801</v>
      </c>
      <c r="Q329">
        <v>0.88631924360390402</v>
      </c>
      <c r="R329">
        <v>0.40117470243536701</v>
      </c>
      <c r="S329" s="15">
        <v>2.2379685158950099E-2</v>
      </c>
      <c r="T329">
        <v>-0.86997196660799603</v>
      </c>
      <c r="U329">
        <v>0.86997196660799603</v>
      </c>
      <c r="V329">
        <v>0.693189839990623</v>
      </c>
      <c r="W329">
        <v>-3.73</v>
      </c>
      <c r="X329">
        <v>1.61</v>
      </c>
      <c r="Y329">
        <v>257700</v>
      </c>
      <c r="Z329">
        <v>12885</v>
      </c>
      <c r="AA329">
        <v>0.61</v>
      </c>
      <c r="AB329">
        <v>20</v>
      </c>
      <c r="AC329">
        <v>13</v>
      </c>
      <c r="AD329">
        <v>7</v>
      </c>
      <c r="AE329">
        <v>65</v>
      </c>
      <c r="AF329">
        <v>12</v>
      </c>
      <c r="AG329">
        <v>9</v>
      </c>
      <c r="AH329">
        <v>5</v>
      </c>
      <c r="AI329">
        <v>6</v>
      </c>
    </row>
    <row r="330" spans="1:35" x14ac:dyDescent="0.2">
      <c r="A330" s="102">
        <v>280</v>
      </c>
      <c r="B330">
        <v>4324</v>
      </c>
      <c r="C330" s="106" t="s">
        <v>1560</v>
      </c>
      <c r="D330" s="106" t="s">
        <v>1326</v>
      </c>
      <c r="E330">
        <v>3490</v>
      </c>
      <c r="F330">
        <v>3555</v>
      </c>
      <c r="G330">
        <v>300</v>
      </c>
      <c r="H330" s="106" t="s">
        <v>1314</v>
      </c>
      <c r="I330">
        <v>9506</v>
      </c>
      <c r="J330" s="106" t="s">
        <v>1370</v>
      </c>
      <c r="K330" s="106" t="s">
        <v>1371</v>
      </c>
      <c r="L330">
        <v>1033</v>
      </c>
      <c r="M330">
        <v>1036</v>
      </c>
      <c r="N330">
        <v>1000</v>
      </c>
      <c r="O330" s="106" t="s">
        <v>1311</v>
      </c>
      <c r="P330">
        <v>0.60394813778060497</v>
      </c>
      <c r="Q330">
        <v>0.91777933743437501</v>
      </c>
      <c r="R330">
        <v>0.43221026889127001</v>
      </c>
      <c r="S330" s="106">
        <v>3.4454446205209599E-2</v>
      </c>
      <c r="T330">
        <v>-1.33809189071653</v>
      </c>
      <c r="U330">
        <v>1.33809189071653</v>
      </c>
      <c r="V330">
        <v>1.7253916574142001</v>
      </c>
      <c r="W330">
        <v>-5.09</v>
      </c>
      <c r="X330">
        <v>2.86</v>
      </c>
      <c r="Y330">
        <v>257640</v>
      </c>
      <c r="Z330">
        <v>21470</v>
      </c>
      <c r="AA330">
        <v>1.18</v>
      </c>
      <c r="AB330">
        <v>12</v>
      </c>
      <c r="AC330">
        <v>9</v>
      </c>
      <c r="AD330">
        <v>3</v>
      </c>
      <c r="AE330">
        <v>75</v>
      </c>
      <c r="AF330">
        <v>15</v>
      </c>
      <c r="AG330">
        <v>4</v>
      </c>
      <c r="AH330">
        <v>0</v>
      </c>
      <c r="AI330">
        <v>8</v>
      </c>
    </row>
    <row r="331" spans="1:35" x14ac:dyDescent="0.2">
      <c r="A331" s="102">
        <v>211</v>
      </c>
      <c r="B331">
        <v>7282</v>
      </c>
      <c r="C331" s="106" t="s">
        <v>1577</v>
      </c>
      <c r="D331" s="106" t="s">
        <v>1329</v>
      </c>
      <c r="E331">
        <v>2451</v>
      </c>
      <c r="F331">
        <v>2473</v>
      </c>
      <c r="G331">
        <v>400</v>
      </c>
      <c r="H331" s="106" t="s">
        <v>1314</v>
      </c>
      <c r="I331">
        <v>8253</v>
      </c>
      <c r="J331" s="106" t="s">
        <v>535</v>
      </c>
      <c r="K331" s="106" t="s">
        <v>1317</v>
      </c>
      <c r="L331">
        <v>1823</v>
      </c>
      <c r="M331">
        <v>1843</v>
      </c>
      <c r="N331">
        <v>500</v>
      </c>
      <c r="O331" s="106" t="s">
        <v>1311</v>
      </c>
      <c r="P331">
        <v>0.77207332048101796</v>
      </c>
      <c r="Q331">
        <v>0.92548540628876996</v>
      </c>
      <c r="R331">
        <v>9.0935346093685795E-2</v>
      </c>
      <c r="S331" s="15">
        <v>5.1312884545896498E-2</v>
      </c>
      <c r="T331">
        <v>-1.5628635728350999</v>
      </c>
      <c r="U331">
        <v>1.5628635728350999</v>
      </c>
      <c r="V331">
        <v>1.4863186651581901</v>
      </c>
      <c r="W331">
        <v>-7.5</v>
      </c>
      <c r="X331">
        <v>6.84</v>
      </c>
      <c r="Y331">
        <v>257534</v>
      </c>
      <c r="Z331">
        <v>13554</v>
      </c>
      <c r="AA331">
        <v>0.66</v>
      </c>
      <c r="AB331">
        <v>19</v>
      </c>
      <c r="AC331">
        <v>13</v>
      </c>
      <c r="AD331">
        <v>6</v>
      </c>
      <c r="AE331">
        <v>68.42</v>
      </c>
      <c r="AF331">
        <v>12</v>
      </c>
      <c r="AG331">
        <v>9</v>
      </c>
      <c r="AH331">
        <v>3</v>
      </c>
      <c r="AI331">
        <v>7</v>
      </c>
    </row>
    <row r="332" spans="1:35" x14ac:dyDescent="0.2">
      <c r="A332" s="102">
        <v>888</v>
      </c>
      <c r="B332">
        <v>4681</v>
      </c>
      <c r="C332" s="106" t="s">
        <v>1095</v>
      </c>
      <c r="D332" s="106" t="s">
        <v>1326</v>
      </c>
      <c r="E332">
        <v>1657</v>
      </c>
      <c r="F332">
        <v>1632</v>
      </c>
      <c r="G332">
        <v>700</v>
      </c>
      <c r="H332" s="106" t="s">
        <v>1314</v>
      </c>
      <c r="I332">
        <v>9715</v>
      </c>
      <c r="J332" s="106" t="s">
        <v>1666</v>
      </c>
      <c r="K332" s="106" t="s">
        <v>1326</v>
      </c>
      <c r="L332">
        <v>2755</v>
      </c>
      <c r="M332">
        <v>2681</v>
      </c>
      <c r="N332">
        <v>400</v>
      </c>
      <c r="O332" s="106" t="s">
        <v>1311</v>
      </c>
      <c r="P332">
        <v>0.763583846122458</v>
      </c>
      <c r="Q332">
        <v>0.86558487217694402</v>
      </c>
      <c r="R332" s="106">
        <v>0.188855533682321</v>
      </c>
      <c r="S332">
        <v>1.80223580910796E-3</v>
      </c>
      <c r="T332">
        <v>-1.13197511034437</v>
      </c>
      <c r="U332">
        <v>1.13197511034437</v>
      </c>
      <c r="V332">
        <v>1.54406490412068</v>
      </c>
      <c r="W332">
        <v>-2.91</v>
      </c>
      <c r="X332">
        <v>6.53</v>
      </c>
      <c r="Y332">
        <v>257201</v>
      </c>
      <c r="Z332">
        <v>25720</v>
      </c>
      <c r="AA332">
        <v>1.22</v>
      </c>
      <c r="AB332">
        <v>10</v>
      </c>
      <c r="AC332">
        <v>8</v>
      </c>
      <c r="AD332">
        <v>2</v>
      </c>
      <c r="AE332">
        <v>80</v>
      </c>
      <c r="AF332">
        <v>9</v>
      </c>
      <c r="AG332">
        <v>7</v>
      </c>
      <c r="AH332">
        <v>2</v>
      </c>
      <c r="AI332">
        <v>1</v>
      </c>
    </row>
    <row r="333" spans="1:35" x14ac:dyDescent="0.2">
      <c r="A333" s="102">
        <v>683</v>
      </c>
      <c r="B333">
        <v>4062</v>
      </c>
      <c r="C333" s="106" t="s">
        <v>231</v>
      </c>
      <c r="D333" s="106" t="s">
        <v>1316</v>
      </c>
      <c r="E333">
        <v>2703</v>
      </c>
      <c r="F333">
        <v>2731</v>
      </c>
      <c r="G333">
        <v>400</v>
      </c>
      <c r="H333" s="106" t="s">
        <v>1314</v>
      </c>
      <c r="I333">
        <v>4739</v>
      </c>
      <c r="J333" s="106" t="s">
        <v>1366</v>
      </c>
      <c r="K333" s="106" t="s">
        <v>1313</v>
      </c>
      <c r="L333">
        <v>3355</v>
      </c>
      <c r="M333">
        <v>3360</v>
      </c>
      <c r="N333">
        <v>300</v>
      </c>
      <c r="O333" s="106" t="s">
        <v>1311</v>
      </c>
      <c r="P333">
        <v>0.70376452035596804</v>
      </c>
      <c r="Q333">
        <v>0.88460902953897003</v>
      </c>
      <c r="R333">
        <v>5.6423777073527297E-2</v>
      </c>
      <c r="S333" s="106">
        <v>9.8716425617062106E-2</v>
      </c>
      <c r="T333">
        <v>-0.90109723814690401</v>
      </c>
      <c r="U333">
        <v>0.90109723814690401</v>
      </c>
      <c r="V333">
        <v>0.751739399252358</v>
      </c>
      <c r="W333">
        <v>-3.12</v>
      </c>
      <c r="X333">
        <v>8.3699999999999992</v>
      </c>
      <c r="Y333">
        <v>256759</v>
      </c>
      <c r="Z333">
        <v>14264</v>
      </c>
      <c r="AA333">
        <v>0.64</v>
      </c>
      <c r="AB333">
        <v>18</v>
      </c>
      <c r="AC333">
        <v>10</v>
      </c>
      <c r="AD333">
        <v>8</v>
      </c>
      <c r="AE333">
        <v>55.56</v>
      </c>
      <c r="AF333">
        <v>11</v>
      </c>
      <c r="AG333">
        <v>9</v>
      </c>
      <c r="AH333">
        <v>4</v>
      </c>
      <c r="AI333">
        <v>5</v>
      </c>
    </row>
    <row r="334" spans="1:35" x14ac:dyDescent="0.2">
      <c r="A334" s="102">
        <v>672</v>
      </c>
      <c r="B334">
        <v>7202</v>
      </c>
      <c r="C334" s="106" t="s">
        <v>803</v>
      </c>
      <c r="D334" s="106" t="s">
        <v>1329</v>
      </c>
      <c r="E334">
        <v>1138</v>
      </c>
      <c r="F334">
        <v>1141.5</v>
      </c>
      <c r="G334">
        <v>800</v>
      </c>
      <c r="H334" s="106" t="s">
        <v>1311</v>
      </c>
      <c r="I334">
        <v>9201</v>
      </c>
      <c r="J334" s="106" t="s">
        <v>1586</v>
      </c>
      <c r="K334" s="106" t="s">
        <v>1587</v>
      </c>
      <c r="L334">
        <v>3049</v>
      </c>
      <c r="M334">
        <v>3027</v>
      </c>
      <c r="N334">
        <v>300</v>
      </c>
      <c r="O334" s="106" t="s">
        <v>1314</v>
      </c>
      <c r="P334">
        <v>0.85828983755061306</v>
      </c>
      <c r="Q334">
        <v>0.885538732081811</v>
      </c>
      <c r="R334">
        <v>0.240272072299067</v>
      </c>
      <c r="S334">
        <v>4.7704196512556203E-2</v>
      </c>
      <c r="T334">
        <v>1.2063221575920499E-2</v>
      </c>
      <c r="U334">
        <v>1.2063221575920499E-2</v>
      </c>
      <c r="V334">
        <v>0.64980261422035102</v>
      </c>
      <c r="W334">
        <v>0.05</v>
      </c>
      <c r="X334">
        <v>0.56000000000000005</v>
      </c>
      <c r="Y334">
        <v>256653</v>
      </c>
      <c r="Z334">
        <v>17110</v>
      </c>
      <c r="AA334">
        <v>0.96</v>
      </c>
      <c r="AB334">
        <v>15</v>
      </c>
      <c r="AC334">
        <v>10</v>
      </c>
      <c r="AD334">
        <v>5</v>
      </c>
      <c r="AE334">
        <v>66.67</v>
      </c>
      <c r="AF334">
        <v>15</v>
      </c>
      <c r="AG334">
        <v>4</v>
      </c>
      <c r="AH334">
        <v>0</v>
      </c>
      <c r="AI334">
        <v>11</v>
      </c>
    </row>
    <row r="335" spans="1:35" x14ac:dyDescent="0.2">
      <c r="A335" s="102">
        <v>105</v>
      </c>
      <c r="B335">
        <v>1719</v>
      </c>
      <c r="C335" s="106" t="s">
        <v>553</v>
      </c>
      <c r="D335" s="106" t="s">
        <v>1321</v>
      </c>
      <c r="E335">
        <v>873</v>
      </c>
      <c r="F335">
        <v>866</v>
      </c>
      <c r="G335">
        <v>1200</v>
      </c>
      <c r="H335" s="106" t="s">
        <v>1314</v>
      </c>
      <c r="I335">
        <v>6952</v>
      </c>
      <c r="J335" s="106" t="s">
        <v>445</v>
      </c>
      <c r="K335" s="106" t="s">
        <v>1316</v>
      </c>
      <c r="L335">
        <v>2040</v>
      </c>
      <c r="M335">
        <v>2034</v>
      </c>
      <c r="N335">
        <v>500</v>
      </c>
      <c r="O335" s="106" t="s">
        <v>1311</v>
      </c>
      <c r="P335">
        <v>0.70335116804984199</v>
      </c>
      <c r="Q335">
        <v>0.94043656320444802</v>
      </c>
      <c r="R335">
        <v>2.99207872995965E-3</v>
      </c>
      <c r="S335">
        <v>3.6632157628619197E-2</v>
      </c>
      <c r="T335">
        <v>-0.86877591274981103</v>
      </c>
      <c r="U335">
        <v>0.86877591274981103</v>
      </c>
      <c r="V335">
        <v>0.73843157136575299</v>
      </c>
      <c r="W335">
        <v>-3.88</v>
      </c>
      <c r="X335">
        <v>2.1800000000000002</v>
      </c>
      <c r="Y335">
        <v>255047</v>
      </c>
      <c r="Z335">
        <v>11593</v>
      </c>
      <c r="AA335">
        <v>0.53</v>
      </c>
      <c r="AB335">
        <v>22</v>
      </c>
      <c r="AC335">
        <v>13</v>
      </c>
      <c r="AD335">
        <v>9</v>
      </c>
      <c r="AE335">
        <v>59.09</v>
      </c>
      <c r="AF335">
        <v>10</v>
      </c>
      <c r="AG335">
        <v>9</v>
      </c>
      <c r="AH335">
        <v>7</v>
      </c>
      <c r="AI335">
        <v>6</v>
      </c>
    </row>
    <row r="336" spans="1:35" x14ac:dyDescent="0.2">
      <c r="A336" s="102">
        <v>671</v>
      </c>
      <c r="B336">
        <v>6028</v>
      </c>
      <c r="C336" s="106" t="s">
        <v>559</v>
      </c>
      <c r="D336" s="106" t="s">
        <v>1326</v>
      </c>
      <c r="E336">
        <v>7870</v>
      </c>
      <c r="F336">
        <v>7820</v>
      </c>
      <c r="G336">
        <v>100</v>
      </c>
      <c r="H336" s="106" t="s">
        <v>1311</v>
      </c>
      <c r="I336">
        <v>9934</v>
      </c>
      <c r="J336" s="106" t="s">
        <v>1524</v>
      </c>
      <c r="K336" s="106" t="s">
        <v>1318</v>
      </c>
      <c r="L336">
        <v>2656</v>
      </c>
      <c r="M336">
        <v>2680</v>
      </c>
      <c r="N336">
        <v>300</v>
      </c>
      <c r="O336" s="106" t="s">
        <v>1314</v>
      </c>
      <c r="P336">
        <v>0.73246351857284597</v>
      </c>
      <c r="Q336">
        <v>0.88555699842581603</v>
      </c>
      <c r="R336" s="106">
        <v>0.114108219619402</v>
      </c>
      <c r="S336" s="15">
        <v>7.7925656958500095E-2</v>
      </c>
      <c r="T336">
        <v>2.3497160488698801</v>
      </c>
      <c r="U336">
        <v>2.3497160488698801</v>
      </c>
      <c r="V336">
        <v>2.9080836318398799</v>
      </c>
      <c r="W336">
        <v>5.39</v>
      </c>
      <c r="X336">
        <v>2.81</v>
      </c>
      <c r="Y336">
        <v>254342</v>
      </c>
      <c r="Z336">
        <v>16956</v>
      </c>
      <c r="AA336">
        <v>1.02</v>
      </c>
      <c r="AB336">
        <v>15</v>
      </c>
      <c r="AC336">
        <v>11</v>
      </c>
      <c r="AD336">
        <v>4</v>
      </c>
      <c r="AE336">
        <v>73.33</v>
      </c>
      <c r="AF336">
        <v>11</v>
      </c>
      <c r="AG336">
        <v>6</v>
      </c>
      <c r="AH336">
        <v>3</v>
      </c>
      <c r="AI336">
        <v>6</v>
      </c>
    </row>
    <row r="337" spans="1:35" x14ac:dyDescent="0.2">
      <c r="A337" s="102">
        <v>1001</v>
      </c>
      <c r="B337">
        <v>6302</v>
      </c>
      <c r="C337" s="106" t="s">
        <v>1585</v>
      </c>
      <c r="D337" s="106" t="s">
        <v>1324</v>
      </c>
      <c r="E337">
        <v>2702</v>
      </c>
      <c r="F337">
        <v>2722</v>
      </c>
      <c r="G337">
        <v>400</v>
      </c>
      <c r="H337" s="106" t="s">
        <v>1314</v>
      </c>
      <c r="I337">
        <v>9143</v>
      </c>
      <c r="J337" s="106" t="s">
        <v>1529</v>
      </c>
      <c r="K337" s="106" t="s">
        <v>1442</v>
      </c>
      <c r="L337">
        <v>2312</v>
      </c>
      <c r="M337">
        <v>2300</v>
      </c>
      <c r="N337">
        <v>500</v>
      </c>
      <c r="O337" s="106" t="s">
        <v>1311</v>
      </c>
      <c r="P337">
        <v>0.65927043910309402</v>
      </c>
      <c r="Q337">
        <v>0.85567224886030102</v>
      </c>
      <c r="R337" s="106">
        <v>0.307173435209319</v>
      </c>
      <c r="S337">
        <v>1.46824286639079E-2</v>
      </c>
      <c r="T337">
        <v>-1.0144627042809999</v>
      </c>
      <c r="U337">
        <v>1.0144627042809999</v>
      </c>
      <c r="V337">
        <v>1.4653777359656099</v>
      </c>
      <c r="W337">
        <v>-4.03</v>
      </c>
      <c r="X337">
        <v>5.62</v>
      </c>
      <c r="Y337">
        <v>252771</v>
      </c>
      <c r="Z337">
        <v>42128</v>
      </c>
      <c r="AA337">
        <v>2.2599999999999998</v>
      </c>
      <c r="AB337">
        <v>6</v>
      </c>
      <c r="AC337">
        <v>5</v>
      </c>
      <c r="AD337">
        <v>1</v>
      </c>
      <c r="AE337">
        <v>83.33</v>
      </c>
      <c r="AF337">
        <v>9</v>
      </c>
      <c r="AG337">
        <v>5</v>
      </c>
      <c r="AH337">
        <v>0</v>
      </c>
      <c r="AI337">
        <v>1</v>
      </c>
    </row>
    <row r="338" spans="1:35" x14ac:dyDescent="0.2">
      <c r="A338" s="102">
        <v>813</v>
      </c>
      <c r="B338">
        <v>4689</v>
      </c>
      <c r="C338" s="106" t="s">
        <v>1504</v>
      </c>
      <c r="D338" s="106" t="s">
        <v>1313</v>
      </c>
      <c r="E338">
        <v>450</v>
      </c>
      <c r="F338">
        <v>449</v>
      </c>
      <c r="G338">
        <v>2300</v>
      </c>
      <c r="H338" s="106" t="s">
        <v>1311</v>
      </c>
      <c r="I338">
        <v>5486</v>
      </c>
      <c r="J338" s="106" t="s">
        <v>723</v>
      </c>
      <c r="K338" s="106" t="s">
        <v>1367</v>
      </c>
      <c r="L338">
        <v>1678</v>
      </c>
      <c r="M338">
        <v>1693</v>
      </c>
      <c r="N338">
        <v>600</v>
      </c>
      <c r="O338" s="106" t="s">
        <v>1314</v>
      </c>
      <c r="P338">
        <v>0.69501094961334497</v>
      </c>
      <c r="Q338">
        <v>0.87278973666216897</v>
      </c>
      <c r="R338">
        <v>0.25609087258936403</v>
      </c>
      <c r="S338">
        <v>3.9518568264569801E-2</v>
      </c>
      <c r="T338">
        <v>9.25551384050914E-2</v>
      </c>
      <c r="U338">
        <v>9.25551384050914E-2</v>
      </c>
      <c r="V338">
        <v>7.2409892847339098E-3</v>
      </c>
      <c r="W338">
        <v>0.54</v>
      </c>
      <c r="X338">
        <v>1.66</v>
      </c>
      <c r="Y338">
        <v>252235</v>
      </c>
      <c r="Z338">
        <v>16816</v>
      </c>
      <c r="AA338">
        <v>0.84</v>
      </c>
      <c r="AB338">
        <v>15</v>
      </c>
      <c r="AC338">
        <v>10</v>
      </c>
      <c r="AD338">
        <v>5</v>
      </c>
      <c r="AE338">
        <v>66.67</v>
      </c>
      <c r="AF338">
        <v>13</v>
      </c>
      <c r="AG338">
        <v>6</v>
      </c>
      <c r="AH338">
        <v>2</v>
      </c>
      <c r="AI338">
        <v>7</v>
      </c>
    </row>
    <row r="339" spans="1:35" x14ac:dyDescent="0.2">
      <c r="A339" s="102">
        <v>585</v>
      </c>
      <c r="B339">
        <v>4061</v>
      </c>
      <c r="C339" s="106" t="s">
        <v>1562</v>
      </c>
      <c r="D339" s="106" t="s">
        <v>1336</v>
      </c>
      <c r="E339">
        <v>3015</v>
      </c>
      <c r="F339">
        <v>2943</v>
      </c>
      <c r="G339">
        <v>300</v>
      </c>
      <c r="H339" s="106" t="s">
        <v>1314</v>
      </c>
      <c r="I339">
        <v>4401</v>
      </c>
      <c r="J339" s="106" t="s">
        <v>225</v>
      </c>
      <c r="K339" s="106" t="s">
        <v>1336</v>
      </c>
      <c r="L339">
        <v>1584</v>
      </c>
      <c r="M339">
        <v>1587</v>
      </c>
      <c r="N339">
        <v>600</v>
      </c>
      <c r="O339" s="106" t="s">
        <v>1311</v>
      </c>
      <c r="P339">
        <v>0.76472627605090204</v>
      </c>
      <c r="Q339">
        <v>0.89273211401836505</v>
      </c>
      <c r="R339" s="15">
        <v>0.398150358448777</v>
      </c>
      <c r="S339">
        <v>5.9762286098293503E-4</v>
      </c>
      <c r="T339">
        <v>-1.8278104525744701</v>
      </c>
      <c r="U339">
        <v>1.8278104525744701</v>
      </c>
      <c r="V339">
        <v>1.2565202594036899</v>
      </c>
      <c r="W339">
        <v>-5.96</v>
      </c>
      <c r="X339">
        <v>7.85</v>
      </c>
      <c r="Y339">
        <v>252162</v>
      </c>
      <c r="Z339">
        <v>15760</v>
      </c>
      <c r="AA339">
        <v>0.9</v>
      </c>
      <c r="AB339">
        <v>16</v>
      </c>
      <c r="AC339">
        <v>9</v>
      </c>
      <c r="AD339">
        <v>7</v>
      </c>
      <c r="AE339">
        <v>56.25</v>
      </c>
      <c r="AF339">
        <v>12</v>
      </c>
      <c r="AG339">
        <v>7</v>
      </c>
      <c r="AH339">
        <v>1</v>
      </c>
      <c r="AI339">
        <v>8</v>
      </c>
    </row>
    <row r="340" spans="1:35" x14ac:dyDescent="0.2">
      <c r="A340" s="102">
        <v>1130</v>
      </c>
      <c r="B340">
        <v>1941</v>
      </c>
      <c r="C340" s="106" t="s">
        <v>1737</v>
      </c>
      <c r="D340" s="106" t="s">
        <v>1321</v>
      </c>
      <c r="E340">
        <v>2445</v>
      </c>
      <c r="F340">
        <v>2462</v>
      </c>
      <c r="G340">
        <v>400</v>
      </c>
      <c r="H340" s="106" t="s">
        <v>1311</v>
      </c>
      <c r="I340">
        <v>8750</v>
      </c>
      <c r="J340" s="106" t="s">
        <v>30</v>
      </c>
      <c r="K340" s="106" t="s">
        <v>1507</v>
      </c>
      <c r="L340">
        <v>1680</v>
      </c>
      <c r="M340">
        <v>1670</v>
      </c>
      <c r="N340">
        <v>600</v>
      </c>
      <c r="O340" s="106" t="s">
        <v>1314</v>
      </c>
      <c r="P340">
        <v>0.59694419497868101</v>
      </c>
      <c r="Q340">
        <v>0.84491441023595804</v>
      </c>
      <c r="R340">
        <v>0.323094166527433</v>
      </c>
      <c r="S340">
        <v>8.1913760398120705E-2</v>
      </c>
      <c r="T340">
        <v>0.94946415731165701</v>
      </c>
      <c r="U340">
        <v>0.94946415731165701</v>
      </c>
      <c r="V340">
        <v>3.8717720778223101E-2</v>
      </c>
      <c r="W340">
        <v>2.79</v>
      </c>
      <c r="X340">
        <v>1.75</v>
      </c>
      <c r="Y340">
        <v>252009</v>
      </c>
      <c r="Z340">
        <v>14824</v>
      </c>
      <c r="AA340">
        <v>0.78</v>
      </c>
      <c r="AB340">
        <v>17</v>
      </c>
      <c r="AC340">
        <v>11</v>
      </c>
      <c r="AD340">
        <v>6</v>
      </c>
      <c r="AE340">
        <v>64.709999999999994</v>
      </c>
      <c r="AF340">
        <v>14</v>
      </c>
      <c r="AG340">
        <v>10</v>
      </c>
      <c r="AH340">
        <v>3</v>
      </c>
      <c r="AI340">
        <v>4</v>
      </c>
    </row>
    <row r="341" spans="1:35" x14ac:dyDescent="0.2">
      <c r="A341" s="102">
        <v>6</v>
      </c>
      <c r="B341">
        <v>4062</v>
      </c>
      <c r="C341" s="106" t="s">
        <v>231</v>
      </c>
      <c r="D341" s="106" t="s">
        <v>1316</v>
      </c>
      <c r="E341">
        <v>2703</v>
      </c>
      <c r="F341">
        <v>2731</v>
      </c>
      <c r="G341">
        <v>200</v>
      </c>
      <c r="H341" s="106" t="s">
        <v>1311</v>
      </c>
      <c r="I341">
        <v>6857</v>
      </c>
      <c r="J341" s="106" t="s">
        <v>1518</v>
      </c>
      <c r="K341" s="106" t="s">
        <v>1316</v>
      </c>
      <c r="L341">
        <v>5800</v>
      </c>
      <c r="M341">
        <v>5740</v>
      </c>
      <c r="N341">
        <v>100</v>
      </c>
      <c r="O341" s="106" t="s">
        <v>1314</v>
      </c>
      <c r="P341">
        <v>0.55604160411032799</v>
      </c>
      <c r="Q341">
        <v>0.97043155388730595</v>
      </c>
      <c r="R341" s="106">
        <v>0.213743046979497</v>
      </c>
      <c r="S341">
        <v>1.1205309702811601E-2</v>
      </c>
      <c r="T341">
        <v>0.92008195262838</v>
      </c>
      <c r="U341">
        <v>0.92008195262838</v>
      </c>
      <c r="V341">
        <v>0.56363266009728397</v>
      </c>
      <c r="W341">
        <v>4.5999999999999996</v>
      </c>
      <c r="X341">
        <v>4.84</v>
      </c>
      <c r="Y341">
        <v>251473</v>
      </c>
      <c r="Z341">
        <v>16765</v>
      </c>
      <c r="AA341">
        <v>0.73</v>
      </c>
      <c r="AB341">
        <v>15</v>
      </c>
      <c r="AC341">
        <v>10</v>
      </c>
      <c r="AD341">
        <v>5</v>
      </c>
      <c r="AE341">
        <v>66.67</v>
      </c>
      <c r="AF341">
        <v>10</v>
      </c>
      <c r="AG341">
        <v>8</v>
      </c>
      <c r="AH341">
        <v>5</v>
      </c>
      <c r="AI341">
        <v>2</v>
      </c>
    </row>
    <row r="342" spans="1:35" x14ac:dyDescent="0.2">
      <c r="A342" s="102">
        <v>526</v>
      </c>
      <c r="B342">
        <v>7205</v>
      </c>
      <c r="C342" s="106" t="s">
        <v>59</v>
      </c>
      <c r="D342" s="106" t="s">
        <v>1329</v>
      </c>
      <c r="E342">
        <v>1017</v>
      </c>
      <c r="F342">
        <v>1018</v>
      </c>
      <c r="G342">
        <v>1000</v>
      </c>
      <c r="H342" s="106" t="s">
        <v>1314</v>
      </c>
      <c r="I342">
        <v>8410</v>
      </c>
      <c r="J342" s="106" t="s">
        <v>1540</v>
      </c>
      <c r="K342" s="106" t="s">
        <v>1369</v>
      </c>
      <c r="L342">
        <v>320</v>
      </c>
      <c r="M342">
        <v>317</v>
      </c>
      <c r="N342">
        <v>3200</v>
      </c>
      <c r="O342" s="106" t="s">
        <v>1311</v>
      </c>
      <c r="P342">
        <v>0.89105552653001996</v>
      </c>
      <c r="Q342">
        <v>0.89745174707883701</v>
      </c>
      <c r="R342" s="15">
        <v>0.222826744093997</v>
      </c>
      <c r="S342" s="15">
        <v>4.5996794957331298E-2</v>
      </c>
      <c r="T342">
        <v>-0.378966671075882</v>
      </c>
      <c r="U342">
        <v>0.378966671075882</v>
      </c>
      <c r="V342">
        <v>0.41070941837755898</v>
      </c>
      <c r="W342">
        <v>-0.87</v>
      </c>
      <c r="X342">
        <v>0.35</v>
      </c>
      <c r="Y342">
        <v>251441</v>
      </c>
      <c r="Z342">
        <v>13234</v>
      </c>
      <c r="AA342">
        <v>0.62</v>
      </c>
      <c r="AB342">
        <v>19</v>
      </c>
      <c r="AC342">
        <v>10</v>
      </c>
      <c r="AD342">
        <v>9</v>
      </c>
      <c r="AE342">
        <v>52.63</v>
      </c>
      <c r="AF342">
        <v>13</v>
      </c>
      <c r="AG342">
        <v>8</v>
      </c>
      <c r="AH342">
        <v>3</v>
      </c>
      <c r="AI342">
        <v>8</v>
      </c>
    </row>
    <row r="343" spans="1:35" x14ac:dyDescent="0.2">
      <c r="A343" s="102">
        <v>516</v>
      </c>
      <c r="B343">
        <v>2810</v>
      </c>
      <c r="C343" s="106" t="s">
        <v>1594</v>
      </c>
      <c r="D343" s="106" t="s">
        <v>1339</v>
      </c>
      <c r="E343">
        <v>3470</v>
      </c>
      <c r="F343">
        <v>3450</v>
      </c>
      <c r="G343">
        <v>300</v>
      </c>
      <c r="H343" s="106" t="s">
        <v>1314</v>
      </c>
      <c r="I343">
        <v>9501</v>
      </c>
      <c r="J343" s="106" t="s">
        <v>1373</v>
      </c>
      <c r="K343" s="106" t="s">
        <v>1371</v>
      </c>
      <c r="L343">
        <v>435</v>
      </c>
      <c r="M343">
        <v>438</v>
      </c>
      <c r="N343">
        <v>2400</v>
      </c>
      <c r="O343" s="106" t="s">
        <v>1311</v>
      </c>
      <c r="P343">
        <v>0.72191083286304103</v>
      </c>
      <c r="Q343">
        <v>0.89857424340353198</v>
      </c>
      <c r="R343" s="15">
        <v>9.5827586687975294E-2</v>
      </c>
      <c r="S343" s="15">
        <v>3.0608573920701099E-2</v>
      </c>
      <c r="T343">
        <v>-0.92977025597716201</v>
      </c>
      <c r="U343">
        <v>0.92977025597716201</v>
      </c>
      <c r="V343">
        <v>0.48191597663063102</v>
      </c>
      <c r="W343">
        <v>-3.07</v>
      </c>
      <c r="X343">
        <v>1.57</v>
      </c>
      <c r="Y343">
        <v>251216</v>
      </c>
      <c r="Z343">
        <v>10922</v>
      </c>
      <c r="AA343">
        <v>0.67</v>
      </c>
      <c r="AB343">
        <v>23</v>
      </c>
      <c r="AC343">
        <v>13</v>
      </c>
      <c r="AD343">
        <v>10</v>
      </c>
      <c r="AE343">
        <v>56.52</v>
      </c>
      <c r="AF343">
        <v>11</v>
      </c>
      <c r="AG343">
        <v>12</v>
      </c>
      <c r="AH343">
        <v>5</v>
      </c>
      <c r="AI343">
        <v>6</v>
      </c>
    </row>
    <row r="344" spans="1:35" x14ac:dyDescent="0.2">
      <c r="A344" s="102">
        <v>760</v>
      </c>
      <c r="B344">
        <v>6923</v>
      </c>
      <c r="C344" s="106" t="s">
        <v>57</v>
      </c>
      <c r="D344" s="106" t="s">
        <v>1316</v>
      </c>
      <c r="E344">
        <v>2880</v>
      </c>
      <c r="F344">
        <v>2932</v>
      </c>
      <c r="G344">
        <v>300</v>
      </c>
      <c r="H344" s="106" t="s">
        <v>1314</v>
      </c>
      <c r="I344">
        <v>9787</v>
      </c>
      <c r="J344" s="106" t="s">
        <v>1788</v>
      </c>
      <c r="K344" s="106" t="s">
        <v>1326</v>
      </c>
      <c r="L344">
        <v>3705</v>
      </c>
      <c r="M344">
        <v>3715</v>
      </c>
      <c r="N344">
        <v>200</v>
      </c>
      <c r="O344" s="106" t="s">
        <v>1311</v>
      </c>
      <c r="P344">
        <v>0.59486929928879395</v>
      </c>
      <c r="Q344">
        <v>0.87833457878597798</v>
      </c>
      <c r="R344">
        <v>0.30706754647535101</v>
      </c>
      <c r="S344" s="15">
        <v>1.07686824109918E-2</v>
      </c>
      <c r="T344">
        <v>-0.40551154920419302</v>
      </c>
      <c r="U344">
        <v>0.40551154920419302</v>
      </c>
      <c r="V344">
        <v>0.86762561838877905</v>
      </c>
      <c r="W344">
        <v>-0.97</v>
      </c>
      <c r="X344">
        <v>18.38</v>
      </c>
      <c r="Y344">
        <v>250526</v>
      </c>
      <c r="Z344">
        <v>25053</v>
      </c>
      <c r="AA344">
        <v>1.58</v>
      </c>
      <c r="AB344">
        <v>10</v>
      </c>
      <c r="AC344">
        <v>7</v>
      </c>
      <c r="AD344">
        <v>3</v>
      </c>
      <c r="AE344">
        <v>70</v>
      </c>
      <c r="AF344">
        <v>14</v>
      </c>
      <c r="AG344">
        <v>6</v>
      </c>
      <c r="AH344">
        <v>1</v>
      </c>
      <c r="AI344">
        <v>3</v>
      </c>
    </row>
    <row r="345" spans="1:35" x14ac:dyDescent="0.2">
      <c r="A345" s="102">
        <v>570</v>
      </c>
      <c r="B345">
        <v>5463</v>
      </c>
      <c r="C345" s="106" t="s">
        <v>66</v>
      </c>
      <c r="D345" s="106" t="s">
        <v>1367</v>
      </c>
      <c r="E345">
        <v>2866</v>
      </c>
      <c r="F345">
        <v>2883</v>
      </c>
      <c r="G345">
        <v>300</v>
      </c>
      <c r="H345" s="106" t="s">
        <v>1311</v>
      </c>
      <c r="I345">
        <v>9072</v>
      </c>
      <c r="J345" s="106" t="s">
        <v>1441</v>
      </c>
      <c r="K345" s="106" t="s">
        <v>1442</v>
      </c>
      <c r="L345">
        <v>2444</v>
      </c>
      <c r="M345">
        <v>2438</v>
      </c>
      <c r="N345">
        <v>400</v>
      </c>
      <c r="O345" s="106" t="s">
        <v>1314</v>
      </c>
      <c r="P345">
        <v>0.70081444473960497</v>
      </c>
      <c r="Q345">
        <v>0.89373048779757103</v>
      </c>
      <c r="R345">
        <v>6.1668262955363602E-2</v>
      </c>
      <c r="S345">
        <v>1.0843184338860999E-3</v>
      </c>
      <c r="T345">
        <v>0.985331694694905</v>
      </c>
      <c r="U345">
        <v>0.985331694694905</v>
      </c>
      <c r="V345">
        <v>0.151100624158573</v>
      </c>
      <c r="W345">
        <v>2.23</v>
      </c>
      <c r="X345">
        <v>12.75</v>
      </c>
      <c r="Y345">
        <v>250117</v>
      </c>
      <c r="Z345">
        <v>27791</v>
      </c>
      <c r="AA345">
        <v>1.45</v>
      </c>
      <c r="AB345">
        <v>9</v>
      </c>
      <c r="AC345">
        <v>7</v>
      </c>
      <c r="AD345">
        <v>2</v>
      </c>
      <c r="AE345">
        <v>77.78</v>
      </c>
      <c r="AF345">
        <v>14</v>
      </c>
      <c r="AG345">
        <v>4</v>
      </c>
      <c r="AH345">
        <v>1</v>
      </c>
      <c r="AI345">
        <v>4</v>
      </c>
    </row>
    <row r="346" spans="1:35" x14ac:dyDescent="0.2">
      <c r="A346" s="102">
        <v>345</v>
      </c>
      <c r="B346">
        <v>6301</v>
      </c>
      <c r="C346" s="106" t="s">
        <v>55</v>
      </c>
      <c r="D346" s="106" t="s">
        <v>1324</v>
      </c>
      <c r="E346">
        <v>2330.5</v>
      </c>
      <c r="F346">
        <v>2324</v>
      </c>
      <c r="G346">
        <v>400</v>
      </c>
      <c r="H346" s="106" t="s">
        <v>1314</v>
      </c>
      <c r="I346">
        <v>7278</v>
      </c>
      <c r="J346" s="106" t="s">
        <v>45</v>
      </c>
      <c r="K346" s="106" t="s">
        <v>1329</v>
      </c>
      <c r="L346">
        <v>2240</v>
      </c>
      <c r="M346">
        <v>2234</v>
      </c>
      <c r="N346">
        <v>400</v>
      </c>
      <c r="O346" s="106" t="s">
        <v>1311</v>
      </c>
      <c r="P346">
        <v>0.78594568438738999</v>
      </c>
      <c r="Q346">
        <v>0.91210981508010502</v>
      </c>
      <c r="R346">
        <v>0.46751299421964199</v>
      </c>
      <c r="S346" s="15">
        <v>2.5494431474065298E-5</v>
      </c>
      <c r="T346">
        <v>-0.90320886063064099</v>
      </c>
      <c r="U346">
        <v>0.90320886063064099</v>
      </c>
      <c r="V346">
        <v>1.0406085822512601</v>
      </c>
      <c r="W346">
        <v>-2.96</v>
      </c>
      <c r="X346">
        <v>3.87</v>
      </c>
      <c r="Y346">
        <v>250054</v>
      </c>
      <c r="Z346">
        <v>20838</v>
      </c>
      <c r="AA346">
        <v>1.0900000000000001</v>
      </c>
      <c r="AB346">
        <v>12</v>
      </c>
      <c r="AC346">
        <v>7</v>
      </c>
      <c r="AD346">
        <v>5</v>
      </c>
      <c r="AE346">
        <v>58.33</v>
      </c>
      <c r="AF346">
        <v>14</v>
      </c>
      <c r="AG346">
        <v>4</v>
      </c>
      <c r="AH346">
        <v>1</v>
      </c>
      <c r="AI346">
        <v>7</v>
      </c>
    </row>
    <row r="347" spans="1:35" x14ac:dyDescent="0.2">
      <c r="A347" s="102">
        <v>233</v>
      </c>
      <c r="B347">
        <v>3088</v>
      </c>
      <c r="C347" s="106" t="s">
        <v>628</v>
      </c>
      <c r="D347" s="106" t="s">
        <v>1337</v>
      </c>
      <c r="E347">
        <v>4070</v>
      </c>
      <c r="F347">
        <v>3990</v>
      </c>
      <c r="G347">
        <v>300</v>
      </c>
      <c r="H347" s="106" t="s">
        <v>1314</v>
      </c>
      <c r="I347">
        <v>3938</v>
      </c>
      <c r="J347" s="106" t="s">
        <v>1596</v>
      </c>
      <c r="K347" s="106" t="s">
        <v>1313</v>
      </c>
      <c r="L347">
        <v>5370</v>
      </c>
      <c r="M347">
        <v>5370</v>
      </c>
      <c r="N347">
        <v>200</v>
      </c>
      <c r="O347" s="106" t="s">
        <v>1311</v>
      </c>
      <c r="P347">
        <v>0.52578948373900802</v>
      </c>
      <c r="Q347">
        <v>0.92282169572158701</v>
      </c>
      <c r="R347">
        <v>1.4344043589420701E-4</v>
      </c>
      <c r="S347">
        <v>6.2714906260960601E-2</v>
      </c>
      <c r="T347">
        <v>-1.7232955250738899</v>
      </c>
      <c r="U347">
        <v>1.7232955250738899</v>
      </c>
      <c r="V347">
        <v>1.23233762046956</v>
      </c>
      <c r="W347">
        <v>-12.46</v>
      </c>
      <c r="X347">
        <v>11.45</v>
      </c>
      <c r="Y347">
        <v>249449</v>
      </c>
      <c r="Z347">
        <v>27717</v>
      </c>
      <c r="AA347">
        <v>1.61</v>
      </c>
      <c r="AB347">
        <v>9</v>
      </c>
      <c r="AC347">
        <v>8</v>
      </c>
      <c r="AD347">
        <v>1</v>
      </c>
      <c r="AE347">
        <v>88.89</v>
      </c>
      <c r="AF347">
        <v>10</v>
      </c>
      <c r="AG347">
        <v>5</v>
      </c>
      <c r="AH347">
        <v>1</v>
      </c>
      <c r="AI347">
        <v>3</v>
      </c>
    </row>
    <row r="348" spans="1:35" x14ac:dyDescent="0.2">
      <c r="A348" s="102">
        <v>1448</v>
      </c>
      <c r="B348">
        <v>4471</v>
      </c>
      <c r="C348" s="106" t="s">
        <v>1817</v>
      </c>
      <c r="D348" s="106" t="s">
        <v>1336</v>
      </c>
      <c r="E348">
        <v>4905</v>
      </c>
      <c r="F348">
        <v>4910</v>
      </c>
      <c r="G348">
        <v>200</v>
      </c>
      <c r="H348" s="106" t="s">
        <v>1314</v>
      </c>
      <c r="I348">
        <v>5703</v>
      </c>
      <c r="J348" s="106" t="s">
        <v>221</v>
      </c>
      <c r="K348" s="106" t="s">
        <v>1327</v>
      </c>
      <c r="L348">
        <v>209</v>
      </c>
      <c r="M348">
        <v>212</v>
      </c>
      <c r="N348">
        <v>4600</v>
      </c>
      <c r="O348" s="106" t="s">
        <v>1311</v>
      </c>
      <c r="P348">
        <v>0.78933231361733303</v>
      </c>
      <c r="Q348">
        <v>0.80930764823813905</v>
      </c>
      <c r="R348">
        <v>8.9721504159265303E-2</v>
      </c>
      <c r="S348">
        <v>5.0351483889609402E-2</v>
      </c>
      <c r="T348">
        <v>-0.85252137258990401</v>
      </c>
      <c r="U348">
        <v>0.85252137258990401</v>
      </c>
      <c r="V348">
        <v>0.68930773689810299</v>
      </c>
      <c r="W348">
        <v>-2.39</v>
      </c>
      <c r="X348">
        <v>0.69</v>
      </c>
      <c r="Y348">
        <v>249331</v>
      </c>
      <c r="Z348">
        <v>17809</v>
      </c>
      <c r="AA348">
        <v>0.78</v>
      </c>
      <c r="AB348">
        <v>14</v>
      </c>
      <c r="AC348">
        <v>9</v>
      </c>
      <c r="AD348">
        <v>5</v>
      </c>
      <c r="AE348">
        <v>64.290000000000006</v>
      </c>
      <c r="AF348">
        <v>11</v>
      </c>
      <c r="AG348">
        <v>6</v>
      </c>
      <c r="AH348">
        <v>2</v>
      </c>
      <c r="AI348">
        <v>6</v>
      </c>
    </row>
    <row r="349" spans="1:35" x14ac:dyDescent="0.2">
      <c r="A349" s="102">
        <v>864</v>
      </c>
      <c r="B349">
        <v>7321</v>
      </c>
      <c r="C349" s="106" t="s">
        <v>1530</v>
      </c>
      <c r="D349" s="106" t="s">
        <v>1369</v>
      </c>
      <c r="E349">
        <v>600</v>
      </c>
      <c r="F349">
        <v>588</v>
      </c>
      <c r="G349">
        <v>1800</v>
      </c>
      <c r="H349" s="106" t="s">
        <v>1314</v>
      </c>
      <c r="I349">
        <v>9507</v>
      </c>
      <c r="J349" s="106" t="s">
        <v>1448</v>
      </c>
      <c r="K349" s="106" t="s">
        <v>1371</v>
      </c>
      <c r="L349">
        <v>892</v>
      </c>
      <c r="M349">
        <v>882</v>
      </c>
      <c r="N349">
        <v>1200</v>
      </c>
      <c r="O349" s="106" t="s">
        <v>1311</v>
      </c>
      <c r="P349">
        <v>0.92459383920326599</v>
      </c>
      <c r="Q349">
        <v>0.868373041195308</v>
      </c>
      <c r="R349">
        <v>0.391128555214041</v>
      </c>
      <c r="S349" s="15">
        <v>4.2900862207735898E-3</v>
      </c>
      <c r="T349">
        <v>-5.2064463293995597E-2</v>
      </c>
      <c r="U349">
        <v>5.2064463293995597E-2</v>
      </c>
      <c r="V349">
        <v>0.49390927340288798</v>
      </c>
      <c r="W349">
        <v>-0.13</v>
      </c>
      <c r="X349">
        <v>0</v>
      </c>
      <c r="Y349">
        <v>248059</v>
      </c>
      <c r="Z349">
        <v>24806</v>
      </c>
      <c r="AA349">
        <v>1.19</v>
      </c>
      <c r="AB349">
        <v>10</v>
      </c>
      <c r="AC349">
        <v>6</v>
      </c>
      <c r="AD349">
        <v>4</v>
      </c>
      <c r="AE349">
        <v>60</v>
      </c>
      <c r="AF349">
        <v>12</v>
      </c>
      <c r="AG349">
        <v>6</v>
      </c>
      <c r="AH349">
        <v>1</v>
      </c>
      <c r="AI349">
        <v>3</v>
      </c>
    </row>
    <row r="350" spans="1:35" x14ac:dyDescent="0.2">
      <c r="A350" s="102">
        <v>2</v>
      </c>
      <c r="B350">
        <v>7259</v>
      </c>
      <c r="C350" s="106" t="s">
        <v>27</v>
      </c>
      <c r="D350" s="106" t="s">
        <v>1329</v>
      </c>
      <c r="E350">
        <v>3700</v>
      </c>
      <c r="F350">
        <v>3760</v>
      </c>
      <c r="G350">
        <v>200</v>
      </c>
      <c r="H350" s="106" t="s">
        <v>1311</v>
      </c>
      <c r="I350">
        <v>7278</v>
      </c>
      <c r="J350" s="106" t="s">
        <v>45</v>
      </c>
      <c r="K350" s="106" t="s">
        <v>1329</v>
      </c>
      <c r="L350">
        <v>2240</v>
      </c>
      <c r="M350">
        <v>2234</v>
      </c>
      <c r="N350">
        <v>300</v>
      </c>
      <c r="O350" s="106" t="s">
        <v>1314</v>
      </c>
      <c r="P350">
        <v>0.93156463474310403</v>
      </c>
      <c r="Q350">
        <v>0.97527507868737695</v>
      </c>
      <c r="R350" s="106">
        <v>0.22292453115432001</v>
      </c>
      <c r="S350" s="15">
        <v>1.89656548725569E-2</v>
      </c>
      <c r="T350">
        <v>0.37705307836968399</v>
      </c>
      <c r="U350">
        <v>0.37705307836968399</v>
      </c>
      <c r="V350">
        <v>0.64272386589219599</v>
      </c>
      <c r="W350">
        <v>0.88</v>
      </c>
      <c r="X350">
        <v>10.88</v>
      </c>
      <c r="Y350">
        <v>247714</v>
      </c>
      <c r="Z350">
        <v>24771</v>
      </c>
      <c r="AA350">
        <v>1.6</v>
      </c>
      <c r="AB350">
        <v>10</v>
      </c>
      <c r="AC350">
        <v>9</v>
      </c>
      <c r="AD350">
        <v>1</v>
      </c>
      <c r="AE350">
        <v>90</v>
      </c>
      <c r="AF350">
        <v>14</v>
      </c>
      <c r="AG350">
        <v>3</v>
      </c>
      <c r="AH350">
        <v>1</v>
      </c>
      <c r="AI350">
        <v>6</v>
      </c>
    </row>
    <row r="351" spans="1:35" x14ac:dyDescent="0.2">
      <c r="A351" s="102">
        <v>1389</v>
      </c>
      <c r="B351">
        <v>3076</v>
      </c>
      <c r="C351" s="106" t="s">
        <v>1644</v>
      </c>
      <c r="D351" s="106" t="s">
        <v>1318</v>
      </c>
      <c r="E351">
        <v>1773</v>
      </c>
      <c r="F351">
        <v>1740</v>
      </c>
      <c r="G351">
        <v>600</v>
      </c>
      <c r="H351" s="106" t="s">
        <v>1314</v>
      </c>
      <c r="I351">
        <v>6134</v>
      </c>
      <c r="J351" s="106" t="s">
        <v>1550</v>
      </c>
      <c r="K351" s="106" t="s">
        <v>1324</v>
      </c>
      <c r="L351">
        <v>1956</v>
      </c>
      <c r="M351">
        <v>1938</v>
      </c>
      <c r="N351">
        <v>500</v>
      </c>
      <c r="O351" s="106" t="s">
        <v>1311</v>
      </c>
      <c r="P351">
        <v>0.58887425119508796</v>
      </c>
      <c r="Q351">
        <v>0.81670450067314104</v>
      </c>
      <c r="R351">
        <v>1.8756259277722301E-4</v>
      </c>
      <c r="S351" s="15">
        <v>2.4295330724700401E-2</v>
      </c>
      <c r="T351">
        <v>-3.0049157828551101</v>
      </c>
      <c r="U351">
        <v>3.0049157828551101</v>
      </c>
      <c r="V351">
        <v>2.6241517648516401</v>
      </c>
      <c r="W351">
        <v>-13.75</v>
      </c>
      <c r="X351">
        <v>7.74</v>
      </c>
      <c r="Y351">
        <v>246949</v>
      </c>
      <c r="Z351">
        <v>18996</v>
      </c>
      <c r="AA351">
        <v>0.95</v>
      </c>
      <c r="AB351">
        <v>13</v>
      </c>
      <c r="AC351">
        <v>8</v>
      </c>
      <c r="AD351">
        <v>5</v>
      </c>
      <c r="AE351">
        <v>61.54</v>
      </c>
      <c r="AF351">
        <v>15</v>
      </c>
      <c r="AG351">
        <v>4</v>
      </c>
      <c r="AH351">
        <v>1</v>
      </c>
      <c r="AI351">
        <v>8</v>
      </c>
    </row>
    <row r="352" spans="1:35" x14ac:dyDescent="0.2">
      <c r="A352" s="102">
        <v>489</v>
      </c>
      <c r="B352">
        <v>3291</v>
      </c>
      <c r="C352" s="106" t="s">
        <v>58</v>
      </c>
      <c r="D352" s="106" t="s">
        <v>1333</v>
      </c>
      <c r="E352">
        <v>1684</v>
      </c>
      <c r="F352">
        <v>1683</v>
      </c>
      <c r="G352">
        <v>600</v>
      </c>
      <c r="H352" s="106" t="s">
        <v>1314</v>
      </c>
      <c r="I352">
        <v>8086</v>
      </c>
      <c r="J352" s="106" t="s">
        <v>1612</v>
      </c>
      <c r="K352" s="106" t="s">
        <v>1320</v>
      </c>
      <c r="L352">
        <v>1244</v>
      </c>
      <c r="M352">
        <v>1238</v>
      </c>
      <c r="N352">
        <v>800</v>
      </c>
      <c r="O352" s="106" t="s">
        <v>1311</v>
      </c>
      <c r="P352">
        <v>0.55347134459273595</v>
      </c>
      <c r="Q352">
        <v>0.90036391658044801</v>
      </c>
      <c r="R352">
        <v>5.86018976280131E-2</v>
      </c>
      <c r="S352" s="15">
        <v>1.12887334300523E-2</v>
      </c>
      <c r="T352">
        <v>-2.5589634462800102</v>
      </c>
      <c r="U352">
        <v>2.5589634462800102</v>
      </c>
      <c r="V352">
        <v>2.6922301090439502</v>
      </c>
      <c r="W352">
        <v>-7.99</v>
      </c>
      <c r="X352">
        <v>1.92</v>
      </c>
      <c r="Y352">
        <v>246474</v>
      </c>
      <c r="Z352">
        <v>17605</v>
      </c>
      <c r="AA352">
        <v>0.92</v>
      </c>
      <c r="AB352">
        <v>14</v>
      </c>
      <c r="AC352">
        <v>10</v>
      </c>
      <c r="AD352">
        <v>4</v>
      </c>
      <c r="AE352">
        <v>71.430000000000007</v>
      </c>
      <c r="AF352">
        <v>11</v>
      </c>
      <c r="AG352">
        <v>6</v>
      </c>
      <c r="AH352">
        <v>3</v>
      </c>
      <c r="AI352">
        <v>5</v>
      </c>
    </row>
    <row r="353" spans="1:35" x14ac:dyDescent="0.2">
      <c r="A353" s="102">
        <v>1004</v>
      </c>
      <c r="B353">
        <v>8279</v>
      </c>
      <c r="C353" s="106" t="s">
        <v>890</v>
      </c>
      <c r="D353" s="106" t="s">
        <v>1337</v>
      </c>
      <c r="E353">
        <v>5980</v>
      </c>
      <c r="F353">
        <v>5980</v>
      </c>
      <c r="G353">
        <v>100</v>
      </c>
      <c r="H353" s="106" t="s">
        <v>1311</v>
      </c>
      <c r="I353">
        <v>8601</v>
      </c>
      <c r="J353" s="106" t="s">
        <v>25</v>
      </c>
      <c r="K353" s="106" t="s">
        <v>1517</v>
      </c>
      <c r="L353">
        <v>551.70000000000005</v>
      </c>
      <c r="M353">
        <v>553.1</v>
      </c>
      <c r="N353">
        <v>1100</v>
      </c>
      <c r="O353" s="106" t="s">
        <v>1314</v>
      </c>
      <c r="P353">
        <v>0.65178491072692102</v>
      </c>
      <c r="Q353">
        <v>0.855263112120215</v>
      </c>
      <c r="R353" s="15">
        <v>9.7437803326989897E-2</v>
      </c>
      <c r="S353">
        <v>4.1558112064248198E-2</v>
      </c>
      <c r="T353">
        <v>2.7536006156552801</v>
      </c>
      <c r="U353">
        <v>2.7536006156552801</v>
      </c>
      <c r="V353">
        <v>2.7403324452428999</v>
      </c>
      <c r="W353">
        <v>8</v>
      </c>
      <c r="X353">
        <v>1.74</v>
      </c>
      <c r="Y353">
        <v>246385</v>
      </c>
      <c r="Z353">
        <v>13688</v>
      </c>
      <c r="AA353">
        <v>0.87</v>
      </c>
      <c r="AB353">
        <v>18</v>
      </c>
      <c r="AC353">
        <v>12</v>
      </c>
      <c r="AD353">
        <v>6</v>
      </c>
      <c r="AE353">
        <v>66.67</v>
      </c>
      <c r="AF353">
        <v>12</v>
      </c>
      <c r="AG353">
        <v>9</v>
      </c>
      <c r="AH353">
        <v>3</v>
      </c>
      <c r="AI353">
        <v>6</v>
      </c>
    </row>
    <row r="354" spans="1:35" x14ac:dyDescent="0.2">
      <c r="A354" s="102">
        <v>457</v>
      </c>
      <c r="B354">
        <v>6361</v>
      </c>
      <c r="C354" s="106" t="s">
        <v>761</v>
      </c>
      <c r="D354" s="106" t="s">
        <v>1324</v>
      </c>
      <c r="E354">
        <v>2905</v>
      </c>
      <c r="F354">
        <v>2898</v>
      </c>
      <c r="G354">
        <v>300</v>
      </c>
      <c r="H354" s="106" t="s">
        <v>1314</v>
      </c>
      <c r="I354">
        <v>8316</v>
      </c>
      <c r="J354" s="106" t="s">
        <v>1544</v>
      </c>
      <c r="K354" s="106" t="s">
        <v>1369</v>
      </c>
      <c r="L354">
        <v>3832</v>
      </c>
      <c r="M354">
        <v>3844</v>
      </c>
      <c r="N354">
        <v>200</v>
      </c>
      <c r="O354" s="106" t="s">
        <v>1311</v>
      </c>
      <c r="P354">
        <v>0.72754966708941005</v>
      </c>
      <c r="Q354">
        <v>0.90311905679747395</v>
      </c>
      <c r="R354">
        <v>2.4114893571765501E-2</v>
      </c>
      <c r="S354">
        <v>2.0266680694017099E-2</v>
      </c>
      <c r="T354">
        <v>-3.3162436622285099</v>
      </c>
      <c r="U354">
        <v>3.3162436622285099</v>
      </c>
      <c r="V354">
        <v>3.6595118116040899</v>
      </c>
      <c r="W354">
        <v>-10.3</v>
      </c>
      <c r="X354">
        <v>13.09</v>
      </c>
      <c r="Y354">
        <v>246322</v>
      </c>
      <c r="Z354">
        <v>27369</v>
      </c>
      <c r="AA354">
        <v>1.59</v>
      </c>
      <c r="AB354">
        <v>9</v>
      </c>
      <c r="AC354">
        <v>7</v>
      </c>
      <c r="AD354">
        <v>2</v>
      </c>
      <c r="AE354">
        <v>77.78</v>
      </c>
      <c r="AF354">
        <v>10</v>
      </c>
      <c r="AG354">
        <v>5</v>
      </c>
      <c r="AH354">
        <v>2</v>
      </c>
      <c r="AI354">
        <v>2</v>
      </c>
    </row>
    <row r="355" spans="1:35" x14ac:dyDescent="0.2">
      <c r="A355" s="102">
        <v>605</v>
      </c>
      <c r="B355">
        <v>8020</v>
      </c>
      <c r="C355" s="106" t="s">
        <v>1438</v>
      </c>
      <c r="D355" s="106" t="s">
        <v>1318</v>
      </c>
      <c r="E355">
        <v>1330</v>
      </c>
      <c r="F355">
        <v>1319</v>
      </c>
      <c r="G355">
        <v>800</v>
      </c>
      <c r="H355" s="106" t="s">
        <v>1314</v>
      </c>
      <c r="I355">
        <v>8410</v>
      </c>
      <c r="J355" s="106" t="s">
        <v>1540</v>
      </c>
      <c r="K355" s="106" t="s">
        <v>1369</v>
      </c>
      <c r="L355">
        <v>320</v>
      </c>
      <c r="M355">
        <v>317</v>
      </c>
      <c r="N355">
        <v>3300</v>
      </c>
      <c r="O355" s="106" t="s">
        <v>1311</v>
      </c>
      <c r="P355">
        <v>0.78225170144829503</v>
      </c>
      <c r="Q355">
        <v>0.89087135557401897</v>
      </c>
      <c r="R355" s="15">
        <v>8.8368766096786705E-2</v>
      </c>
      <c r="S355" s="106">
        <v>3.9085515521111197E-2</v>
      </c>
      <c r="T355">
        <v>-0.57547590728375397</v>
      </c>
      <c r="U355">
        <v>0.57547590728375397</v>
      </c>
      <c r="V355">
        <v>0.46521650805572801</v>
      </c>
      <c r="W355">
        <v>-1.46</v>
      </c>
      <c r="X355">
        <v>0.86</v>
      </c>
      <c r="Y355">
        <v>246057</v>
      </c>
      <c r="Z355">
        <v>11184</v>
      </c>
      <c r="AA355">
        <v>0.56999999999999995</v>
      </c>
      <c r="AB355">
        <v>22</v>
      </c>
      <c r="AC355">
        <v>14</v>
      </c>
      <c r="AD355">
        <v>8</v>
      </c>
      <c r="AE355">
        <v>63.64</v>
      </c>
      <c r="AF355">
        <v>12</v>
      </c>
      <c r="AG355">
        <v>9</v>
      </c>
      <c r="AH355">
        <v>5</v>
      </c>
      <c r="AI355">
        <v>8</v>
      </c>
    </row>
    <row r="356" spans="1:35" x14ac:dyDescent="0.2">
      <c r="A356" s="102">
        <v>946</v>
      </c>
      <c r="B356">
        <v>3865</v>
      </c>
      <c r="C356" s="106" t="s">
        <v>1259</v>
      </c>
      <c r="D356" s="106" t="s">
        <v>1542</v>
      </c>
      <c r="E356">
        <v>500</v>
      </c>
      <c r="F356">
        <v>499</v>
      </c>
      <c r="G356">
        <v>2100</v>
      </c>
      <c r="H356" s="106" t="s">
        <v>1314</v>
      </c>
      <c r="I356">
        <v>7327</v>
      </c>
      <c r="J356" s="106" t="s">
        <v>1576</v>
      </c>
      <c r="K356" s="106" t="s">
        <v>1369</v>
      </c>
      <c r="L356">
        <v>2603</v>
      </c>
      <c r="M356">
        <v>2610</v>
      </c>
      <c r="N356">
        <v>400</v>
      </c>
      <c r="O356" s="106" t="s">
        <v>1311</v>
      </c>
      <c r="P356">
        <v>0.93478052709246295</v>
      </c>
      <c r="Q356">
        <v>0.86027981787088603</v>
      </c>
      <c r="R356" s="15">
        <v>7.14342323908633E-2</v>
      </c>
      <c r="S356">
        <v>1.79577315281754E-2</v>
      </c>
      <c r="T356">
        <v>-3.3919543458459399E-2</v>
      </c>
      <c r="U356">
        <v>3.3919543458459399E-2</v>
      </c>
      <c r="V356">
        <v>0.16902680604297601</v>
      </c>
      <c r="W356">
        <v>-0.09</v>
      </c>
      <c r="X356">
        <v>0.37</v>
      </c>
      <c r="Y356">
        <v>245759</v>
      </c>
      <c r="Z356">
        <v>40960</v>
      </c>
      <c r="AA356">
        <v>2.2200000000000002</v>
      </c>
      <c r="AB356">
        <v>6</v>
      </c>
      <c r="AC356">
        <v>6</v>
      </c>
      <c r="AD356">
        <v>0</v>
      </c>
      <c r="AE356">
        <v>100</v>
      </c>
      <c r="AF356">
        <v>14</v>
      </c>
      <c r="AG356">
        <v>3</v>
      </c>
      <c r="AH356">
        <v>0</v>
      </c>
      <c r="AI356">
        <v>3</v>
      </c>
    </row>
    <row r="357" spans="1:35" x14ac:dyDescent="0.2">
      <c r="A357" s="102">
        <v>305</v>
      </c>
      <c r="B357">
        <v>4186</v>
      </c>
      <c r="C357" s="106" t="s">
        <v>677</v>
      </c>
      <c r="D357" s="106" t="s">
        <v>1336</v>
      </c>
      <c r="E357">
        <v>4780</v>
      </c>
      <c r="F357">
        <v>4715</v>
      </c>
      <c r="G357">
        <v>200</v>
      </c>
      <c r="H357" s="106" t="s">
        <v>1311</v>
      </c>
      <c r="I357">
        <v>8804</v>
      </c>
      <c r="J357" s="106" t="s">
        <v>934</v>
      </c>
      <c r="K357" s="106" t="s">
        <v>1333</v>
      </c>
      <c r="L357">
        <v>1793</v>
      </c>
      <c r="M357">
        <v>1785</v>
      </c>
      <c r="N357">
        <v>500</v>
      </c>
      <c r="O357" s="106" t="s">
        <v>1314</v>
      </c>
      <c r="P357">
        <v>0.85134998639544901</v>
      </c>
      <c r="Q357">
        <v>0.91547420264719104</v>
      </c>
      <c r="R357">
        <v>0.40507973914477902</v>
      </c>
      <c r="S357">
        <v>1.4541005515838999E-2</v>
      </c>
      <c r="T357">
        <v>0.36280458616741801</v>
      </c>
      <c r="U357">
        <v>0.36280458616741801</v>
      </c>
      <c r="V357">
        <v>0.79010644707311195</v>
      </c>
      <c r="W357">
        <v>1.59</v>
      </c>
      <c r="X357">
        <v>5.36</v>
      </c>
      <c r="Y357">
        <v>244286</v>
      </c>
      <c r="Z357">
        <v>15268</v>
      </c>
      <c r="AA357">
        <v>0.91</v>
      </c>
      <c r="AB357">
        <v>16</v>
      </c>
      <c r="AC357">
        <v>11</v>
      </c>
      <c r="AD357">
        <v>5</v>
      </c>
      <c r="AE357">
        <v>68.75</v>
      </c>
      <c r="AF357">
        <v>10</v>
      </c>
      <c r="AG357">
        <v>9</v>
      </c>
      <c r="AH357">
        <v>4</v>
      </c>
      <c r="AI357">
        <v>3</v>
      </c>
    </row>
    <row r="358" spans="1:35" x14ac:dyDescent="0.2">
      <c r="A358" s="102">
        <v>262</v>
      </c>
      <c r="B358">
        <v>6976</v>
      </c>
      <c r="C358" s="106" t="s">
        <v>796</v>
      </c>
      <c r="D358" s="106" t="s">
        <v>1316</v>
      </c>
      <c r="E358">
        <v>3500</v>
      </c>
      <c r="F358">
        <v>3535</v>
      </c>
      <c r="G358">
        <v>300</v>
      </c>
      <c r="H358" s="106" t="s">
        <v>1311</v>
      </c>
      <c r="I358">
        <v>8425</v>
      </c>
      <c r="J358" s="106" t="s">
        <v>1505</v>
      </c>
      <c r="K358" s="106" t="s">
        <v>1317</v>
      </c>
      <c r="L358">
        <v>3320</v>
      </c>
      <c r="M358">
        <v>3305</v>
      </c>
      <c r="N358">
        <v>300</v>
      </c>
      <c r="O358" s="106" t="s">
        <v>1314</v>
      </c>
      <c r="P358">
        <v>0.70072436607913302</v>
      </c>
      <c r="Q358">
        <v>0.92033294642407104</v>
      </c>
      <c r="R358" s="106">
        <v>0.24795440461173299</v>
      </c>
      <c r="S358">
        <v>3.3150756323005501E-2</v>
      </c>
      <c r="T358">
        <v>1.9138193400943599</v>
      </c>
      <c r="U358">
        <v>1.9138193400943599</v>
      </c>
      <c r="V358">
        <v>1.7493807576420799</v>
      </c>
      <c r="W358">
        <v>9.98</v>
      </c>
      <c r="X358">
        <v>6.51</v>
      </c>
      <c r="Y358">
        <v>243097</v>
      </c>
      <c r="Z358">
        <v>10569</v>
      </c>
      <c r="AA358">
        <v>0.44</v>
      </c>
      <c r="AB358">
        <v>23</v>
      </c>
      <c r="AC358">
        <v>15</v>
      </c>
      <c r="AD358">
        <v>8</v>
      </c>
      <c r="AE358">
        <v>65.22</v>
      </c>
      <c r="AF358">
        <v>10</v>
      </c>
      <c r="AG358">
        <v>12</v>
      </c>
      <c r="AH358">
        <v>7</v>
      </c>
      <c r="AI358">
        <v>4</v>
      </c>
    </row>
    <row r="359" spans="1:35" x14ac:dyDescent="0.2">
      <c r="A359" s="102">
        <v>172</v>
      </c>
      <c r="B359">
        <v>3038</v>
      </c>
      <c r="C359" s="106" t="s">
        <v>1118</v>
      </c>
      <c r="D359" s="106" t="s">
        <v>1318</v>
      </c>
      <c r="E359">
        <v>4545</v>
      </c>
      <c r="F359">
        <v>4490</v>
      </c>
      <c r="G359">
        <v>200</v>
      </c>
      <c r="H359" s="106" t="s">
        <v>1311</v>
      </c>
      <c r="I359">
        <v>4739</v>
      </c>
      <c r="J359" s="106" t="s">
        <v>1366</v>
      </c>
      <c r="K359" s="106" t="s">
        <v>1313</v>
      </c>
      <c r="L359">
        <v>3355</v>
      </c>
      <c r="M359">
        <v>3360</v>
      </c>
      <c r="N359">
        <v>300</v>
      </c>
      <c r="O359" s="106" t="s">
        <v>1314</v>
      </c>
      <c r="P359">
        <v>0.96511665236567101</v>
      </c>
      <c r="Q359">
        <v>0.92988453847886099</v>
      </c>
      <c r="R359">
        <v>7.3292679668023498E-4</v>
      </c>
      <c r="S359">
        <v>1.3304369456769501E-2</v>
      </c>
      <c r="T359">
        <v>1.59425772082854</v>
      </c>
      <c r="U359">
        <v>1.59425772082854</v>
      </c>
      <c r="V359">
        <v>1.89792582519415</v>
      </c>
      <c r="W359">
        <v>10.79</v>
      </c>
      <c r="X359">
        <v>12.25</v>
      </c>
      <c r="Y359">
        <v>243062</v>
      </c>
      <c r="Z359">
        <v>12153</v>
      </c>
      <c r="AA359">
        <v>0.6</v>
      </c>
      <c r="AB359">
        <v>20</v>
      </c>
      <c r="AC359">
        <v>12</v>
      </c>
      <c r="AD359">
        <v>8</v>
      </c>
      <c r="AE359">
        <v>60</v>
      </c>
      <c r="AF359">
        <v>12</v>
      </c>
      <c r="AG359">
        <v>8</v>
      </c>
      <c r="AH359">
        <v>6</v>
      </c>
      <c r="AI359">
        <v>6</v>
      </c>
    </row>
    <row r="360" spans="1:35" x14ac:dyDescent="0.2">
      <c r="A360" s="102">
        <v>1094</v>
      </c>
      <c r="B360">
        <v>2502</v>
      </c>
      <c r="C360" s="106" t="s">
        <v>1417</v>
      </c>
      <c r="D360" s="106" t="s">
        <v>1339</v>
      </c>
      <c r="E360">
        <v>4959</v>
      </c>
      <c r="F360">
        <v>4827</v>
      </c>
      <c r="G360">
        <v>200</v>
      </c>
      <c r="H360" s="106" t="s">
        <v>1311</v>
      </c>
      <c r="I360">
        <v>4612</v>
      </c>
      <c r="J360" s="106" t="s">
        <v>691</v>
      </c>
      <c r="K360" s="106" t="s">
        <v>1336</v>
      </c>
      <c r="L360">
        <v>5130</v>
      </c>
      <c r="M360">
        <v>5170</v>
      </c>
      <c r="N360">
        <v>200</v>
      </c>
      <c r="O360" s="106" t="s">
        <v>1314</v>
      </c>
      <c r="P360">
        <v>0.61622493049721505</v>
      </c>
      <c r="Q360">
        <v>0.84824277187161801</v>
      </c>
      <c r="R360" s="106">
        <v>0.19262087467368599</v>
      </c>
      <c r="S360">
        <v>4.86595499526449E-4</v>
      </c>
      <c r="T360">
        <v>0.838418772320766</v>
      </c>
      <c r="U360">
        <v>0.838418772320766</v>
      </c>
      <c r="V360">
        <v>1.8109515510785399</v>
      </c>
      <c r="W360">
        <v>3.19</v>
      </c>
      <c r="X360">
        <v>6.63</v>
      </c>
      <c r="Y360">
        <v>241545</v>
      </c>
      <c r="Z360">
        <v>21959</v>
      </c>
      <c r="AA360">
        <v>1.1399999999999999</v>
      </c>
      <c r="AB360">
        <v>11</v>
      </c>
      <c r="AC360">
        <v>8</v>
      </c>
      <c r="AD360">
        <v>3</v>
      </c>
      <c r="AE360">
        <v>72.73</v>
      </c>
      <c r="AF360">
        <v>7</v>
      </c>
      <c r="AG360">
        <v>8</v>
      </c>
      <c r="AH360">
        <v>3</v>
      </c>
      <c r="AI360">
        <v>0</v>
      </c>
    </row>
    <row r="361" spans="1:35" x14ac:dyDescent="0.2">
      <c r="A361" s="102">
        <v>123</v>
      </c>
      <c r="B361">
        <v>1973</v>
      </c>
      <c r="C361" s="106" t="s">
        <v>1319</v>
      </c>
      <c r="D361" s="106" t="s">
        <v>1313</v>
      </c>
      <c r="E361">
        <v>4245</v>
      </c>
      <c r="F361">
        <v>4325</v>
      </c>
      <c r="G361">
        <v>200</v>
      </c>
      <c r="H361" s="106" t="s">
        <v>1311</v>
      </c>
      <c r="I361">
        <v>3046</v>
      </c>
      <c r="J361" s="106" t="s">
        <v>624</v>
      </c>
      <c r="K361" s="106" t="s">
        <v>1337</v>
      </c>
      <c r="L361">
        <v>7620</v>
      </c>
      <c r="M361">
        <v>7610</v>
      </c>
      <c r="N361">
        <v>100</v>
      </c>
      <c r="O361" s="106" t="s">
        <v>1314</v>
      </c>
      <c r="P361">
        <v>0.90817898798657304</v>
      </c>
      <c r="Q361">
        <v>0.93683164123520901</v>
      </c>
      <c r="R361">
        <v>0.110746423484488</v>
      </c>
      <c r="S361">
        <v>9.2912687679710497E-3</v>
      </c>
      <c r="T361">
        <v>2.0793105100687401</v>
      </c>
      <c r="U361">
        <v>2.0793105100687401</v>
      </c>
      <c r="V361">
        <v>1.38675027463582</v>
      </c>
      <c r="W361">
        <v>8.5399999999999991</v>
      </c>
      <c r="X361">
        <v>13.67</v>
      </c>
      <c r="Y361">
        <v>241416</v>
      </c>
      <c r="Z361">
        <v>16094</v>
      </c>
      <c r="AA361">
        <v>0.74</v>
      </c>
      <c r="AB361">
        <v>15</v>
      </c>
      <c r="AC361">
        <v>8</v>
      </c>
      <c r="AD361">
        <v>7</v>
      </c>
      <c r="AE361">
        <v>53.33</v>
      </c>
      <c r="AF361">
        <v>11</v>
      </c>
      <c r="AG361">
        <v>8</v>
      </c>
      <c r="AH361">
        <v>3</v>
      </c>
      <c r="AI361">
        <v>4</v>
      </c>
    </row>
    <row r="362" spans="1:35" x14ac:dyDescent="0.2">
      <c r="A362" s="102">
        <v>1387</v>
      </c>
      <c r="B362">
        <v>9513</v>
      </c>
      <c r="C362" s="106" t="s">
        <v>1537</v>
      </c>
      <c r="D362" s="106" t="s">
        <v>1371</v>
      </c>
      <c r="E362">
        <v>2550</v>
      </c>
      <c r="F362">
        <v>2529</v>
      </c>
      <c r="G362">
        <v>300</v>
      </c>
      <c r="H362" s="106" t="s">
        <v>1311</v>
      </c>
      <c r="I362">
        <v>9787</v>
      </c>
      <c r="J362" s="106" t="s">
        <v>1788</v>
      </c>
      <c r="K362" s="106" t="s">
        <v>1326</v>
      </c>
      <c r="L362">
        <v>3705</v>
      </c>
      <c r="M362">
        <v>3715</v>
      </c>
      <c r="N362">
        <v>200</v>
      </c>
      <c r="O362" s="106" t="s">
        <v>1314</v>
      </c>
      <c r="P362">
        <v>0.58717075613320002</v>
      </c>
      <c r="Q362">
        <v>0.81689967687417797</v>
      </c>
      <c r="R362" s="15">
        <v>0.37797986791619598</v>
      </c>
      <c r="S362" s="15">
        <v>6.1961398924590801E-2</v>
      </c>
      <c r="T362">
        <v>0.13907271760379999</v>
      </c>
      <c r="U362">
        <v>0.13907271760379999</v>
      </c>
      <c r="V362">
        <v>0.26529863311216101</v>
      </c>
      <c r="W362">
        <v>0.39</v>
      </c>
      <c r="X362">
        <v>2.11</v>
      </c>
      <c r="Y362">
        <v>240735</v>
      </c>
      <c r="Z362">
        <v>21885</v>
      </c>
      <c r="AA362">
        <v>1.38</v>
      </c>
      <c r="AB362">
        <v>11</v>
      </c>
      <c r="AC362">
        <v>9</v>
      </c>
      <c r="AD362">
        <v>2</v>
      </c>
      <c r="AE362">
        <v>81.819999999999993</v>
      </c>
      <c r="AF362">
        <v>11</v>
      </c>
      <c r="AG362">
        <v>6</v>
      </c>
      <c r="AH362">
        <v>2</v>
      </c>
      <c r="AI362">
        <v>3</v>
      </c>
    </row>
    <row r="363" spans="1:35" x14ac:dyDescent="0.2">
      <c r="A363" s="102">
        <v>379</v>
      </c>
      <c r="B363">
        <v>1820</v>
      </c>
      <c r="C363" s="106" t="s">
        <v>61</v>
      </c>
      <c r="D363" s="106" t="s">
        <v>1321</v>
      </c>
      <c r="E363">
        <v>2470</v>
      </c>
      <c r="F363">
        <v>2464</v>
      </c>
      <c r="G363">
        <v>400</v>
      </c>
      <c r="H363" s="106" t="s">
        <v>1314</v>
      </c>
      <c r="I363">
        <v>8697</v>
      </c>
      <c r="J363" s="106" t="s">
        <v>928</v>
      </c>
      <c r="K363" s="106" t="s">
        <v>1317</v>
      </c>
      <c r="L363">
        <v>1990</v>
      </c>
      <c r="M363">
        <v>1981</v>
      </c>
      <c r="N363">
        <v>500</v>
      </c>
      <c r="O363" s="106" t="s">
        <v>1311</v>
      </c>
      <c r="P363">
        <v>0.644385072182725</v>
      </c>
      <c r="Q363">
        <v>0.90866782961088099</v>
      </c>
      <c r="R363">
        <v>0.20198776930722601</v>
      </c>
      <c r="S363">
        <v>5.48439374837019E-2</v>
      </c>
      <c r="T363">
        <v>-0.67486389126194202</v>
      </c>
      <c r="U363">
        <v>0.67486389126194202</v>
      </c>
      <c r="V363">
        <v>0.92333178132842597</v>
      </c>
      <c r="W363">
        <v>-1.44</v>
      </c>
      <c r="X363">
        <v>0.5</v>
      </c>
      <c r="Y363">
        <v>239900</v>
      </c>
      <c r="Z363">
        <v>12626</v>
      </c>
      <c r="AA363">
        <v>0.61</v>
      </c>
      <c r="AB363">
        <v>19</v>
      </c>
      <c r="AC363">
        <v>12</v>
      </c>
      <c r="AD363">
        <v>7</v>
      </c>
      <c r="AE363">
        <v>63.16</v>
      </c>
      <c r="AF363">
        <v>14</v>
      </c>
      <c r="AG363">
        <v>6</v>
      </c>
      <c r="AH363">
        <v>3</v>
      </c>
      <c r="AI363">
        <v>10</v>
      </c>
    </row>
    <row r="364" spans="1:35" x14ac:dyDescent="0.2">
      <c r="A364" s="102">
        <v>1242</v>
      </c>
      <c r="B364">
        <v>7762</v>
      </c>
      <c r="C364" s="106" t="s">
        <v>1533</v>
      </c>
      <c r="D364" s="106" t="s">
        <v>1320</v>
      </c>
      <c r="E364">
        <v>488</v>
      </c>
      <c r="F364">
        <v>491</v>
      </c>
      <c r="G364">
        <v>2100</v>
      </c>
      <c r="H364" s="106" t="s">
        <v>1314</v>
      </c>
      <c r="I364">
        <v>9069</v>
      </c>
      <c r="J364" s="106" t="s">
        <v>1432</v>
      </c>
      <c r="K364" s="106" t="s">
        <v>1442</v>
      </c>
      <c r="L364">
        <v>875</v>
      </c>
      <c r="M364">
        <v>871</v>
      </c>
      <c r="N364">
        <v>1200</v>
      </c>
      <c r="O364" s="106" t="s">
        <v>1311</v>
      </c>
      <c r="P364">
        <v>0.82807743902540398</v>
      </c>
      <c r="Q364">
        <v>0.83420088107921697</v>
      </c>
      <c r="R364">
        <v>8.3556016121318494E-2</v>
      </c>
      <c r="S364">
        <v>2.8835186081479901E-3</v>
      </c>
      <c r="T364">
        <v>-2.7051070656119598</v>
      </c>
      <c r="U364">
        <v>2.7051070656119598</v>
      </c>
      <c r="V364">
        <v>3.1813276007229501</v>
      </c>
      <c r="W364">
        <v>-13.73</v>
      </c>
      <c r="X364">
        <v>1.35</v>
      </c>
      <c r="Y364">
        <v>239624</v>
      </c>
      <c r="Z364">
        <v>18433</v>
      </c>
      <c r="AA364">
        <v>0.87</v>
      </c>
      <c r="AB364">
        <v>13</v>
      </c>
      <c r="AC364">
        <v>8</v>
      </c>
      <c r="AD364">
        <v>5</v>
      </c>
      <c r="AE364">
        <v>61.54</v>
      </c>
      <c r="AF364">
        <v>14</v>
      </c>
      <c r="AG364">
        <v>6</v>
      </c>
      <c r="AH364">
        <v>2</v>
      </c>
      <c r="AI364">
        <v>5</v>
      </c>
    </row>
    <row r="365" spans="1:35" x14ac:dyDescent="0.2">
      <c r="A365" s="102">
        <v>856</v>
      </c>
      <c r="B365">
        <v>1721</v>
      </c>
      <c r="C365" s="106" t="s">
        <v>2150</v>
      </c>
      <c r="D365" s="106" t="s">
        <v>1321</v>
      </c>
      <c r="E365">
        <v>2927</v>
      </c>
      <c r="F365">
        <v>2914</v>
      </c>
      <c r="G365">
        <v>300</v>
      </c>
      <c r="H365" s="106" t="s">
        <v>1311</v>
      </c>
      <c r="I365">
        <v>5631</v>
      </c>
      <c r="J365" s="106" t="s">
        <v>1546</v>
      </c>
      <c r="K365" s="106" t="s">
        <v>1324</v>
      </c>
      <c r="L365">
        <v>1880</v>
      </c>
      <c r="M365">
        <v>1904</v>
      </c>
      <c r="N365">
        <v>500</v>
      </c>
      <c r="O365" s="106" t="s">
        <v>1314</v>
      </c>
      <c r="P365">
        <v>0.74548842913729796</v>
      </c>
      <c r="Q365">
        <v>0.86925195646837505</v>
      </c>
      <c r="R365">
        <v>1.8962810777725499E-2</v>
      </c>
      <c r="S365">
        <v>7.0349839168822301E-2</v>
      </c>
      <c r="T365">
        <v>1.17738106591238</v>
      </c>
      <c r="U365">
        <v>1.17738106591238</v>
      </c>
      <c r="V365">
        <v>1.50266698061653</v>
      </c>
      <c r="W365">
        <v>5</v>
      </c>
      <c r="X365">
        <v>8.9</v>
      </c>
      <c r="Y365">
        <v>238762</v>
      </c>
      <c r="Z365">
        <v>12566</v>
      </c>
      <c r="AA365">
        <v>0.64</v>
      </c>
      <c r="AB365">
        <v>19</v>
      </c>
      <c r="AC365">
        <v>12</v>
      </c>
      <c r="AD365">
        <v>7</v>
      </c>
      <c r="AE365">
        <v>63.16</v>
      </c>
      <c r="AF365">
        <v>10</v>
      </c>
      <c r="AG365">
        <v>11</v>
      </c>
      <c r="AH365">
        <v>4</v>
      </c>
      <c r="AI365">
        <v>4</v>
      </c>
    </row>
    <row r="366" spans="1:35" x14ac:dyDescent="0.2">
      <c r="A366" s="102">
        <v>710</v>
      </c>
      <c r="B366">
        <v>2607</v>
      </c>
      <c r="C366" s="106" t="s">
        <v>1340</v>
      </c>
      <c r="D366" s="106" t="s">
        <v>1339</v>
      </c>
      <c r="E366">
        <v>2801</v>
      </c>
      <c r="F366">
        <v>2773</v>
      </c>
      <c r="G366">
        <v>300</v>
      </c>
      <c r="H366" s="106" t="s">
        <v>1311</v>
      </c>
      <c r="I366">
        <v>7211</v>
      </c>
      <c r="J366" s="106" t="s">
        <v>28</v>
      </c>
      <c r="K366" s="106" t="s">
        <v>1329</v>
      </c>
      <c r="L366">
        <v>409</v>
      </c>
      <c r="M366">
        <v>408</v>
      </c>
      <c r="N366">
        <v>2000</v>
      </c>
      <c r="O366" s="106" t="s">
        <v>1314</v>
      </c>
      <c r="P366">
        <v>0.88353746558935697</v>
      </c>
      <c r="Q366">
        <v>0.88231745102033099</v>
      </c>
      <c r="R366">
        <v>0.16395891921137501</v>
      </c>
      <c r="S366" s="106">
        <v>1.33401093316615E-2</v>
      </c>
      <c r="T366">
        <v>1.13793208417638</v>
      </c>
      <c r="U366">
        <v>1.13793208417638</v>
      </c>
      <c r="V366">
        <v>1.5266391399267401</v>
      </c>
      <c r="W366">
        <v>4.0599999999999996</v>
      </c>
      <c r="X366">
        <v>1.91</v>
      </c>
      <c r="Y366">
        <v>238700</v>
      </c>
      <c r="Z366">
        <v>14919</v>
      </c>
      <c r="AA366">
        <v>0.76</v>
      </c>
      <c r="AB366">
        <v>16</v>
      </c>
      <c r="AC366">
        <v>9</v>
      </c>
      <c r="AD366">
        <v>7</v>
      </c>
      <c r="AE366">
        <v>56.25</v>
      </c>
      <c r="AF366">
        <v>11</v>
      </c>
      <c r="AG366">
        <v>8</v>
      </c>
      <c r="AH366">
        <v>4</v>
      </c>
      <c r="AI366">
        <v>4</v>
      </c>
    </row>
    <row r="367" spans="1:35" x14ac:dyDescent="0.2">
      <c r="A367" s="102">
        <v>1416</v>
      </c>
      <c r="B367">
        <v>1963</v>
      </c>
      <c r="C367" s="106" t="s">
        <v>1575</v>
      </c>
      <c r="D367" s="106" t="s">
        <v>1321</v>
      </c>
      <c r="E367">
        <v>1581</v>
      </c>
      <c r="F367">
        <v>1555</v>
      </c>
      <c r="G367">
        <v>700</v>
      </c>
      <c r="H367" s="106" t="s">
        <v>1311</v>
      </c>
      <c r="I367">
        <v>8020</v>
      </c>
      <c r="J367" s="106" t="s">
        <v>1438</v>
      </c>
      <c r="K367" s="106" t="s">
        <v>1318</v>
      </c>
      <c r="L367">
        <v>1330</v>
      </c>
      <c r="M367">
        <v>1319</v>
      </c>
      <c r="N367">
        <v>800</v>
      </c>
      <c r="O367" s="106" t="s">
        <v>1314</v>
      </c>
      <c r="P367">
        <v>0.83886425600830605</v>
      </c>
      <c r="Q367">
        <v>0.81360230299097203</v>
      </c>
      <c r="R367" s="106">
        <v>3.6879727093838403E-2</v>
      </c>
      <c r="S367" s="106">
        <v>4.9210358471747102E-2</v>
      </c>
      <c r="T367">
        <v>0.41752353379182</v>
      </c>
      <c r="U367">
        <v>0.41752353379182</v>
      </c>
      <c r="V367">
        <v>0.62342055493686899</v>
      </c>
      <c r="W367">
        <v>1.22</v>
      </c>
      <c r="X367">
        <v>3.06</v>
      </c>
      <c r="Y367">
        <v>238550</v>
      </c>
      <c r="Z367">
        <v>11928</v>
      </c>
      <c r="AA367">
        <v>0.59</v>
      </c>
      <c r="AB367">
        <v>20</v>
      </c>
      <c r="AC367">
        <v>12</v>
      </c>
      <c r="AD367">
        <v>8</v>
      </c>
      <c r="AE367">
        <v>60</v>
      </c>
      <c r="AF367">
        <v>11</v>
      </c>
      <c r="AG367">
        <v>11</v>
      </c>
      <c r="AH367">
        <v>6</v>
      </c>
      <c r="AI367">
        <v>3</v>
      </c>
    </row>
    <row r="368" spans="1:35" x14ac:dyDescent="0.2">
      <c r="A368" s="102">
        <v>1178</v>
      </c>
      <c r="B368">
        <v>6371</v>
      </c>
      <c r="C368" s="106" t="s">
        <v>1484</v>
      </c>
      <c r="D368" s="106" t="s">
        <v>1324</v>
      </c>
      <c r="E368">
        <v>3305</v>
      </c>
      <c r="F368">
        <v>3325</v>
      </c>
      <c r="G368">
        <v>300</v>
      </c>
      <c r="H368" s="106" t="s">
        <v>1311</v>
      </c>
      <c r="I368">
        <v>7453</v>
      </c>
      <c r="J368" s="106" t="s">
        <v>53</v>
      </c>
      <c r="K368" s="106" t="s">
        <v>1337</v>
      </c>
      <c r="L368">
        <v>1815</v>
      </c>
      <c r="M368">
        <v>1782</v>
      </c>
      <c r="N368">
        <v>600</v>
      </c>
      <c r="O368" s="106" t="s">
        <v>1314</v>
      </c>
      <c r="P368">
        <v>0.86927852087722002</v>
      </c>
      <c r="Q368">
        <v>0.83962498553092102</v>
      </c>
      <c r="R368">
        <v>0.14430143812069801</v>
      </c>
      <c r="S368">
        <v>2.23056497895592E-2</v>
      </c>
      <c r="T368">
        <v>1.58564750621165</v>
      </c>
      <c r="U368">
        <v>1.58564750621165</v>
      </c>
      <c r="V368">
        <v>1.4823072318994199</v>
      </c>
      <c r="W368">
        <v>12.29</v>
      </c>
      <c r="X368">
        <v>7.19</v>
      </c>
      <c r="Y368">
        <v>238499</v>
      </c>
      <c r="Z368">
        <v>17036</v>
      </c>
      <c r="AA368">
        <v>0.84</v>
      </c>
      <c r="AB368">
        <v>14</v>
      </c>
      <c r="AC368">
        <v>9</v>
      </c>
      <c r="AD368">
        <v>5</v>
      </c>
      <c r="AE368">
        <v>64.290000000000006</v>
      </c>
      <c r="AF368">
        <v>10</v>
      </c>
      <c r="AG368">
        <v>7</v>
      </c>
      <c r="AH368">
        <v>3</v>
      </c>
      <c r="AI368">
        <v>4</v>
      </c>
    </row>
    <row r="369" spans="1:35" x14ac:dyDescent="0.2">
      <c r="A369" s="102">
        <v>1098</v>
      </c>
      <c r="B369">
        <v>6361</v>
      </c>
      <c r="C369" s="106" t="s">
        <v>761</v>
      </c>
      <c r="D369" s="106" t="s">
        <v>1324</v>
      </c>
      <c r="E369">
        <v>2905</v>
      </c>
      <c r="F369">
        <v>2898</v>
      </c>
      <c r="G369">
        <v>200</v>
      </c>
      <c r="H369" s="106" t="s">
        <v>1314</v>
      </c>
      <c r="I369">
        <v>7951</v>
      </c>
      <c r="J369" s="106" t="s">
        <v>1658</v>
      </c>
      <c r="K369" s="106" t="s">
        <v>1335</v>
      </c>
      <c r="L369">
        <v>5760</v>
      </c>
      <c r="M369">
        <v>5790</v>
      </c>
      <c r="N369">
        <v>100</v>
      </c>
      <c r="O369" s="106" t="s">
        <v>1311</v>
      </c>
      <c r="P369">
        <v>0.53608835992436099</v>
      </c>
      <c r="Q369">
        <v>0.84801836642990602</v>
      </c>
      <c r="R369">
        <v>4.9511084637479002E-4</v>
      </c>
      <c r="S369">
        <v>7.7780407729777998E-3</v>
      </c>
      <c r="T369">
        <v>-1.8301466936552599</v>
      </c>
      <c r="U369">
        <v>1.8301466936552599</v>
      </c>
      <c r="V369">
        <v>1.6866757787976601</v>
      </c>
      <c r="W369">
        <v>-11.88</v>
      </c>
      <c r="X369">
        <v>0.1</v>
      </c>
      <c r="Y369">
        <v>237435</v>
      </c>
      <c r="Z369">
        <v>33919</v>
      </c>
      <c r="AA369">
        <v>1.73</v>
      </c>
      <c r="AB369">
        <v>7</v>
      </c>
      <c r="AC369">
        <v>6</v>
      </c>
      <c r="AD369">
        <v>1</v>
      </c>
      <c r="AE369">
        <v>85.71</v>
      </c>
      <c r="AF369">
        <v>13</v>
      </c>
      <c r="AG369">
        <v>4</v>
      </c>
      <c r="AH369">
        <v>1</v>
      </c>
      <c r="AI369">
        <v>2</v>
      </c>
    </row>
    <row r="370" spans="1:35" x14ac:dyDescent="0.2">
      <c r="A370" s="102">
        <v>640</v>
      </c>
      <c r="B370">
        <v>7451</v>
      </c>
      <c r="C370" s="106" t="s">
        <v>816</v>
      </c>
      <c r="D370" s="106" t="s">
        <v>1318</v>
      </c>
      <c r="E370">
        <v>3005</v>
      </c>
      <c r="F370">
        <v>3000</v>
      </c>
      <c r="G370">
        <v>300</v>
      </c>
      <c r="H370" s="106" t="s">
        <v>1311</v>
      </c>
      <c r="I370">
        <v>7752</v>
      </c>
      <c r="J370" s="106" t="s">
        <v>834</v>
      </c>
      <c r="K370" s="106" t="s">
        <v>1316</v>
      </c>
      <c r="L370">
        <v>1127</v>
      </c>
      <c r="M370">
        <v>1124</v>
      </c>
      <c r="N370">
        <v>800</v>
      </c>
      <c r="O370" s="106" t="s">
        <v>1314</v>
      </c>
      <c r="P370">
        <v>0.868459459558375</v>
      </c>
      <c r="Q370">
        <v>0.88811580117025601</v>
      </c>
      <c r="R370">
        <v>0.37606909595659899</v>
      </c>
      <c r="S370">
        <v>4.30203037086608E-2</v>
      </c>
      <c r="T370">
        <v>0.54677331530422002</v>
      </c>
      <c r="U370">
        <v>0.54677331530422002</v>
      </c>
      <c r="V370">
        <v>0.47143190816494202</v>
      </c>
      <c r="W370">
        <v>1.92</v>
      </c>
      <c r="X370">
        <v>0.09</v>
      </c>
      <c r="Y370">
        <v>237378</v>
      </c>
      <c r="Z370">
        <v>16956</v>
      </c>
      <c r="AA370">
        <v>0.93</v>
      </c>
      <c r="AB370">
        <v>14</v>
      </c>
      <c r="AC370">
        <v>9</v>
      </c>
      <c r="AD370">
        <v>5</v>
      </c>
      <c r="AE370">
        <v>64.290000000000006</v>
      </c>
      <c r="AF370">
        <v>13</v>
      </c>
      <c r="AG370">
        <v>6</v>
      </c>
      <c r="AH370">
        <v>1</v>
      </c>
      <c r="AI370">
        <v>7</v>
      </c>
    </row>
    <row r="371" spans="1:35" x14ac:dyDescent="0.2">
      <c r="A371" s="102">
        <v>1235</v>
      </c>
      <c r="B371">
        <v>7259</v>
      </c>
      <c r="C371" s="106" t="s">
        <v>27</v>
      </c>
      <c r="D371" s="106" t="s">
        <v>1329</v>
      </c>
      <c r="E371">
        <v>3700</v>
      </c>
      <c r="F371">
        <v>3760</v>
      </c>
      <c r="G371">
        <v>200</v>
      </c>
      <c r="H371" s="106" t="s">
        <v>1311</v>
      </c>
      <c r="I371">
        <v>8359</v>
      </c>
      <c r="J371" s="106" t="s">
        <v>561</v>
      </c>
      <c r="K371" s="106" t="s">
        <v>1369</v>
      </c>
      <c r="L371">
        <v>418</v>
      </c>
      <c r="M371">
        <v>420</v>
      </c>
      <c r="N371">
        <v>1800</v>
      </c>
      <c r="O371" s="106" t="s">
        <v>1314</v>
      </c>
      <c r="P371">
        <v>0.91559147040426303</v>
      </c>
      <c r="Q371">
        <v>0.83479031379408697</v>
      </c>
      <c r="R371">
        <v>8.8132282859726796E-2</v>
      </c>
      <c r="S371">
        <v>7.7794366977493201E-2</v>
      </c>
      <c r="T371">
        <v>0.88758518097847705</v>
      </c>
      <c r="U371">
        <v>0.88758518097847705</v>
      </c>
      <c r="V371">
        <v>0.15217670220695001</v>
      </c>
      <c r="W371">
        <v>2.48</v>
      </c>
      <c r="X371">
        <v>0.53</v>
      </c>
      <c r="Y371">
        <v>237336</v>
      </c>
      <c r="Z371">
        <v>11867</v>
      </c>
      <c r="AA371">
        <v>0.7</v>
      </c>
      <c r="AB371">
        <v>20</v>
      </c>
      <c r="AC371">
        <v>13</v>
      </c>
      <c r="AD371">
        <v>7</v>
      </c>
      <c r="AE371">
        <v>65</v>
      </c>
      <c r="AF371">
        <v>14</v>
      </c>
      <c r="AG371">
        <v>8</v>
      </c>
      <c r="AH371">
        <v>2</v>
      </c>
      <c r="AI371">
        <v>10</v>
      </c>
    </row>
    <row r="372" spans="1:35" x14ac:dyDescent="0.2">
      <c r="A372" s="102">
        <v>987</v>
      </c>
      <c r="B372">
        <v>8766</v>
      </c>
      <c r="C372" s="106" t="s">
        <v>1499</v>
      </c>
      <c r="D372" s="106" t="s">
        <v>1507</v>
      </c>
      <c r="E372">
        <v>6048</v>
      </c>
      <c r="F372">
        <v>6113</v>
      </c>
      <c r="G372">
        <v>100</v>
      </c>
      <c r="H372" s="106" t="s">
        <v>1314</v>
      </c>
      <c r="I372">
        <v>8804</v>
      </c>
      <c r="J372" s="106" t="s">
        <v>934</v>
      </c>
      <c r="K372" s="106" t="s">
        <v>1333</v>
      </c>
      <c r="L372">
        <v>1793</v>
      </c>
      <c r="M372">
        <v>1785</v>
      </c>
      <c r="N372">
        <v>300</v>
      </c>
      <c r="O372" s="106" t="s">
        <v>1311</v>
      </c>
      <c r="P372">
        <v>0.58330292428249497</v>
      </c>
      <c r="Q372">
        <v>0.85738530992470696</v>
      </c>
      <c r="R372">
        <v>0.23672622482511901</v>
      </c>
      <c r="S372" s="15">
        <v>1.3194937909864E-2</v>
      </c>
      <c r="T372">
        <v>-1.27088287985002</v>
      </c>
      <c r="U372">
        <v>1.27088287985002</v>
      </c>
      <c r="V372">
        <v>1.35928087485392</v>
      </c>
      <c r="W372">
        <v>-5.63</v>
      </c>
      <c r="X372">
        <v>12.4</v>
      </c>
      <c r="Y372">
        <v>237143</v>
      </c>
      <c r="Z372">
        <v>12481</v>
      </c>
      <c r="AA372">
        <v>0.61</v>
      </c>
      <c r="AB372">
        <v>19</v>
      </c>
      <c r="AC372">
        <v>12</v>
      </c>
      <c r="AD372">
        <v>7</v>
      </c>
      <c r="AE372">
        <v>63.16</v>
      </c>
      <c r="AF372">
        <v>13</v>
      </c>
      <c r="AG372">
        <v>8</v>
      </c>
      <c r="AH372">
        <v>6</v>
      </c>
      <c r="AI372">
        <v>5</v>
      </c>
    </row>
    <row r="373" spans="1:35" x14ac:dyDescent="0.2">
      <c r="A373" s="102">
        <v>1361</v>
      </c>
      <c r="B373">
        <v>1951</v>
      </c>
      <c r="C373" s="106" t="s">
        <v>1791</v>
      </c>
      <c r="D373" s="106" t="s">
        <v>1321</v>
      </c>
      <c r="E373">
        <v>2641</v>
      </c>
      <c r="F373">
        <v>2565</v>
      </c>
      <c r="G373">
        <v>300</v>
      </c>
      <c r="H373" s="106" t="s">
        <v>1314</v>
      </c>
      <c r="I373">
        <v>4502</v>
      </c>
      <c r="J373" s="106" t="s">
        <v>1601</v>
      </c>
      <c r="K373" s="106" t="s">
        <v>1334</v>
      </c>
      <c r="L373">
        <v>4250</v>
      </c>
      <c r="M373">
        <v>4242</v>
      </c>
      <c r="N373">
        <v>200</v>
      </c>
      <c r="O373" s="106" t="s">
        <v>1311</v>
      </c>
      <c r="P373">
        <v>0.64537152402591202</v>
      </c>
      <c r="Q373">
        <v>0.81963211895656096</v>
      </c>
      <c r="R373">
        <v>8.0775618258462606E-2</v>
      </c>
      <c r="S373" s="15">
        <v>6.24272173634942E-2</v>
      </c>
      <c r="T373">
        <v>-1.79310934680675</v>
      </c>
      <c r="U373">
        <v>1.79310934680675</v>
      </c>
      <c r="V373">
        <v>1.0896451527902</v>
      </c>
      <c r="W373">
        <v>-6.81</v>
      </c>
      <c r="X373">
        <v>9.3000000000000007</v>
      </c>
      <c r="Y373">
        <v>236367</v>
      </c>
      <c r="Z373">
        <v>16883</v>
      </c>
      <c r="AA373">
        <v>0.94</v>
      </c>
      <c r="AB373">
        <v>14</v>
      </c>
      <c r="AC373">
        <v>10</v>
      </c>
      <c r="AD373">
        <v>4</v>
      </c>
      <c r="AE373">
        <v>71.430000000000007</v>
      </c>
      <c r="AF373">
        <v>14</v>
      </c>
      <c r="AG373">
        <v>5</v>
      </c>
      <c r="AH373">
        <v>0</v>
      </c>
      <c r="AI373">
        <v>9</v>
      </c>
    </row>
    <row r="374" spans="1:35" x14ac:dyDescent="0.2">
      <c r="A374" s="102">
        <v>381</v>
      </c>
      <c r="B374">
        <v>5929</v>
      </c>
      <c r="C374" s="106" t="s">
        <v>1822</v>
      </c>
      <c r="D374" s="106" t="s">
        <v>1525</v>
      </c>
      <c r="E374">
        <v>1121</v>
      </c>
      <c r="F374">
        <v>1120</v>
      </c>
      <c r="G374">
        <v>900</v>
      </c>
      <c r="H374" s="106" t="s">
        <v>1314</v>
      </c>
      <c r="I374">
        <v>8411</v>
      </c>
      <c r="J374" s="106" t="s">
        <v>1445</v>
      </c>
      <c r="K374" s="106" t="s">
        <v>1369</v>
      </c>
      <c r="L374">
        <v>160.1</v>
      </c>
      <c r="M374">
        <v>160.30000000000001</v>
      </c>
      <c r="N374">
        <v>6300</v>
      </c>
      <c r="O374" s="106" t="s">
        <v>1311</v>
      </c>
      <c r="P374">
        <v>0.76908353524061901</v>
      </c>
      <c r="Q374">
        <v>0.90860044729001699</v>
      </c>
      <c r="R374">
        <v>9.6938130028514494E-2</v>
      </c>
      <c r="S374">
        <v>2.9580946815248798E-4</v>
      </c>
      <c r="T374">
        <v>-2.6135464781978901</v>
      </c>
      <c r="U374">
        <v>2.6135464781978901</v>
      </c>
      <c r="V374">
        <v>2.2495216591025602</v>
      </c>
      <c r="W374">
        <v>-5.17</v>
      </c>
      <c r="X374">
        <v>0.19</v>
      </c>
      <c r="Y374">
        <v>236020</v>
      </c>
      <c r="Z374">
        <v>14751</v>
      </c>
      <c r="AA374">
        <v>0.7</v>
      </c>
      <c r="AB374">
        <v>16</v>
      </c>
      <c r="AC374">
        <v>9</v>
      </c>
      <c r="AD374">
        <v>7</v>
      </c>
      <c r="AE374">
        <v>56.25</v>
      </c>
      <c r="AF374">
        <v>14</v>
      </c>
      <c r="AG374">
        <v>5</v>
      </c>
      <c r="AH374">
        <v>2</v>
      </c>
      <c r="AI374">
        <v>9</v>
      </c>
    </row>
    <row r="375" spans="1:35" x14ac:dyDescent="0.2">
      <c r="A375" s="102">
        <v>1294</v>
      </c>
      <c r="B375">
        <v>4917</v>
      </c>
      <c r="C375" s="106" t="s">
        <v>1668</v>
      </c>
      <c r="D375" s="106" t="s">
        <v>1336</v>
      </c>
      <c r="E375">
        <v>2610</v>
      </c>
      <c r="F375">
        <v>2587</v>
      </c>
      <c r="G375">
        <v>400</v>
      </c>
      <c r="H375" s="106" t="s">
        <v>1314</v>
      </c>
      <c r="I375">
        <v>7205</v>
      </c>
      <c r="J375" s="106" t="s">
        <v>59</v>
      </c>
      <c r="K375" s="106" t="s">
        <v>1329</v>
      </c>
      <c r="L375">
        <v>1017</v>
      </c>
      <c r="M375">
        <v>1018</v>
      </c>
      <c r="N375">
        <v>1000</v>
      </c>
      <c r="O375" s="106" t="s">
        <v>1311</v>
      </c>
      <c r="P375">
        <v>0.74864368380693203</v>
      </c>
      <c r="Q375">
        <v>0.82714383497017896</v>
      </c>
      <c r="R375" s="15">
        <v>0.43460900215346998</v>
      </c>
      <c r="S375">
        <v>6.4791959241193001E-4</v>
      </c>
      <c r="T375">
        <v>-1.06508305634781</v>
      </c>
      <c r="U375">
        <v>1.06508305634781</v>
      </c>
      <c r="V375">
        <v>0.96830497006191496</v>
      </c>
      <c r="W375">
        <v>-5.0599999999999996</v>
      </c>
      <c r="X375">
        <v>1.62</v>
      </c>
      <c r="Y375">
        <v>235800</v>
      </c>
      <c r="Z375">
        <v>12411</v>
      </c>
      <c r="AA375">
        <v>0.61</v>
      </c>
      <c r="AB375">
        <v>19</v>
      </c>
      <c r="AC375">
        <v>12</v>
      </c>
      <c r="AD375">
        <v>7</v>
      </c>
      <c r="AE375">
        <v>63.16</v>
      </c>
      <c r="AF375">
        <v>14</v>
      </c>
      <c r="AG375">
        <v>7</v>
      </c>
      <c r="AH375">
        <v>3</v>
      </c>
      <c r="AI375">
        <v>9</v>
      </c>
    </row>
    <row r="376" spans="1:35" x14ac:dyDescent="0.2">
      <c r="A376" s="102">
        <v>1438</v>
      </c>
      <c r="B376">
        <v>4917</v>
      </c>
      <c r="C376" s="106" t="s">
        <v>1668</v>
      </c>
      <c r="D376" s="106" t="s">
        <v>1336</v>
      </c>
      <c r="E376">
        <v>2610</v>
      </c>
      <c r="F376">
        <v>2587</v>
      </c>
      <c r="G376">
        <v>400</v>
      </c>
      <c r="H376" s="106" t="s">
        <v>1314</v>
      </c>
      <c r="I376">
        <v>8002</v>
      </c>
      <c r="J376" s="106" t="s">
        <v>29</v>
      </c>
      <c r="K376" s="106" t="s">
        <v>1318</v>
      </c>
      <c r="L376">
        <v>782.8</v>
      </c>
      <c r="M376">
        <v>789.7</v>
      </c>
      <c r="N376">
        <v>1300</v>
      </c>
      <c r="O376" s="106" t="s">
        <v>1311</v>
      </c>
      <c r="P376">
        <v>0.66629349392484905</v>
      </c>
      <c r="Q376">
        <v>0.81056888754163703</v>
      </c>
      <c r="R376">
        <v>0.47662030058183702</v>
      </c>
      <c r="S376">
        <v>2.4553998541275799E-3</v>
      </c>
      <c r="T376">
        <v>-2.0713403303436899</v>
      </c>
      <c r="U376">
        <v>2.0713403303436899</v>
      </c>
      <c r="V376">
        <v>1.8284430589274601</v>
      </c>
      <c r="W376">
        <v>-10.38</v>
      </c>
      <c r="X376">
        <v>0.79</v>
      </c>
      <c r="Y376">
        <v>235664</v>
      </c>
      <c r="Z376">
        <v>12403</v>
      </c>
      <c r="AA376">
        <v>0.68</v>
      </c>
      <c r="AB376">
        <v>19</v>
      </c>
      <c r="AC376">
        <v>12</v>
      </c>
      <c r="AD376">
        <v>7</v>
      </c>
      <c r="AE376">
        <v>63.16</v>
      </c>
      <c r="AF376">
        <v>11</v>
      </c>
      <c r="AG376">
        <v>9</v>
      </c>
      <c r="AH376">
        <v>5</v>
      </c>
      <c r="AI376">
        <v>5</v>
      </c>
    </row>
    <row r="377" spans="1:35" x14ac:dyDescent="0.2">
      <c r="A377" s="102">
        <v>967</v>
      </c>
      <c r="B377">
        <v>4005</v>
      </c>
      <c r="C377" s="106" t="s">
        <v>1568</v>
      </c>
      <c r="D377" s="106" t="s">
        <v>1336</v>
      </c>
      <c r="E377">
        <v>450</v>
      </c>
      <c r="F377">
        <v>451</v>
      </c>
      <c r="G377">
        <v>2300</v>
      </c>
      <c r="H377" s="106" t="s">
        <v>1311</v>
      </c>
      <c r="I377">
        <v>9507</v>
      </c>
      <c r="J377" s="106" t="s">
        <v>1448</v>
      </c>
      <c r="K377" s="106" t="s">
        <v>1371</v>
      </c>
      <c r="L377">
        <v>892</v>
      </c>
      <c r="M377">
        <v>882</v>
      </c>
      <c r="N377">
        <v>1200</v>
      </c>
      <c r="O377" s="106" t="s">
        <v>1314</v>
      </c>
      <c r="P377">
        <v>0.88980601826555406</v>
      </c>
      <c r="Q377">
        <v>0.85893229042671804</v>
      </c>
      <c r="R377">
        <v>2.9848852729549E-2</v>
      </c>
      <c r="S377" s="15">
        <v>5.0952486052087496E-3</v>
      </c>
      <c r="T377">
        <v>1.84536366615098</v>
      </c>
      <c r="U377">
        <v>1.84536366615098</v>
      </c>
      <c r="V377">
        <v>1.8820728332957</v>
      </c>
      <c r="W377">
        <v>6.67</v>
      </c>
      <c r="X377">
        <v>1.99</v>
      </c>
      <c r="Y377">
        <v>235369</v>
      </c>
      <c r="Z377">
        <v>15691</v>
      </c>
      <c r="AA377">
        <v>0.77</v>
      </c>
      <c r="AB377">
        <v>15</v>
      </c>
      <c r="AC377">
        <v>10</v>
      </c>
      <c r="AD377">
        <v>5</v>
      </c>
      <c r="AE377">
        <v>66.67</v>
      </c>
      <c r="AF377">
        <v>13</v>
      </c>
      <c r="AG377">
        <v>7</v>
      </c>
      <c r="AH377">
        <v>3</v>
      </c>
      <c r="AI377">
        <v>5</v>
      </c>
    </row>
    <row r="378" spans="1:35" x14ac:dyDescent="0.2">
      <c r="A378" s="102">
        <v>606</v>
      </c>
      <c r="B378">
        <v>6770</v>
      </c>
      <c r="C378" s="106" t="s">
        <v>24</v>
      </c>
      <c r="D378" s="106" t="s">
        <v>1316</v>
      </c>
      <c r="E378">
        <v>1901</v>
      </c>
      <c r="F378">
        <v>1906</v>
      </c>
      <c r="G378">
        <v>500</v>
      </c>
      <c r="H378" s="106" t="s">
        <v>1314</v>
      </c>
      <c r="I378">
        <v>6923</v>
      </c>
      <c r="J378" s="106" t="s">
        <v>57</v>
      </c>
      <c r="K378" s="106" t="s">
        <v>1316</v>
      </c>
      <c r="L378">
        <v>2880</v>
      </c>
      <c r="M378">
        <v>2932</v>
      </c>
      <c r="N378">
        <v>300</v>
      </c>
      <c r="O378" s="106" t="s">
        <v>1311</v>
      </c>
      <c r="P378">
        <v>0.74302903425654998</v>
      </c>
      <c r="Q378">
        <v>0.89072473617122006</v>
      </c>
      <c r="R378">
        <v>0.442163158175916</v>
      </c>
      <c r="S378">
        <v>3.2221493788701802E-2</v>
      </c>
      <c r="T378">
        <v>-2.3093334033108102</v>
      </c>
      <c r="U378">
        <v>2.3093334033108102</v>
      </c>
      <c r="V378">
        <v>2.2385735874643</v>
      </c>
      <c r="W378">
        <v>-19.12</v>
      </c>
      <c r="X378">
        <v>8.34</v>
      </c>
      <c r="Y378">
        <v>234672</v>
      </c>
      <c r="Z378">
        <v>15645</v>
      </c>
      <c r="AA378">
        <v>0.83</v>
      </c>
      <c r="AB378">
        <v>15</v>
      </c>
      <c r="AC378">
        <v>10</v>
      </c>
      <c r="AD378">
        <v>5</v>
      </c>
      <c r="AE378">
        <v>66.67</v>
      </c>
      <c r="AF378">
        <v>11</v>
      </c>
      <c r="AG378">
        <v>7</v>
      </c>
      <c r="AH378">
        <v>2</v>
      </c>
      <c r="AI378">
        <v>6</v>
      </c>
    </row>
    <row r="379" spans="1:35" x14ac:dyDescent="0.2">
      <c r="A379" s="102">
        <v>432</v>
      </c>
      <c r="B379">
        <v>3880</v>
      </c>
      <c r="C379" s="106" t="s">
        <v>1252</v>
      </c>
      <c r="D379" s="106" t="s">
        <v>1542</v>
      </c>
      <c r="E379">
        <v>1441</v>
      </c>
      <c r="F379">
        <v>1446</v>
      </c>
      <c r="G379">
        <v>500</v>
      </c>
      <c r="H379" s="106" t="s">
        <v>1311</v>
      </c>
      <c r="I379">
        <v>6856</v>
      </c>
      <c r="J379" s="106" t="s">
        <v>234</v>
      </c>
      <c r="K379" s="106" t="s">
        <v>1316</v>
      </c>
      <c r="L379">
        <v>7080</v>
      </c>
      <c r="M379">
        <v>7090</v>
      </c>
      <c r="N379">
        <v>100</v>
      </c>
      <c r="O379" s="106" t="s">
        <v>1314</v>
      </c>
      <c r="P379">
        <v>0.69624109603940898</v>
      </c>
      <c r="Q379">
        <v>0.90512941948176395</v>
      </c>
      <c r="R379" s="106">
        <v>1.0243824865198099E-2</v>
      </c>
      <c r="S379">
        <v>2.4780168243025601E-2</v>
      </c>
      <c r="T379">
        <v>0.27884538579637802</v>
      </c>
      <c r="U379">
        <v>0.27884538579637802</v>
      </c>
      <c r="V379">
        <v>0.98061782342829296</v>
      </c>
      <c r="W379">
        <v>0.65</v>
      </c>
      <c r="X379">
        <v>1.97</v>
      </c>
      <c r="Y379">
        <v>234671</v>
      </c>
      <c r="Z379">
        <v>15645</v>
      </c>
      <c r="AA379">
        <v>0.95</v>
      </c>
      <c r="AB379">
        <v>15</v>
      </c>
      <c r="AC379">
        <v>10</v>
      </c>
      <c r="AD379">
        <v>5</v>
      </c>
      <c r="AE379">
        <v>66.67</v>
      </c>
      <c r="AF379">
        <v>10</v>
      </c>
      <c r="AG379">
        <v>8</v>
      </c>
      <c r="AH379">
        <v>2</v>
      </c>
      <c r="AI379">
        <v>5</v>
      </c>
    </row>
    <row r="380" spans="1:35" x14ac:dyDescent="0.2">
      <c r="A380" s="102">
        <v>481</v>
      </c>
      <c r="B380">
        <v>4204</v>
      </c>
      <c r="C380" s="106" t="s">
        <v>229</v>
      </c>
      <c r="D380" s="106" t="s">
        <v>1336</v>
      </c>
      <c r="E380">
        <v>1847</v>
      </c>
      <c r="F380">
        <v>1836</v>
      </c>
      <c r="G380">
        <v>500</v>
      </c>
      <c r="H380" s="106" t="s">
        <v>1311</v>
      </c>
      <c r="I380">
        <v>4634</v>
      </c>
      <c r="J380" s="106" t="s">
        <v>65</v>
      </c>
      <c r="K380" s="106" t="s">
        <v>1336</v>
      </c>
      <c r="L380">
        <v>2460</v>
      </c>
      <c r="M380">
        <v>2455</v>
      </c>
      <c r="N380">
        <v>400</v>
      </c>
      <c r="O380" s="106" t="s">
        <v>1314</v>
      </c>
      <c r="P380">
        <v>0.636096074067802</v>
      </c>
      <c r="Q380">
        <v>0.90079669560792797</v>
      </c>
      <c r="R380" s="15">
        <v>0.108568201306949</v>
      </c>
      <c r="S380">
        <v>4.1593460856779597E-2</v>
      </c>
      <c r="T380">
        <v>1.3342344801549699</v>
      </c>
      <c r="U380">
        <v>1.3342344801549699</v>
      </c>
      <c r="V380">
        <v>0.93159143618739604</v>
      </c>
      <c r="W380">
        <v>3.9</v>
      </c>
      <c r="X380">
        <v>6.52</v>
      </c>
      <c r="Y380">
        <v>234485</v>
      </c>
      <c r="Z380">
        <v>13027</v>
      </c>
      <c r="AA380">
        <v>0.69</v>
      </c>
      <c r="AB380">
        <v>18</v>
      </c>
      <c r="AC380">
        <v>10</v>
      </c>
      <c r="AD380">
        <v>8</v>
      </c>
      <c r="AE380">
        <v>55.56</v>
      </c>
      <c r="AF380">
        <v>13</v>
      </c>
      <c r="AG380">
        <v>8</v>
      </c>
      <c r="AH380">
        <v>5</v>
      </c>
      <c r="AI380">
        <v>5</v>
      </c>
    </row>
    <row r="381" spans="1:35" x14ac:dyDescent="0.2">
      <c r="A381" s="102">
        <v>73</v>
      </c>
      <c r="B381">
        <v>6755</v>
      </c>
      <c r="C381" s="106" t="s">
        <v>536</v>
      </c>
      <c r="D381" s="106" t="s">
        <v>1316</v>
      </c>
      <c r="E381">
        <v>2449</v>
      </c>
      <c r="F381">
        <v>2472</v>
      </c>
      <c r="G381">
        <v>400</v>
      </c>
      <c r="H381" s="106" t="s">
        <v>1314</v>
      </c>
      <c r="I381">
        <v>6967</v>
      </c>
      <c r="J381" s="106" t="s">
        <v>794</v>
      </c>
      <c r="K381" s="106" t="s">
        <v>1316</v>
      </c>
      <c r="L381">
        <v>1367</v>
      </c>
      <c r="M381">
        <v>1361</v>
      </c>
      <c r="N381">
        <v>700</v>
      </c>
      <c r="O381" s="106" t="s">
        <v>1311</v>
      </c>
      <c r="P381">
        <v>0.95451362819720997</v>
      </c>
      <c r="Q381">
        <v>0.94650115747016195</v>
      </c>
      <c r="R381">
        <v>4.0494091832650198E-3</v>
      </c>
      <c r="S381">
        <v>4.5897134396438499E-2</v>
      </c>
      <c r="T381">
        <v>-1.0868668315374601</v>
      </c>
      <c r="U381">
        <v>1.0868668315374601</v>
      </c>
      <c r="V381">
        <v>1.20238447635285</v>
      </c>
      <c r="W381">
        <v>-3.45</v>
      </c>
      <c r="X381">
        <v>3.65</v>
      </c>
      <c r="Y381">
        <v>233986</v>
      </c>
      <c r="Z381">
        <v>12315</v>
      </c>
      <c r="AA381">
        <v>0.6</v>
      </c>
      <c r="AB381">
        <v>19</v>
      </c>
      <c r="AC381">
        <v>12</v>
      </c>
      <c r="AD381">
        <v>7</v>
      </c>
      <c r="AE381">
        <v>63.16</v>
      </c>
      <c r="AF381">
        <v>9</v>
      </c>
      <c r="AG381">
        <v>11</v>
      </c>
      <c r="AH381">
        <v>5</v>
      </c>
      <c r="AI381">
        <v>3</v>
      </c>
    </row>
    <row r="382" spans="1:35" x14ac:dyDescent="0.2">
      <c r="A382" s="102">
        <v>1385</v>
      </c>
      <c r="B382">
        <v>5463</v>
      </c>
      <c r="C382" s="106" t="s">
        <v>66</v>
      </c>
      <c r="D382" s="106" t="s">
        <v>1367</v>
      </c>
      <c r="E382">
        <v>2866</v>
      </c>
      <c r="F382">
        <v>2883</v>
      </c>
      <c r="G382">
        <v>200</v>
      </c>
      <c r="H382" s="106" t="s">
        <v>1311</v>
      </c>
      <c r="I382">
        <v>9062</v>
      </c>
      <c r="J382" s="106" t="s">
        <v>1275</v>
      </c>
      <c r="K382" s="106" t="s">
        <v>1442</v>
      </c>
      <c r="L382">
        <v>5810</v>
      </c>
      <c r="M382">
        <v>5880</v>
      </c>
      <c r="N382">
        <v>100</v>
      </c>
      <c r="O382" s="106" t="s">
        <v>1314</v>
      </c>
      <c r="P382">
        <v>0.72555510166906101</v>
      </c>
      <c r="Q382">
        <v>0.81704908863858505</v>
      </c>
      <c r="R382" s="15">
        <v>7.5052662931801999E-6</v>
      </c>
      <c r="S382">
        <v>6.2951900286596904E-2</v>
      </c>
      <c r="T382">
        <v>0.57372781636873804</v>
      </c>
      <c r="U382">
        <v>0.57372781636873804</v>
      </c>
      <c r="V382">
        <v>0.41837605790729299</v>
      </c>
      <c r="W382">
        <v>2.19</v>
      </c>
      <c r="X382">
        <v>1.94</v>
      </c>
      <c r="Y382">
        <v>233002</v>
      </c>
      <c r="Z382">
        <v>17923</v>
      </c>
      <c r="AA382">
        <v>1.3</v>
      </c>
      <c r="AB382">
        <v>13</v>
      </c>
      <c r="AC382">
        <v>9</v>
      </c>
      <c r="AD382">
        <v>4</v>
      </c>
      <c r="AE382">
        <v>69.23</v>
      </c>
      <c r="AF382">
        <v>12</v>
      </c>
      <c r="AG382">
        <v>8</v>
      </c>
      <c r="AH382">
        <v>0</v>
      </c>
      <c r="AI382">
        <v>5</v>
      </c>
    </row>
    <row r="383" spans="1:35" x14ac:dyDescent="0.2">
      <c r="A383" s="102">
        <v>1066</v>
      </c>
      <c r="B383">
        <v>1963</v>
      </c>
      <c r="C383" s="106" t="s">
        <v>1575</v>
      </c>
      <c r="D383" s="106" t="s">
        <v>1321</v>
      </c>
      <c r="E383">
        <v>1581</v>
      </c>
      <c r="F383">
        <v>1555</v>
      </c>
      <c r="G383">
        <v>600</v>
      </c>
      <c r="H383" s="106" t="s">
        <v>1314</v>
      </c>
      <c r="I383">
        <v>6923</v>
      </c>
      <c r="J383" s="106" t="s">
        <v>57</v>
      </c>
      <c r="K383" s="106" t="s">
        <v>1316</v>
      </c>
      <c r="L383">
        <v>2880</v>
      </c>
      <c r="M383">
        <v>2932</v>
      </c>
      <c r="N383">
        <v>300</v>
      </c>
      <c r="O383" s="106" t="s">
        <v>1311</v>
      </c>
      <c r="P383">
        <v>0.78908520606211896</v>
      </c>
      <c r="Q383">
        <v>0.85044190776039497</v>
      </c>
      <c r="R383">
        <v>0.21776989847513001</v>
      </c>
      <c r="S383" s="15">
        <v>4.3615041612520902E-2</v>
      </c>
      <c r="T383">
        <v>-0.61489924581137601</v>
      </c>
      <c r="U383">
        <v>0.61489924581137601</v>
      </c>
      <c r="V383">
        <v>0.23718395455013899</v>
      </c>
      <c r="W383">
        <v>-1.83</v>
      </c>
      <c r="X383">
        <v>6.07</v>
      </c>
      <c r="Y383">
        <v>232937</v>
      </c>
      <c r="Z383">
        <v>11647</v>
      </c>
      <c r="AA383">
        <v>0.67</v>
      </c>
      <c r="AB383">
        <v>20</v>
      </c>
      <c r="AC383">
        <v>13</v>
      </c>
      <c r="AD383">
        <v>7</v>
      </c>
      <c r="AE383">
        <v>65</v>
      </c>
      <c r="AF383">
        <v>12</v>
      </c>
      <c r="AG383">
        <v>11</v>
      </c>
      <c r="AH383">
        <v>6</v>
      </c>
      <c r="AI383">
        <v>3</v>
      </c>
    </row>
    <row r="384" spans="1:35" x14ac:dyDescent="0.2">
      <c r="A384" s="102">
        <v>636</v>
      </c>
      <c r="B384">
        <v>4045</v>
      </c>
      <c r="C384" s="106" t="s">
        <v>1646</v>
      </c>
      <c r="D384" s="106" t="s">
        <v>1336</v>
      </c>
      <c r="E384">
        <v>1266</v>
      </c>
      <c r="F384">
        <v>1254</v>
      </c>
      <c r="G384">
        <v>800</v>
      </c>
      <c r="H384" s="106" t="s">
        <v>1311</v>
      </c>
      <c r="I384">
        <v>8341</v>
      </c>
      <c r="J384" s="106" t="s">
        <v>897</v>
      </c>
      <c r="K384" s="106" t="s">
        <v>1369</v>
      </c>
      <c r="L384">
        <v>1626</v>
      </c>
      <c r="M384">
        <v>1619</v>
      </c>
      <c r="N384">
        <v>600</v>
      </c>
      <c r="O384" s="106" t="s">
        <v>1314</v>
      </c>
      <c r="P384">
        <v>0.60583948802413201</v>
      </c>
      <c r="Q384">
        <v>0.88833944911507901</v>
      </c>
      <c r="R384">
        <v>0.35276154718199698</v>
      </c>
      <c r="S384" s="15">
        <v>1.0956071815344399E-2</v>
      </c>
      <c r="T384">
        <v>2.2496243304918599</v>
      </c>
      <c r="U384">
        <v>2.2496243304918599</v>
      </c>
      <c r="V384">
        <v>2.48185122004198</v>
      </c>
      <c r="W384">
        <v>6.59</v>
      </c>
      <c r="X384">
        <v>3.27</v>
      </c>
      <c r="Y384">
        <v>232261</v>
      </c>
      <c r="Z384">
        <v>10557</v>
      </c>
      <c r="AA384">
        <v>0.56000000000000005</v>
      </c>
      <c r="AB384">
        <v>22</v>
      </c>
      <c r="AC384">
        <v>15</v>
      </c>
      <c r="AD384">
        <v>7</v>
      </c>
      <c r="AE384">
        <v>68.180000000000007</v>
      </c>
      <c r="AF384">
        <v>12</v>
      </c>
      <c r="AG384">
        <v>9</v>
      </c>
      <c r="AH384">
        <v>5</v>
      </c>
      <c r="AI384">
        <v>8</v>
      </c>
    </row>
    <row r="385" spans="1:35" x14ac:dyDescent="0.2">
      <c r="A385" s="102">
        <v>341</v>
      </c>
      <c r="B385">
        <v>1803</v>
      </c>
      <c r="C385" s="106" t="s">
        <v>1322</v>
      </c>
      <c r="D385" s="106" t="s">
        <v>1321</v>
      </c>
      <c r="E385">
        <v>1095</v>
      </c>
      <c r="F385">
        <v>1094</v>
      </c>
      <c r="G385">
        <v>800</v>
      </c>
      <c r="H385" s="106" t="s">
        <v>1314</v>
      </c>
      <c r="I385">
        <v>3563</v>
      </c>
      <c r="J385" s="106" t="s">
        <v>1528</v>
      </c>
      <c r="K385" s="106" t="s">
        <v>1337</v>
      </c>
      <c r="L385">
        <v>8900</v>
      </c>
      <c r="M385">
        <v>8890</v>
      </c>
      <c r="N385">
        <v>100</v>
      </c>
      <c r="O385" s="106" t="s">
        <v>1311</v>
      </c>
      <c r="P385">
        <v>0.72178554561818098</v>
      </c>
      <c r="Q385">
        <v>0.91223711163524501</v>
      </c>
      <c r="R385">
        <v>0.14177284014085301</v>
      </c>
      <c r="S385">
        <v>1.23199567758493E-2</v>
      </c>
      <c r="T385">
        <v>-6.76287244642053E-2</v>
      </c>
      <c r="U385">
        <v>6.76287244642053E-2</v>
      </c>
      <c r="V385">
        <v>0.29345594842974898</v>
      </c>
      <c r="W385">
        <v>-0.38</v>
      </c>
      <c r="X385">
        <v>1.55</v>
      </c>
      <c r="Y385">
        <v>232197</v>
      </c>
      <c r="Z385">
        <v>16586</v>
      </c>
      <c r="AA385">
        <v>1.33</v>
      </c>
      <c r="AB385">
        <v>14</v>
      </c>
      <c r="AC385">
        <v>10</v>
      </c>
      <c r="AD385">
        <v>4</v>
      </c>
      <c r="AE385">
        <v>71.430000000000007</v>
      </c>
      <c r="AF385">
        <v>11</v>
      </c>
      <c r="AG385">
        <v>9</v>
      </c>
      <c r="AH385">
        <v>3</v>
      </c>
      <c r="AI385">
        <v>2</v>
      </c>
    </row>
    <row r="386" spans="1:35" x14ac:dyDescent="0.2">
      <c r="A386" s="102">
        <v>1031</v>
      </c>
      <c r="B386">
        <v>1963</v>
      </c>
      <c r="C386" s="106" t="s">
        <v>1575</v>
      </c>
      <c r="D386" s="106" t="s">
        <v>1321</v>
      </c>
      <c r="E386">
        <v>1581</v>
      </c>
      <c r="F386">
        <v>1555</v>
      </c>
      <c r="G386">
        <v>600</v>
      </c>
      <c r="H386" s="106" t="s">
        <v>1311</v>
      </c>
      <c r="I386">
        <v>6770</v>
      </c>
      <c r="J386" s="106" t="s">
        <v>24</v>
      </c>
      <c r="K386" s="106" t="s">
        <v>1316</v>
      </c>
      <c r="L386">
        <v>1901</v>
      </c>
      <c r="M386">
        <v>1906</v>
      </c>
      <c r="N386">
        <v>500</v>
      </c>
      <c r="O386" s="106" t="s">
        <v>1314</v>
      </c>
      <c r="P386">
        <v>0.780622181701488</v>
      </c>
      <c r="Q386">
        <v>0.85318507638040098</v>
      </c>
      <c r="R386">
        <v>0.31650661575928002</v>
      </c>
      <c r="S386">
        <v>3.9798392619034798E-2</v>
      </c>
      <c r="T386">
        <v>2.46772633651555</v>
      </c>
      <c r="U386">
        <v>2.46772633651555</v>
      </c>
      <c r="V386">
        <v>2.8212863910458998</v>
      </c>
      <c r="W386">
        <v>14.14</v>
      </c>
      <c r="X386">
        <v>2.1</v>
      </c>
      <c r="Y386">
        <v>232164</v>
      </c>
      <c r="Z386">
        <v>14510</v>
      </c>
      <c r="AA386">
        <v>0.87</v>
      </c>
      <c r="AB386">
        <v>16</v>
      </c>
      <c r="AC386">
        <v>10</v>
      </c>
      <c r="AD386">
        <v>6</v>
      </c>
      <c r="AE386">
        <v>62.5</v>
      </c>
      <c r="AF386">
        <v>10</v>
      </c>
      <c r="AG386">
        <v>9</v>
      </c>
      <c r="AH386">
        <v>4</v>
      </c>
      <c r="AI386">
        <v>3</v>
      </c>
    </row>
    <row r="387" spans="1:35" x14ac:dyDescent="0.2">
      <c r="A387" s="102">
        <v>449</v>
      </c>
      <c r="B387">
        <v>1414</v>
      </c>
      <c r="C387" s="106" t="s">
        <v>1506</v>
      </c>
      <c r="D387" s="106" t="s">
        <v>1321</v>
      </c>
      <c r="E387">
        <v>4500</v>
      </c>
      <c r="F387">
        <v>4460</v>
      </c>
      <c r="G387">
        <v>200</v>
      </c>
      <c r="H387" s="106" t="s">
        <v>1314</v>
      </c>
      <c r="I387">
        <v>8425</v>
      </c>
      <c r="J387" s="106" t="s">
        <v>1505</v>
      </c>
      <c r="K387" s="106" t="s">
        <v>1317</v>
      </c>
      <c r="L387">
        <v>3320</v>
      </c>
      <c r="M387">
        <v>3305</v>
      </c>
      <c r="N387">
        <v>300</v>
      </c>
      <c r="O387" s="106" t="s">
        <v>1311</v>
      </c>
      <c r="P387">
        <v>0.82049552761578604</v>
      </c>
      <c r="Q387">
        <v>0.90395032743477699</v>
      </c>
      <c r="R387">
        <v>0.17249137719981</v>
      </c>
      <c r="S387">
        <v>5.9186874903858801E-2</v>
      </c>
      <c r="T387">
        <v>-0.169661888358311</v>
      </c>
      <c r="U387">
        <v>0.169661888358311</v>
      </c>
      <c r="V387">
        <v>6.6111116190823603E-3</v>
      </c>
      <c r="W387">
        <v>-0.3</v>
      </c>
      <c r="X387">
        <v>11.15</v>
      </c>
      <c r="Y387">
        <v>231326</v>
      </c>
      <c r="Z387">
        <v>19277</v>
      </c>
      <c r="AA387">
        <v>1.07</v>
      </c>
      <c r="AB387">
        <v>12</v>
      </c>
      <c r="AC387">
        <v>9</v>
      </c>
      <c r="AD387">
        <v>3</v>
      </c>
      <c r="AE387">
        <v>75</v>
      </c>
      <c r="AF387">
        <v>12</v>
      </c>
      <c r="AG387">
        <v>6</v>
      </c>
      <c r="AH387">
        <v>2</v>
      </c>
      <c r="AI387">
        <v>4</v>
      </c>
    </row>
    <row r="388" spans="1:35" x14ac:dyDescent="0.2">
      <c r="A388" s="102">
        <v>1069</v>
      </c>
      <c r="B388">
        <v>4553</v>
      </c>
      <c r="C388" s="106" t="s">
        <v>1260</v>
      </c>
      <c r="D388" s="106" t="s">
        <v>1334</v>
      </c>
      <c r="E388">
        <v>2437</v>
      </c>
      <c r="F388">
        <v>2414</v>
      </c>
      <c r="G388">
        <v>400</v>
      </c>
      <c r="H388" s="106" t="s">
        <v>1314</v>
      </c>
      <c r="I388">
        <v>8058</v>
      </c>
      <c r="J388" s="106" t="s">
        <v>1671</v>
      </c>
      <c r="K388" s="106" t="s">
        <v>1318</v>
      </c>
      <c r="L388">
        <v>2843</v>
      </c>
      <c r="M388">
        <v>2864.5</v>
      </c>
      <c r="N388">
        <v>300</v>
      </c>
      <c r="O388" s="106" t="s">
        <v>1311</v>
      </c>
      <c r="P388">
        <v>0.60917557552380297</v>
      </c>
      <c r="Q388">
        <v>0.85033960073107195</v>
      </c>
      <c r="R388" s="15">
        <v>0.372445390152503</v>
      </c>
      <c r="S388">
        <v>4.3571900082847698E-2</v>
      </c>
      <c r="T388">
        <v>-2.84708658913986</v>
      </c>
      <c r="U388">
        <v>2.84708658913986</v>
      </c>
      <c r="V388">
        <v>2.8148601410241398</v>
      </c>
      <c r="W388">
        <v>-13.78</v>
      </c>
      <c r="X388">
        <v>12.36</v>
      </c>
      <c r="Y388">
        <v>231093</v>
      </c>
      <c r="Z388">
        <v>15406</v>
      </c>
      <c r="AA388">
        <v>0.79</v>
      </c>
      <c r="AB388">
        <v>15</v>
      </c>
      <c r="AC388">
        <v>9</v>
      </c>
      <c r="AD388">
        <v>6</v>
      </c>
      <c r="AE388">
        <v>60</v>
      </c>
      <c r="AF388">
        <v>14</v>
      </c>
      <c r="AG388">
        <v>4</v>
      </c>
      <c r="AH388">
        <v>2</v>
      </c>
      <c r="AI388">
        <v>9</v>
      </c>
    </row>
    <row r="389" spans="1:35" x14ac:dyDescent="0.2">
      <c r="A389" s="102">
        <v>625</v>
      </c>
      <c r="B389">
        <v>7984</v>
      </c>
      <c r="C389" s="106" t="s">
        <v>849</v>
      </c>
      <c r="D389" s="106" t="s">
        <v>1335</v>
      </c>
      <c r="E389">
        <v>1570</v>
      </c>
      <c r="F389">
        <v>1597</v>
      </c>
      <c r="G389">
        <v>600</v>
      </c>
      <c r="H389" s="106" t="s">
        <v>1314</v>
      </c>
      <c r="I389">
        <v>8002</v>
      </c>
      <c r="J389" s="106" t="s">
        <v>29</v>
      </c>
      <c r="K389" s="106" t="s">
        <v>1318</v>
      </c>
      <c r="L389">
        <v>782.8</v>
      </c>
      <c r="M389">
        <v>789.7</v>
      </c>
      <c r="N389">
        <v>1200</v>
      </c>
      <c r="O389" s="106" t="s">
        <v>1311</v>
      </c>
      <c r="P389">
        <v>0.83688655662181999</v>
      </c>
      <c r="Q389">
        <v>0.88900322560352096</v>
      </c>
      <c r="R389">
        <v>8.8062253204433102E-2</v>
      </c>
      <c r="S389">
        <v>5.4421672301066103E-3</v>
      </c>
      <c r="T389">
        <v>-0.632454547887223</v>
      </c>
      <c r="U389">
        <v>0.632454547887223</v>
      </c>
      <c r="V389">
        <v>1.57160459418458</v>
      </c>
      <c r="W389">
        <v>-0.9</v>
      </c>
      <c r="X389">
        <v>1.1000000000000001</v>
      </c>
      <c r="Y389">
        <v>230888</v>
      </c>
      <c r="Z389">
        <v>14430</v>
      </c>
      <c r="AA389">
        <v>0.72</v>
      </c>
      <c r="AB389">
        <v>16</v>
      </c>
      <c r="AC389">
        <v>10</v>
      </c>
      <c r="AD389">
        <v>6</v>
      </c>
      <c r="AE389">
        <v>62.5</v>
      </c>
      <c r="AF389">
        <v>12</v>
      </c>
      <c r="AG389">
        <v>7</v>
      </c>
      <c r="AH389">
        <v>3</v>
      </c>
      <c r="AI389">
        <v>6</v>
      </c>
    </row>
    <row r="390" spans="1:35" x14ac:dyDescent="0.2">
      <c r="A390" s="102">
        <v>1050</v>
      </c>
      <c r="B390">
        <v>8385</v>
      </c>
      <c r="C390" s="106" t="s">
        <v>913</v>
      </c>
      <c r="D390" s="106" t="s">
        <v>1369</v>
      </c>
      <c r="E390">
        <v>551</v>
      </c>
      <c r="F390">
        <v>551</v>
      </c>
      <c r="G390">
        <v>1900</v>
      </c>
      <c r="H390" s="106" t="s">
        <v>1314</v>
      </c>
      <c r="I390">
        <v>9069</v>
      </c>
      <c r="J390" s="106" t="s">
        <v>1432</v>
      </c>
      <c r="K390" s="106" t="s">
        <v>1442</v>
      </c>
      <c r="L390">
        <v>875</v>
      </c>
      <c r="M390">
        <v>871</v>
      </c>
      <c r="N390">
        <v>1200</v>
      </c>
      <c r="O390" s="106" t="s">
        <v>1311</v>
      </c>
      <c r="P390">
        <v>0.82290581105923899</v>
      </c>
      <c r="Q390">
        <v>0.85181989259903002</v>
      </c>
      <c r="R390" s="106">
        <v>4.7230308671823602E-2</v>
      </c>
      <c r="S390">
        <v>2.2127631630361001E-2</v>
      </c>
      <c r="T390">
        <v>-1.6496535607675999</v>
      </c>
      <c r="U390">
        <v>1.6496535607675999</v>
      </c>
      <c r="V390">
        <v>1.88168730553904</v>
      </c>
      <c r="W390">
        <v>-3.52</v>
      </c>
      <c r="X390">
        <v>0.16</v>
      </c>
      <c r="Y390">
        <v>229973</v>
      </c>
      <c r="Z390">
        <v>12104</v>
      </c>
      <c r="AA390">
        <v>0.56000000000000005</v>
      </c>
      <c r="AB390">
        <v>19</v>
      </c>
      <c r="AC390">
        <v>12</v>
      </c>
      <c r="AD390">
        <v>7</v>
      </c>
      <c r="AE390">
        <v>63.16</v>
      </c>
      <c r="AF390">
        <v>13</v>
      </c>
      <c r="AG390">
        <v>7</v>
      </c>
      <c r="AH390">
        <v>3</v>
      </c>
      <c r="AI390">
        <v>9</v>
      </c>
    </row>
    <row r="391" spans="1:35" x14ac:dyDescent="0.2">
      <c r="A391" s="102">
        <v>996</v>
      </c>
      <c r="B391">
        <v>4634</v>
      </c>
      <c r="C391" s="106" t="s">
        <v>65</v>
      </c>
      <c r="D391" s="106" t="s">
        <v>1336</v>
      </c>
      <c r="E391">
        <v>2460</v>
      </c>
      <c r="F391">
        <v>2455</v>
      </c>
      <c r="G391">
        <v>300</v>
      </c>
      <c r="H391" s="106" t="s">
        <v>1314</v>
      </c>
      <c r="I391">
        <v>7259</v>
      </c>
      <c r="J391" s="106" t="s">
        <v>27</v>
      </c>
      <c r="K391" s="106" t="s">
        <v>1329</v>
      </c>
      <c r="L391">
        <v>3700</v>
      </c>
      <c r="M391">
        <v>3760</v>
      </c>
      <c r="N391">
        <v>200</v>
      </c>
      <c r="O391" s="106" t="s">
        <v>1311</v>
      </c>
      <c r="P391">
        <v>0.929638861145614</v>
      </c>
      <c r="Q391">
        <v>0.85635568196067602</v>
      </c>
      <c r="R391">
        <v>6.21328767447825E-4</v>
      </c>
      <c r="S391">
        <v>6.2395981239696703E-2</v>
      </c>
      <c r="T391">
        <v>-9.0799252818196993E-2</v>
      </c>
      <c r="U391">
        <v>9.0799252818196993E-2</v>
      </c>
      <c r="V391">
        <v>1.1006872571035</v>
      </c>
      <c r="W391">
        <v>-0.28000000000000003</v>
      </c>
      <c r="X391">
        <v>2.06</v>
      </c>
      <c r="Y391">
        <v>228836</v>
      </c>
      <c r="Z391">
        <v>15256</v>
      </c>
      <c r="AA391">
        <v>0.86</v>
      </c>
      <c r="AB391">
        <v>15</v>
      </c>
      <c r="AC391">
        <v>9</v>
      </c>
      <c r="AD391">
        <v>6</v>
      </c>
      <c r="AE391">
        <v>60</v>
      </c>
      <c r="AF391">
        <v>11</v>
      </c>
      <c r="AG391">
        <v>8</v>
      </c>
      <c r="AH391">
        <v>2</v>
      </c>
      <c r="AI391">
        <v>5</v>
      </c>
    </row>
    <row r="392" spans="1:35" x14ac:dyDescent="0.2">
      <c r="A392" s="102">
        <v>8</v>
      </c>
      <c r="B392">
        <v>2379</v>
      </c>
      <c r="C392" s="106" t="s">
        <v>476</v>
      </c>
      <c r="D392" s="106" t="s">
        <v>1326</v>
      </c>
      <c r="E392">
        <v>3475</v>
      </c>
      <c r="F392">
        <v>3345</v>
      </c>
      <c r="G392">
        <v>300</v>
      </c>
      <c r="H392" s="106" t="s">
        <v>1311</v>
      </c>
      <c r="I392">
        <v>9437</v>
      </c>
      <c r="J392" s="106" t="s">
        <v>477</v>
      </c>
      <c r="K392" s="106" t="s">
        <v>1313</v>
      </c>
      <c r="L392">
        <v>3095</v>
      </c>
      <c r="M392">
        <v>3103</v>
      </c>
      <c r="N392">
        <v>300</v>
      </c>
      <c r="O392" s="106" t="s">
        <v>1314</v>
      </c>
      <c r="P392">
        <v>0.90787436409355704</v>
      </c>
      <c r="Q392">
        <v>0.96811784803429402</v>
      </c>
      <c r="R392">
        <v>3.0730169803106102E-4</v>
      </c>
      <c r="S392" s="106">
        <v>2.7417391485142301E-2</v>
      </c>
      <c r="T392">
        <v>0.13385782858692699</v>
      </c>
      <c r="U392">
        <v>0.13385782858692699</v>
      </c>
      <c r="V392">
        <v>1.2028629727964</v>
      </c>
      <c r="W392">
        <v>0.6</v>
      </c>
      <c r="X392">
        <v>7.23</v>
      </c>
      <c r="Y392">
        <v>228586</v>
      </c>
      <c r="Z392">
        <v>10390</v>
      </c>
      <c r="AA392">
        <v>0.55000000000000004</v>
      </c>
      <c r="AB392">
        <v>22</v>
      </c>
      <c r="AC392">
        <v>12</v>
      </c>
      <c r="AD392">
        <v>10</v>
      </c>
      <c r="AE392">
        <v>54.55</v>
      </c>
      <c r="AF392">
        <v>10</v>
      </c>
      <c r="AG392">
        <v>8</v>
      </c>
      <c r="AH392">
        <v>6</v>
      </c>
      <c r="AI392">
        <v>8</v>
      </c>
    </row>
    <row r="393" spans="1:35" x14ac:dyDescent="0.2">
      <c r="A393" s="102">
        <v>1415</v>
      </c>
      <c r="B393">
        <v>4114</v>
      </c>
      <c r="C393" s="106" t="s">
        <v>1475</v>
      </c>
      <c r="D393" s="106" t="s">
        <v>1336</v>
      </c>
      <c r="E393">
        <v>6140</v>
      </c>
      <c r="F393">
        <v>6160</v>
      </c>
      <c r="G393">
        <v>100</v>
      </c>
      <c r="H393" s="106" t="s">
        <v>1314</v>
      </c>
      <c r="I393">
        <v>5301</v>
      </c>
      <c r="J393" s="106" t="s">
        <v>715</v>
      </c>
      <c r="K393" s="106" t="s">
        <v>1310</v>
      </c>
      <c r="L393">
        <v>1003</v>
      </c>
      <c r="M393">
        <v>1014</v>
      </c>
      <c r="N393">
        <v>600</v>
      </c>
      <c r="O393" s="106" t="s">
        <v>1311</v>
      </c>
      <c r="P393">
        <v>0.728879101309304</v>
      </c>
      <c r="Q393">
        <v>0.81366889347756799</v>
      </c>
      <c r="R393">
        <v>0.33126777466267798</v>
      </c>
      <c r="S393">
        <v>7.36120515162942E-2</v>
      </c>
      <c r="T393">
        <v>-0.90065868075422695</v>
      </c>
      <c r="U393">
        <v>0.90065868075422695</v>
      </c>
      <c r="V393">
        <v>0.60383336276681099</v>
      </c>
      <c r="W393">
        <v>-2.64</v>
      </c>
      <c r="X393">
        <v>1.23</v>
      </c>
      <c r="Y393">
        <v>228347</v>
      </c>
      <c r="Z393">
        <v>12018</v>
      </c>
      <c r="AA393">
        <v>0.9</v>
      </c>
      <c r="AB393">
        <v>19</v>
      </c>
      <c r="AC393">
        <v>11</v>
      </c>
      <c r="AD393">
        <v>8</v>
      </c>
      <c r="AE393">
        <v>57.89</v>
      </c>
      <c r="AF393">
        <v>8</v>
      </c>
      <c r="AG393">
        <v>9</v>
      </c>
      <c r="AH393">
        <v>7</v>
      </c>
      <c r="AI393">
        <v>3</v>
      </c>
    </row>
    <row r="394" spans="1:35" x14ac:dyDescent="0.2">
      <c r="A394" s="102">
        <v>317</v>
      </c>
      <c r="B394">
        <v>4204</v>
      </c>
      <c r="C394" s="106" t="s">
        <v>229</v>
      </c>
      <c r="D394" s="106" t="s">
        <v>1336</v>
      </c>
      <c r="E394">
        <v>1847</v>
      </c>
      <c r="F394">
        <v>1836</v>
      </c>
      <c r="G394">
        <v>500</v>
      </c>
      <c r="H394" s="106" t="s">
        <v>1311</v>
      </c>
      <c r="I394">
        <v>6995</v>
      </c>
      <c r="J394" s="106" t="s">
        <v>50</v>
      </c>
      <c r="K394" s="106" t="s">
        <v>1329</v>
      </c>
      <c r="L394">
        <v>1840</v>
      </c>
      <c r="M394">
        <v>1849</v>
      </c>
      <c r="N394">
        <v>500</v>
      </c>
      <c r="O394" s="106" t="s">
        <v>1314</v>
      </c>
      <c r="P394">
        <v>0.65326692495472205</v>
      </c>
      <c r="Q394">
        <v>0.91452687530200005</v>
      </c>
      <c r="R394" s="15">
        <v>4.3507882369565001E-2</v>
      </c>
      <c r="S394" s="15">
        <v>1.9956492978515799E-2</v>
      </c>
      <c r="T394">
        <v>1.9718134031224099</v>
      </c>
      <c r="U394">
        <v>1.9718134031224099</v>
      </c>
      <c r="V394">
        <v>2.2330830828733301</v>
      </c>
      <c r="W394">
        <v>8.07</v>
      </c>
      <c r="X394">
        <v>0.7</v>
      </c>
      <c r="Y394">
        <v>227443</v>
      </c>
      <c r="Z394">
        <v>16246</v>
      </c>
      <c r="AA394">
        <v>0.76</v>
      </c>
      <c r="AB394">
        <v>14</v>
      </c>
      <c r="AC394">
        <v>9</v>
      </c>
      <c r="AD394">
        <v>5</v>
      </c>
      <c r="AE394">
        <v>64.290000000000006</v>
      </c>
      <c r="AF394">
        <v>15</v>
      </c>
      <c r="AG394">
        <v>3</v>
      </c>
      <c r="AH394">
        <v>2</v>
      </c>
      <c r="AI394">
        <v>9</v>
      </c>
    </row>
    <row r="395" spans="1:35" x14ac:dyDescent="0.2">
      <c r="A395" s="102">
        <v>1434</v>
      </c>
      <c r="B395">
        <v>4212</v>
      </c>
      <c r="C395" s="106" t="s">
        <v>679</v>
      </c>
      <c r="D395" s="106" t="s">
        <v>1336</v>
      </c>
      <c r="E395">
        <v>2463</v>
      </c>
      <c r="F395">
        <v>2442</v>
      </c>
      <c r="G395">
        <v>400</v>
      </c>
      <c r="H395" s="106" t="s">
        <v>1314</v>
      </c>
      <c r="I395">
        <v>8595</v>
      </c>
      <c r="J395" s="106" t="s">
        <v>1496</v>
      </c>
      <c r="K395" s="106" t="s">
        <v>1517</v>
      </c>
      <c r="L395">
        <v>4795</v>
      </c>
      <c r="M395">
        <v>4770</v>
      </c>
      <c r="N395">
        <v>200</v>
      </c>
      <c r="O395" s="106" t="s">
        <v>1311</v>
      </c>
      <c r="P395">
        <v>0.88354773475247605</v>
      </c>
      <c r="Q395">
        <v>0.81113796338330602</v>
      </c>
      <c r="R395">
        <v>1.2676587876896101E-4</v>
      </c>
      <c r="S395">
        <v>5.9232085445218297E-2</v>
      </c>
      <c r="T395">
        <v>-1.5199262803483999</v>
      </c>
      <c r="U395">
        <v>1.5199262803483999</v>
      </c>
      <c r="V395">
        <v>2.0455628675105602</v>
      </c>
      <c r="W395">
        <v>-5.0599999999999996</v>
      </c>
      <c r="X395">
        <v>2.39</v>
      </c>
      <c r="Y395">
        <v>227104</v>
      </c>
      <c r="Z395">
        <v>14194</v>
      </c>
      <c r="AA395">
        <v>0.74</v>
      </c>
      <c r="AB395">
        <v>16</v>
      </c>
      <c r="AC395">
        <v>10</v>
      </c>
      <c r="AD395">
        <v>6</v>
      </c>
      <c r="AE395">
        <v>62.5</v>
      </c>
      <c r="AF395">
        <v>11</v>
      </c>
      <c r="AG395">
        <v>6</v>
      </c>
      <c r="AH395">
        <v>2</v>
      </c>
      <c r="AI395">
        <v>8</v>
      </c>
    </row>
    <row r="396" spans="1:35" x14ac:dyDescent="0.2">
      <c r="A396" s="102">
        <v>689</v>
      </c>
      <c r="B396">
        <v>1802</v>
      </c>
      <c r="C396" s="106" t="s">
        <v>1534</v>
      </c>
      <c r="D396" s="106" t="s">
        <v>1321</v>
      </c>
      <c r="E396">
        <v>1235</v>
      </c>
      <c r="F396">
        <v>1237</v>
      </c>
      <c r="G396">
        <v>600</v>
      </c>
      <c r="H396" s="106" t="s">
        <v>1314</v>
      </c>
      <c r="I396">
        <v>6028</v>
      </c>
      <c r="J396" s="106" t="s">
        <v>559</v>
      </c>
      <c r="K396" s="106" t="s">
        <v>1326</v>
      </c>
      <c r="L396">
        <v>7870</v>
      </c>
      <c r="M396">
        <v>7820</v>
      </c>
      <c r="N396">
        <v>100</v>
      </c>
      <c r="O396" s="106" t="s">
        <v>1311</v>
      </c>
      <c r="P396">
        <v>0.75853294088202206</v>
      </c>
      <c r="Q396">
        <v>0.88405594075621496</v>
      </c>
      <c r="R396">
        <v>0.106531653800829</v>
      </c>
      <c r="S396" s="15">
        <v>4.6672740845835503E-2</v>
      </c>
      <c r="T396">
        <v>-1.0616059393934201</v>
      </c>
      <c r="U396">
        <v>1.0616059393934201</v>
      </c>
      <c r="V396">
        <v>1.3500731796754599</v>
      </c>
      <c r="W396">
        <v>-2.74</v>
      </c>
      <c r="X396">
        <v>5.09</v>
      </c>
      <c r="Y396">
        <v>227093</v>
      </c>
      <c r="Z396">
        <v>16221</v>
      </c>
      <c r="AA396">
        <v>0.76</v>
      </c>
      <c r="AB396">
        <v>14</v>
      </c>
      <c r="AC396">
        <v>10</v>
      </c>
      <c r="AD396">
        <v>4</v>
      </c>
      <c r="AE396">
        <v>71.430000000000007</v>
      </c>
      <c r="AF396">
        <v>10</v>
      </c>
      <c r="AG396">
        <v>8</v>
      </c>
      <c r="AH396">
        <v>4</v>
      </c>
      <c r="AI396">
        <v>2</v>
      </c>
    </row>
    <row r="397" spans="1:35" x14ac:dyDescent="0.2">
      <c r="A397" s="102">
        <v>835</v>
      </c>
      <c r="B397">
        <v>4061</v>
      </c>
      <c r="C397" s="106" t="s">
        <v>1562</v>
      </c>
      <c r="D397" s="106" t="s">
        <v>1336</v>
      </c>
      <c r="E397">
        <v>3015</v>
      </c>
      <c r="F397">
        <v>2943</v>
      </c>
      <c r="G397">
        <v>300</v>
      </c>
      <c r="H397" s="106" t="s">
        <v>1314</v>
      </c>
      <c r="I397">
        <v>7259</v>
      </c>
      <c r="J397" s="106" t="s">
        <v>27</v>
      </c>
      <c r="K397" s="106" t="s">
        <v>1329</v>
      </c>
      <c r="L397">
        <v>3700</v>
      </c>
      <c r="M397">
        <v>3760</v>
      </c>
      <c r="N397">
        <v>200</v>
      </c>
      <c r="O397" s="106" t="s">
        <v>1311</v>
      </c>
      <c r="P397">
        <v>0.93011826690691601</v>
      </c>
      <c r="Q397">
        <v>0.87125463907719303</v>
      </c>
      <c r="R397" s="15">
        <v>6.1481198128149799E-3</v>
      </c>
      <c r="S397">
        <v>1.5979086222315201E-2</v>
      </c>
      <c r="T397">
        <v>-0.57777546166064997</v>
      </c>
      <c r="U397">
        <v>0.57777546166064997</v>
      </c>
      <c r="V397">
        <v>0.86791739647392396</v>
      </c>
      <c r="W397">
        <v>-1.81</v>
      </c>
      <c r="X397">
        <v>17.41</v>
      </c>
      <c r="Y397">
        <v>226246</v>
      </c>
      <c r="Z397">
        <v>20568</v>
      </c>
      <c r="AA397">
        <v>1.01</v>
      </c>
      <c r="AB397">
        <v>11</v>
      </c>
      <c r="AC397">
        <v>7</v>
      </c>
      <c r="AD397">
        <v>4</v>
      </c>
      <c r="AE397">
        <v>63.64</v>
      </c>
      <c r="AF397">
        <v>8</v>
      </c>
      <c r="AG397">
        <v>7</v>
      </c>
      <c r="AH397">
        <v>3</v>
      </c>
      <c r="AI397">
        <v>1</v>
      </c>
    </row>
    <row r="398" spans="1:35" x14ac:dyDescent="0.2">
      <c r="A398" s="102">
        <v>859</v>
      </c>
      <c r="B398">
        <v>2602</v>
      </c>
      <c r="C398" s="106" t="s">
        <v>558</v>
      </c>
      <c r="D398" s="106" t="s">
        <v>1339</v>
      </c>
      <c r="E398">
        <v>3740</v>
      </c>
      <c r="F398">
        <v>3705</v>
      </c>
      <c r="G398">
        <v>200</v>
      </c>
      <c r="H398" s="106" t="s">
        <v>1314</v>
      </c>
      <c r="I398">
        <v>6592</v>
      </c>
      <c r="J398" s="106" t="s">
        <v>1553</v>
      </c>
      <c r="K398" s="106" t="s">
        <v>1316</v>
      </c>
      <c r="L398">
        <v>4140</v>
      </c>
      <c r="M398">
        <v>4210</v>
      </c>
      <c r="N398">
        <v>200</v>
      </c>
      <c r="O398" s="106" t="s">
        <v>1311</v>
      </c>
      <c r="P398">
        <v>0.84073797891791302</v>
      </c>
      <c r="Q398">
        <v>0.868690529006932</v>
      </c>
      <c r="R398" s="15">
        <v>2.99037171460745E-2</v>
      </c>
      <c r="S398" s="15">
        <v>7.7059308451682504E-2</v>
      </c>
      <c r="T398">
        <v>-1.1216550687874101</v>
      </c>
      <c r="U398">
        <v>1.1216550687874101</v>
      </c>
      <c r="V398">
        <v>3.07354342938819E-2</v>
      </c>
      <c r="W398">
        <v>-2.66</v>
      </c>
      <c r="X398">
        <v>12</v>
      </c>
      <c r="Y398">
        <v>225191</v>
      </c>
      <c r="Z398">
        <v>20472</v>
      </c>
      <c r="AA398">
        <v>0.98</v>
      </c>
      <c r="AB398">
        <v>11</v>
      </c>
      <c r="AC398">
        <v>8</v>
      </c>
      <c r="AD398">
        <v>3</v>
      </c>
      <c r="AE398">
        <v>72.73</v>
      </c>
      <c r="AF398">
        <v>11</v>
      </c>
      <c r="AG398">
        <v>5</v>
      </c>
      <c r="AH398">
        <v>2</v>
      </c>
      <c r="AI398">
        <v>4</v>
      </c>
    </row>
    <row r="399" spans="1:35" x14ac:dyDescent="0.2">
      <c r="A399" s="102">
        <v>1310</v>
      </c>
      <c r="B399">
        <v>6361</v>
      </c>
      <c r="C399" s="106" t="s">
        <v>761</v>
      </c>
      <c r="D399" s="106" t="s">
        <v>1324</v>
      </c>
      <c r="E399">
        <v>2905</v>
      </c>
      <c r="F399">
        <v>2898</v>
      </c>
      <c r="G399">
        <v>300</v>
      </c>
      <c r="H399" s="106" t="s">
        <v>1314</v>
      </c>
      <c r="I399">
        <v>7180</v>
      </c>
      <c r="J399" s="106" t="s">
        <v>1114</v>
      </c>
      <c r="K399" s="106" t="s">
        <v>1369</v>
      </c>
      <c r="L399">
        <v>435</v>
      </c>
      <c r="M399">
        <v>426</v>
      </c>
      <c r="N399">
        <v>2000</v>
      </c>
      <c r="O399" s="106" t="s">
        <v>1311</v>
      </c>
      <c r="P399">
        <v>0.66072271770814806</v>
      </c>
      <c r="Q399">
        <v>0.82520705786874005</v>
      </c>
      <c r="R399" s="15">
        <v>0.172633845273197</v>
      </c>
      <c r="S399">
        <v>7.1405084182911997E-3</v>
      </c>
      <c r="T399">
        <v>-1.01653267547326</v>
      </c>
      <c r="U399">
        <v>1.01653267547326</v>
      </c>
      <c r="V399">
        <v>1.5186394623259001</v>
      </c>
      <c r="W399">
        <v>-3.23</v>
      </c>
      <c r="X399">
        <v>2</v>
      </c>
      <c r="Y399">
        <v>224668</v>
      </c>
      <c r="Z399">
        <v>14042</v>
      </c>
      <c r="AA399">
        <v>0.59</v>
      </c>
      <c r="AB399">
        <v>16</v>
      </c>
      <c r="AC399">
        <v>9</v>
      </c>
      <c r="AD399">
        <v>7</v>
      </c>
      <c r="AE399">
        <v>56.25</v>
      </c>
      <c r="AF399">
        <v>13</v>
      </c>
      <c r="AG399">
        <v>5</v>
      </c>
      <c r="AH399">
        <v>4</v>
      </c>
      <c r="AI399">
        <v>7</v>
      </c>
    </row>
    <row r="400" spans="1:35" x14ac:dyDescent="0.2">
      <c r="A400" s="102">
        <v>109</v>
      </c>
      <c r="B400">
        <v>8233</v>
      </c>
      <c r="C400" s="106" t="s">
        <v>1357</v>
      </c>
      <c r="D400" s="106" t="s">
        <v>1337</v>
      </c>
      <c r="E400">
        <v>1165</v>
      </c>
      <c r="F400">
        <v>1164</v>
      </c>
      <c r="G400">
        <v>800</v>
      </c>
      <c r="H400" s="106" t="s">
        <v>1314</v>
      </c>
      <c r="I400">
        <v>8276</v>
      </c>
      <c r="J400" s="106" t="s">
        <v>888</v>
      </c>
      <c r="K400" s="106" t="s">
        <v>1337</v>
      </c>
      <c r="L400">
        <v>1927</v>
      </c>
      <c r="M400">
        <v>1923</v>
      </c>
      <c r="N400">
        <v>500</v>
      </c>
      <c r="O400" s="106" t="s">
        <v>1311</v>
      </c>
      <c r="P400">
        <v>0.87664708636490996</v>
      </c>
      <c r="Q400">
        <v>0.93947836085332104</v>
      </c>
      <c r="R400">
        <v>0.369283488489352</v>
      </c>
      <c r="S400">
        <v>5.0093691110456003E-3</v>
      </c>
      <c r="T400">
        <v>-0.63772113402231501</v>
      </c>
      <c r="U400">
        <v>0.63772113402231501</v>
      </c>
      <c r="V400">
        <v>0.14443447313244101</v>
      </c>
      <c r="W400">
        <v>-1.1399999999999999</v>
      </c>
      <c r="X400">
        <v>3.15</v>
      </c>
      <c r="Y400">
        <v>224611</v>
      </c>
      <c r="Z400">
        <v>11231</v>
      </c>
      <c r="AA400">
        <v>0.56999999999999995</v>
      </c>
      <c r="AB400">
        <v>20</v>
      </c>
      <c r="AC400">
        <v>11</v>
      </c>
      <c r="AD400">
        <v>9</v>
      </c>
      <c r="AE400">
        <v>55</v>
      </c>
      <c r="AF400">
        <v>14</v>
      </c>
      <c r="AG400">
        <v>8</v>
      </c>
      <c r="AH400">
        <v>2</v>
      </c>
      <c r="AI400">
        <v>10</v>
      </c>
    </row>
    <row r="401" spans="1:35" x14ac:dyDescent="0.2">
      <c r="A401" s="102">
        <v>529</v>
      </c>
      <c r="B401">
        <v>2001</v>
      </c>
      <c r="C401" s="106" t="s">
        <v>1222</v>
      </c>
      <c r="D401" s="106" t="s">
        <v>1339</v>
      </c>
      <c r="E401">
        <v>1653</v>
      </c>
      <c r="F401">
        <v>1649</v>
      </c>
      <c r="G401">
        <v>500</v>
      </c>
      <c r="H401" s="106" t="s">
        <v>1311</v>
      </c>
      <c r="I401">
        <v>2914</v>
      </c>
      <c r="J401" s="106" t="s">
        <v>1472</v>
      </c>
      <c r="K401" s="106" t="s">
        <v>1339</v>
      </c>
      <c r="L401">
        <v>2258.5</v>
      </c>
      <c r="M401">
        <v>2254.5</v>
      </c>
      <c r="N401">
        <v>400</v>
      </c>
      <c r="O401" s="106" t="s">
        <v>1314</v>
      </c>
      <c r="P401">
        <v>0.82153472122279003</v>
      </c>
      <c r="Q401">
        <v>0.89731524489584702</v>
      </c>
      <c r="R401">
        <v>3.5429021543464702E-2</v>
      </c>
      <c r="S401">
        <v>8.3343720023825396E-2</v>
      </c>
      <c r="T401">
        <v>1.7516074170624401</v>
      </c>
      <c r="U401">
        <v>1.7516074170624401</v>
      </c>
      <c r="V401">
        <v>1.7013568973936699</v>
      </c>
      <c r="W401">
        <v>3.96</v>
      </c>
      <c r="X401">
        <v>8.57</v>
      </c>
      <c r="Y401">
        <v>224567</v>
      </c>
      <c r="Z401">
        <v>13210</v>
      </c>
      <c r="AA401">
        <v>0.83</v>
      </c>
      <c r="AB401">
        <v>17</v>
      </c>
      <c r="AC401">
        <v>12</v>
      </c>
      <c r="AD401">
        <v>5</v>
      </c>
      <c r="AE401">
        <v>70.59</v>
      </c>
      <c r="AF401">
        <v>15</v>
      </c>
      <c r="AG401">
        <v>7</v>
      </c>
      <c r="AH401">
        <v>2</v>
      </c>
      <c r="AI401">
        <v>8</v>
      </c>
    </row>
    <row r="402" spans="1:35" x14ac:dyDescent="0.2">
      <c r="A402" s="102">
        <v>914</v>
      </c>
      <c r="B402">
        <v>3291</v>
      </c>
      <c r="C402" s="106" t="s">
        <v>58</v>
      </c>
      <c r="D402" s="106" t="s">
        <v>1333</v>
      </c>
      <c r="E402">
        <v>1684</v>
      </c>
      <c r="F402">
        <v>1683</v>
      </c>
      <c r="G402">
        <v>600</v>
      </c>
      <c r="H402" s="106" t="s">
        <v>1314</v>
      </c>
      <c r="I402">
        <v>7327</v>
      </c>
      <c r="J402" s="106" t="s">
        <v>1576</v>
      </c>
      <c r="K402" s="106" t="s">
        <v>1369</v>
      </c>
      <c r="L402">
        <v>2603</v>
      </c>
      <c r="M402">
        <v>2610</v>
      </c>
      <c r="N402">
        <v>400</v>
      </c>
      <c r="O402" s="106" t="s">
        <v>1311</v>
      </c>
      <c r="P402">
        <v>0.68147474585927004</v>
      </c>
      <c r="Q402">
        <v>0.86361354523216904</v>
      </c>
      <c r="R402">
        <v>6.6881235889986193E-2</v>
      </c>
      <c r="S402">
        <v>8.4618758655696694E-2</v>
      </c>
      <c r="T402">
        <v>-0.31297315809465898</v>
      </c>
      <c r="U402">
        <v>0.31297315809465898</v>
      </c>
      <c r="V402">
        <v>0.36875367614402199</v>
      </c>
      <c r="W402">
        <v>-1.1399999999999999</v>
      </c>
      <c r="X402">
        <v>3.28</v>
      </c>
      <c r="Y402">
        <v>224373</v>
      </c>
      <c r="Z402">
        <v>37396</v>
      </c>
      <c r="AA402">
        <v>1.73</v>
      </c>
      <c r="AB402">
        <v>6</v>
      </c>
      <c r="AC402">
        <v>4</v>
      </c>
      <c r="AD402">
        <v>2</v>
      </c>
      <c r="AE402">
        <v>66.67</v>
      </c>
      <c r="AF402">
        <v>12</v>
      </c>
      <c r="AG402">
        <v>3</v>
      </c>
      <c r="AH402">
        <v>1</v>
      </c>
      <c r="AI402">
        <v>2</v>
      </c>
    </row>
    <row r="403" spans="1:35" x14ac:dyDescent="0.2">
      <c r="A403" s="102">
        <v>500</v>
      </c>
      <c r="B403">
        <v>4902</v>
      </c>
      <c r="C403" s="106" t="s">
        <v>1794</v>
      </c>
      <c r="D403" s="106" t="s">
        <v>1316</v>
      </c>
      <c r="E403">
        <v>656</v>
      </c>
      <c r="F403">
        <v>661</v>
      </c>
      <c r="G403">
        <v>1500</v>
      </c>
      <c r="H403" s="106" t="s">
        <v>1314</v>
      </c>
      <c r="I403">
        <v>5444</v>
      </c>
      <c r="J403" s="106" t="s">
        <v>1815</v>
      </c>
      <c r="K403" s="106" t="s">
        <v>1367</v>
      </c>
      <c r="L403">
        <v>2550</v>
      </c>
      <c r="M403">
        <v>2535</v>
      </c>
      <c r="N403">
        <v>400</v>
      </c>
      <c r="O403" s="106" t="s">
        <v>1311</v>
      </c>
      <c r="P403">
        <v>0.80062096826588502</v>
      </c>
      <c r="Q403">
        <v>0.89930898373477897</v>
      </c>
      <c r="R403">
        <v>0.197434432149341</v>
      </c>
      <c r="S403" s="15">
        <v>2.92326632709047E-2</v>
      </c>
      <c r="T403">
        <v>-0.50964723529539802</v>
      </c>
      <c r="U403">
        <v>0.50964723529539802</v>
      </c>
      <c r="V403">
        <v>1.0172068214657299</v>
      </c>
      <c r="W403">
        <v>-1.44</v>
      </c>
      <c r="X403">
        <v>2.2200000000000002</v>
      </c>
      <c r="Y403">
        <v>223629</v>
      </c>
      <c r="Z403">
        <v>12424</v>
      </c>
      <c r="AA403">
        <v>0.7</v>
      </c>
      <c r="AB403">
        <v>18</v>
      </c>
      <c r="AC403">
        <v>12</v>
      </c>
      <c r="AD403">
        <v>6</v>
      </c>
      <c r="AE403">
        <v>66.67</v>
      </c>
      <c r="AF403">
        <v>13</v>
      </c>
      <c r="AG403">
        <v>9</v>
      </c>
      <c r="AH403">
        <v>3</v>
      </c>
      <c r="AI403">
        <v>6</v>
      </c>
    </row>
    <row r="404" spans="1:35" x14ac:dyDescent="0.2">
      <c r="A404" s="102">
        <v>129</v>
      </c>
      <c r="B404">
        <v>3099</v>
      </c>
      <c r="C404" s="106" t="s">
        <v>36</v>
      </c>
      <c r="D404" s="106" t="s">
        <v>1337</v>
      </c>
      <c r="E404">
        <v>818</v>
      </c>
      <c r="F404">
        <v>816</v>
      </c>
      <c r="G404">
        <v>1300</v>
      </c>
      <c r="H404" s="106" t="s">
        <v>1314</v>
      </c>
      <c r="I404">
        <v>7327</v>
      </c>
      <c r="J404" s="106" t="s">
        <v>1576</v>
      </c>
      <c r="K404" s="106" t="s">
        <v>1369</v>
      </c>
      <c r="L404">
        <v>2603</v>
      </c>
      <c r="M404">
        <v>2610</v>
      </c>
      <c r="N404">
        <v>400</v>
      </c>
      <c r="O404" s="106" t="s">
        <v>1311</v>
      </c>
      <c r="P404">
        <v>0.86953554884177997</v>
      </c>
      <c r="Q404">
        <v>0.93519225245430504</v>
      </c>
      <c r="R404">
        <v>0.37652830608792998</v>
      </c>
      <c r="S404">
        <v>8.1385353581681398E-3</v>
      </c>
      <c r="T404">
        <v>-1.24694704215129</v>
      </c>
      <c r="U404">
        <v>1.24694704215129</v>
      </c>
      <c r="V404">
        <v>0.93348606401262102</v>
      </c>
      <c r="W404">
        <v>-5.08</v>
      </c>
      <c r="X404">
        <v>1.61</v>
      </c>
      <c r="Y404">
        <v>223386</v>
      </c>
      <c r="Z404">
        <v>44677</v>
      </c>
      <c r="AA404">
        <v>2.48</v>
      </c>
      <c r="AB404">
        <v>5</v>
      </c>
      <c r="AC404">
        <v>5</v>
      </c>
      <c r="AD404">
        <v>0</v>
      </c>
      <c r="AE404">
        <v>100</v>
      </c>
      <c r="AF404">
        <v>10</v>
      </c>
      <c r="AG404">
        <v>4</v>
      </c>
      <c r="AH404">
        <v>0</v>
      </c>
      <c r="AI404">
        <v>1</v>
      </c>
    </row>
    <row r="405" spans="1:35" x14ac:dyDescent="0.2">
      <c r="A405" s="102">
        <v>442</v>
      </c>
      <c r="B405">
        <v>4516</v>
      </c>
      <c r="C405" s="106" t="s">
        <v>1807</v>
      </c>
      <c r="D405" s="106" t="s">
        <v>1334</v>
      </c>
      <c r="E405">
        <v>9410</v>
      </c>
      <c r="F405">
        <v>9510</v>
      </c>
      <c r="G405">
        <v>100</v>
      </c>
      <c r="H405" s="106" t="s">
        <v>1311</v>
      </c>
      <c r="I405">
        <v>4536</v>
      </c>
      <c r="J405" s="106" t="s">
        <v>1613</v>
      </c>
      <c r="K405" s="106" t="s">
        <v>1334</v>
      </c>
      <c r="L405">
        <v>2021</v>
      </c>
      <c r="M405">
        <v>2011</v>
      </c>
      <c r="N405">
        <v>500</v>
      </c>
      <c r="O405" s="106" t="s">
        <v>1314</v>
      </c>
      <c r="P405">
        <v>0.66755716112159003</v>
      </c>
      <c r="Q405">
        <v>0.90431293143281199</v>
      </c>
      <c r="R405">
        <v>0.17923346940297599</v>
      </c>
      <c r="S405">
        <v>4.4878324632572603E-2</v>
      </c>
      <c r="T405">
        <v>0.205799326912352</v>
      </c>
      <c r="U405">
        <v>0.205799326912352</v>
      </c>
      <c r="V405">
        <v>4.1526277889169697E-2</v>
      </c>
      <c r="W405">
        <v>0.68</v>
      </c>
      <c r="X405">
        <v>5.73</v>
      </c>
      <c r="Y405">
        <v>221968</v>
      </c>
      <c r="Z405">
        <v>13057</v>
      </c>
      <c r="AA405">
        <v>0.83</v>
      </c>
      <c r="AB405">
        <v>17</v>
      </c>
      <c r="AC405">
        <v>10</v>
      </c>
      <c r="AD405">
        <v>7</v>
      </c>
      <c r="AE405">
        <v>58.82</v>
      </c>
      <c r="AF405">
        <v>11</v>
      </c>
      <c r="AG405">
        <v>8</v>
      </c>
      <c r="AH405">
        <v>4</v>
      </c>
      <c r="AI405">
        <v>5</v>
      </c>
    </row>
    <row r="406" spans="1:35" x14ac:dyDescent="0.2">
      <c r="A406" s="102">
        <v>1067</v>
      </c>
      <c r="B406">
        <v>7180</v>
      </c>
      <c r="C406" s="106" t="s">
        <v>1114</v>
      </c>
      <c r="D406" s="106" t="s">
        <v>1369</v>
      </c>
      <c r="E406">
        <v>435</v>
      </c>
      <c r="F406">
        <v>426</v>
      </c>
      <c r="G406">
        <v>1400</v>
      </c>
      <c r="H406" s="106" t="s">
        <v>1314</v>
      </c>
      <c r="I406">
        <v>9062</v>
      </c>
      <c r="J406" s="106" t="s">
        <v>1275</v>
      </c>
      <c r="K406" s="106" t="s">
        <v>1442</v>
      </c>
      <c r="L406">
        <v>5810</v>
      </c>
      <c r="M406">
        <v>5880</v>
      </c>
      <c r="N406">
        <v>100</v>
      </c>
      <c r="O406" s="106" t="s">
        <v>1311</v>
      </c>
      <c r="P406">
        <v>0.82643995092294997</v>
      </c>
      <c r="Q406">
        <v>0.85041846089732098</v>
      </c>
      <c r="R406" s="15">
        <v>1.31771905696058E-2</v>
      </c>
      <c r="S406" s="15">
        <v>1.30742203752431E-3</v>
      </c>
      <c r="T406">
        <v>-0.16438708435157301</v>
      </c>
      <c r="U406">
        <v>0.16438708435157301</v>
      </c>
      <c r="V406">
        <v>0.23550433602375501</v>
      </c>
      <c r="W406">
        <v>-0.6</v>
      </c>
      <c r="X406">
        <v>1.43</v>
      </c>
      <c r="Y406">
        <v>221805</v>
      </c>
      <c r="Z406">
        <v>11090</v>
      </c>
      <c r="AA406">
        <v>0.86</v>
      </c>
      <c r="AB406">
        <v>20</v>
      </c>
      <c r="AC406">
        <v>11</v>
      </c>
      <c r="AD406">
        <v>9</v>
      </c>
      <c r="AE406">
        <v>55</v>
      </c>
      <c r="AF406">
        <v>11</v>
      </c>
      <c r="AG406">
        <v>11</v>
      </c>
      <c r="AH406">
        <v>4</v>
      </c>
      <c r="AI406">
        <v>5</v>
      </c>
    </row>
    <row r="407" spans="1:35" x14ac:dyDescent="0.2">
      <c r="A407" s="102">
        <v>576</v>
      </c>
      <c r="B407">
        <v>1951</v>
      </c>
      <c r="C407" s="106" t="s">
        <v>1791</v>
      </c>
      <c r="D407" s="106" t="s">
        <v>1321</v>
      </c>
      <c r="E407">
        <v>2641</v>
      </c>
      <c r="F407">
        <v>2565</v>
      </c>
      <c r="G407">
        <v>400</v>
      </c>
      <c r="H407" s="106" t="s">
        <v>1314</v>
      </c>
      <c r="I407">
        <v>5991</v>
      </c>
      <c r="J407" s="106" t="s">
        <v>1117</v>
      </c>
      <c r="K407" s="106" t="s">
        <v>1525</v>
      </c>
      <c r="L407">
        <v>908</v>
      </c>
      <c r="M407">
        <v>924</v>
      </c>
      <c r="N407">
        <v>1100</v>
      </c>
      <c r="O407" s="106" t="s">
        <v>1311</v>
      </c>
      <c r="P407">
        <v>0.51305153179338403</v>
      </c>
      <c r="Q407">
        <v>0.89340927880347398</v>
      </c>
      <c r="R407" s="106">
        <v>8.8141841476901406E-3</v>
      </c>
      <c r="S407">
        <v>1.6147982448330898E-2</v>
      </c>
      <c r="T407">
        <v>-1.23930292506874</v>
      </c>
      <c r="U407">
        <v>1.23930292506874</v>
      </c>
      <c r="V407">
        <v>0.314923204066762</v>
      </c>
      <c r="W407">
        <v>-5.12</v>
      </c>
      <c r="X407">
        <v>0.94</v>
      </c>
      <c r="Y407">
        <v>221651</v>
      </c>
      <c r="Z407">
        <v>13038</v>
      </c>
      <c r="AA407">
        <v>0.73</v>
      </c>
      <c r="AB407">
        <v>17</v>
      </c>
      <c r="AC407">
        <v>12</v>
      </c>
      <c r="AD407">
        <v>5</v>
      </c>
      <c r="AE407">
        <v>70.59</v>
      </c>
      <c r="AF407">
        <v>12</v>
      </c>
      <c r="AG407">
        <v>9</v>
      </c>
      <c r="AH407">
        <v>4</v>
      </c>
      <c r="AI407">
        <v>4</v>
      </c>
    </row>
    <row r="408" spans="1:35" x14ac:dyDescent="0.2">
      <c r="A408" s="102">
        <v>1018</v>
      </c>
      <c r="B408">
        <v>2810</v>
      </c>
      <c r="C408" s="106" t="s">
        <v>1594</v>
      </c>
      <c r="D408" s="106" t="s">
        <v>1339</v>
      </c>
      <c r="E408">
        <v>3470</v>
      </c>
      <c r="F408">
        <v>3450</v>
      </c>
      <c r="G408">
        <v>300</v>
      </c>
      <c r="H408" s="106" t="s">
        <v>1311</v>
      </c>
      <c r="I408">
        <v>3765</v>
      </c>
      <c r="J408" s="106" t="s">
        <v>1615</v>
      </c>
      <c r="K408" s="106" t="s">
        <v>1313</v>
      </c>
      <c r="L408">
        <v>1940</v>
      </c>
      <c r="M408">
        <v>1917</v>
      </c>
      <c r="N408">
        <v>500</v>
      </c>
      <c r="O408" s="106" t="s">
        <v>1314</v>
      </c>
      <c r="P408">
        <v>0.85288223045331801</v>
      </c>
      <c r="Q408">
        <v>0.85388320405714901</v>
      </c>
      <c r="R408" s="15">
        <v>9.1158352663008202E-2</v>
      </c>
      <c r="S408" s="15">
        <v>3.0410085428224699E-2</v>
      </c>
      <c r="T408">
        <v>1.8904251911130201</v>
      </c>
      <c r="U408">
        <v>1.8904251911130201</v>
      </c>
      <c r="V408">
        <v>1.45864360504282</v>
      </c>
      <c r="W408">
        <v>7.05</v>
      </c>
      <c r="X408">
        <v>7.39</v>
      </c>
      <c r="Y408">
        <v>221552</v>
      </c>
      <c r="Z408">
        <v>13847</v>
      </c>
      <c r="AA408">
        <v>0.88</v>
      </c>
      <c r="AB408">
        <v>16</v>
      </c>
      <c r="AC408">
        <v>10</v>
      </c>
      <c r="AD408">
        <v>6</v>
      </c>
      <c r="AE408">
        <v>62.5</v>
      </c>
      <c r="AF408">
        <v>9</v>
      </c>
      <c r="AG408">
        <v>10</v>
      </c>
      <c r="AH408">
        <v>4</v>
      </c>
      <c r="AI408">
        <v>2</v>
      </c>
    </row>
    <row r="409" spans="1:35" x14ac:dyDescent="0.2">
      <c r="A409" s="102">
        <v>322</v>
      </c>
      <c r="B409">
        <v>6967</v>
      </c>
      <c r="C409" s="106" t="s">
        <v>794</v>
      </c>
      <c r="D409" s="106" t="s">
        <v>1316</v>
      </c>
      <c r="E409">
        <v>1367</v>
      </c>
      <c r="F409">
        <v>1361</v>
      </c>
      <c r="G409">
        <v>700</v>
      </c>
      <c r="H409" s="106" t="s">
        <v>1311</v>
      </c>
      <c r="I409">
        <v>8591</v>
      </c>
      <c r="J409" s="106" t="s">
        <v>1495</v>
      </c>
      <c r="K409" s="106" t="s">
        <v>1317</v>
      </c>
      <c r="L409">
        <v>1900</v>
      </c>
      <c r="M409">
        <v>1913.5</v>
      </c>
      <c r="N409">
        <v>500</v>
      </c>
      <c r="O409" s="106" t="s">
        <v>1314</v>
      </c>
      <c r="P409">
        <v>0.72535995650898499</v>
      </c>
      <c r="Q409">
        <v>0.91387729678565799</v>
      </c>
      <c r="R409" s="106">
        <v>0.30091204014716599</v>
      </c>
      <c r="S409" s="106">
        <v>3.9894562680728003E-2</v>
      </c>
      <c r="T409">
        <v>0.87626939334125198</v>
      </c>
      <c r="U409">
        <v>0.87626939334125198</v>
      </c>
      <c r="V409">
        <v>1.06768723868953</v>
      </c>
      <c r="W409">
        <v>5.67</v>
      </c>
      <c r="X409">
        <v>0.42</v>
      </c>
      <c r="Y409">
        <v>220627</v>
      </c>
      <c r="Z409">
        <v>8486</v>
      </c>
      <c r="AA409">
        <v>0.39</v>
      </c>
      <c r="AB409">
        <v>26</v>
      </c>
      <c r="AC409">
        <v>15</v>
      </c>
      <c r="AD409">
        <v>11</v>
      </c>
      <c r="AE409">
        <v>57.69</v>
      </c>
      <c r="AF409">
        <v>11</v>
      </c>
      <c r="AG409">
        <v>12</v>
      </c>
      <c r="AH409">
        <v>7</v>
      </c>
      <c r="AI409">
        <v>7</v>
      </c>
    </row>
    <row r="410" spans="1:35" x14ac:dyDescent="0.2">
      <c r="A410" s="102">
        <v>81</v>
      </c>
      <c r="B410">
        <v>8572</v>
      </c>
      <c r="C410" s="106" t="s">
        <v>1279</v>
      </c>
      <c r="D410" s="106" t="s">
        <v>1317</v>
      </c>
      <c r="E410">
        <v>522</v>
      </c>
      <c r="F410">
        <v>522</v>
      </c>
      <c r="G410">
        <v>2100</v>
      </c>
      <c r="H410" s="106" t="s">
        <v>1311</v>
      </c>
      <c r="I410">
        <v>8804</v>
      </c>
      <c r="J410" s="106" t="s">
        <v>934</v>
      </c>
      <c r="K410" s="106" t="s">
        <v>1333</v>
      </c>
      <c r="L410">
        <v>1793</v>
      </c>
      <c r="M410">
        <v>1785</v>
      </c>
      <c r="N410">
        <v>600</v>
      </c>
      <c r="O410" s="106" t="s">
        <v>1314</v>
      </c>
      <c r="P410">
        <v>0.87289805042569901</v>
      </c>
      <c r="Q410">
        <v>0.94408590609656196</v>
      </c>
      <c r="R410" s="106">
        <v>0.14073490967030799</v>
      </c>
      <c r="S410">
        <v>3.91419611652912E-2</v>
      </c>
      <c r="T410">
        <v>0.46380302860938699</v>
      </c>
      <c r="U410">
        <v>0.46380302860938699</v>
      </c>
      <c r="V410">
        <v>0.70383175674926302</v>
      </c>
      <c r="W410">
        <v>1.38</v>
      </c>
      <c r="X410">
        <v>2.35</v>
      </c>
      <c r="Y410">
        <v>220165</v>
      </c>
      <c r="Z410">
        <v>11008</v>
      </c>
      <c r="AA410">
        <v>0.56000000000000005</v>
      </c>
      <c r="AB410">
        <v>20</v>
      </c>
      <c r="AC410">
        <v>13</v>
      </c>
      <c r="AD410">
        <v>7</v>
      </c>
      <c r="AE410">
        <v>65</v>
      </c>
      <c r="AF410">
        <v>12</v>
      </c>
      <c r="AG410">
        <v>8</v>
      </c>
      <c r="AH410">
        <v>5</v>
      </c>
      <c r="AI410">
        <v>7</v>
      </c>
    </row>
    <row r="411" spans="1:35" x14ac:dyDescent="0.2">
      <c r="A411" s="102">
        <v>853</v>
      </c>
      <c r="B411">
        <v>1812</v>
      </c>
      <c r="C411" s="106" t="s">
        <v>1416</v>
      </c>
      <c r="D411" s="106" t="s">
        <v>1321</v>
      </c>
      <c r="E411">
        <v>1289</v>
      </c>
      <c r="F411">
        <v>1296</v>
      </c>
      <c r="G411">
        <v>700</v>
      </c>
      <c r="H411" s="106" t="s">
        <v>1314</v>
      </c>
      <c r="I411">
        <v>2206</v>
      </c>
      <c r="J411" s="106" t="s">
        <v>590</v>
      </c>
      <c r="K411" s="106" t="s">
        <v>1339</v>
      </c>
      <c r="L411">
        <v>4680</v>
      </c>
      <c r="M411">
        <v>4625</v>
      </c>
      <c r="N411">
        <v>200</v>
      </c>
      <c r="O411" s="106" t="s">
        <v>1311</v>
      </c>
      <c r="P411">
        <v>0.63208754208219897</v>
      </c>
      <c r="Q411">
        <v>0.869402842605562</v>
      </c>
      <c r="R411">
        <v>0.12384102030430499</v>
      </c>
      <c r="S411" s="106">
        <v>9.1107356474647003E-2</v>
      </c>
      <c r="T411">
        <v>-1.91809324622104</v>
      </c>
      <c r="U411">
        <v>1.91809324622104</v>
      </c>
      <c r="V411">
        <v>2.06106733769158</v>
      </c>
      <c r="W411">
        <v>-5.24</v>
      </c>
      <c r="X411">
        <v>1.92</v>
      </c>
      <c r="Y411">
        <v>219639</v>
      </c>
      <c r="Z411">
        <v>16895</v>
      </c>
      <c r="AA411">
        <v>1.1000000000000001</v>
      </c>
      <c r="AB411">
        <v>13</v>
      </c>
      <c r="AC411">
        <v>9</v>
      </c>
      <c r="AD411">
        <v>4</v>
      </c>
      <c r="AE411">
        <v>69.23</v>
      </c>
      <c r="AF411">
        <v>12</v>
      </c>
      <c r="AG411">
        <v>5</v>
      </c>
      <c r="AH411">
        <v>3</v>
      </c>
      <c r="AI411">
        <v>5</v>
      </c>
    </row>
    <row r="412" spans="1:35" x14ac:dyDescent="0.2">
      <c r="A412" s="102">
        <v>69</v>
      </c>
      <c r="B412">
        <v>3141</v>
      </c>
      <c r="C412" s="106" t="s">
        <v>1473</v>
      </c>
      <c r="D412" s="106" t="s">
        <v>1337</v>
      </c>
      <c r="E412">
        <v>6340</v>
      </c>
      <c r="F412">
        <v>6380</v>
      </c>
      <c r="G412">
        <v>100</v>
      </c>
      <c r="H412" s="106" t="s">
        <v>1314</v>
      </c>
      <c r="I412">
        <v>3288</v>
      </c>
      <c r="J412" s="106" t="s">
        <v>1349</v>
      </c>
      <c r="K412" s="106" t="s">
        <v>1333</v>
      </c>
      <c r="L412">
        <v>3145</v>
      </c>
      <c r="M412">
        <v>3170</v>
      </c>
      <c r="N412">
        <v>200</v>
      </c>
      <c r="O412" s="106" t="s">
        <v>1311</v>
      </c>
      <c r="P412">
        <v>0.56134071702638799</v>
      </c>
      <c r="Q412">
        <v>0.94712879283664098</v>
      </c>
      <c r="R412">
        <v>0.439013127670834</v>
      </c>
      <c r="S412">
        <v>2.9771572817977002E-2</v>
      </c>
      <c r="T412">
        <v>-1.65179428337597</v>
      </c>
      <c r="U412">
        <v>1.65179428337597</v>
      </c>
      <c r="V412">
        <v>0.119151161332762</v>
      </c>
      <c r="W412">
        <v>-7.68</v>
      </c>
      <c r="X412">
        <v>0.63</v>
      </c>
      <c r="Y412">
        <v>219636</v>
      </c>
      <c r="Z412">
        <v>13727</v>
      </c>
      <c r="AA412">
        <v>0.91</v>
      </c>
      <c r="AB412">
        <v>16</v>
      </c>
      <c r="AC412">
        <v>9</v>
      </c>
      <c r="AD412">
        <v>7</v>
      </c>
      <c r="AE412">
        <v>56.25</v>
      </c>
      <c r="AF412">
        <v>8</v>
      </c>
      <c r="AG412">
        <v>8</v>
      </c>
      <c r="AH412">
        <v>5</v>
      </c>
      <c r="AI412">
        <v>3</v>
      </c>
    </row>
    <row r="413" spans="1:35" x14ac:dyDescent="0.2">
      <c r="A413" s="102">
        <v>828</v>
      </c>
      <c r="B413">
        <v>3148</v>
      </c>
      <c r="C413" s="106" t="s">
        <v>630</v>
      </c>
      <c r="D413" s="106" t="s">
        <v>1337</v>
      </c>
      <c r="E413">
        <v>2824</v>
      </c>
      <c r="F413">
        <v>2812</v>
      </c>
      <c r="G413">
        <v>300</v>
      </c>
      <c r="H413" s="106" t="s">
        <v>1314</v>
      </c>
      <c r="I413">
        <v>8304</v>
      </c>
      <c r="J413" s="106" t="s">
        <v>1659</v>
      </c>
      <c r="K413" s="106" t="s">
        <v>1369</v>
      </c>
      <c r="L413">
        <v>3040</v>
      </c>
      <c r="M413">
        <v>3075</v>
      </c>
      <c r="N413">
        <v>300</v>
      </c>
      <c r="O413" s="106" t="s">
        <v>1311</v>
      </c>
      <c r="P413">
        <v>0.66406859281925301</v>
      </c>
      <c r="Q413">
        <v>0.87172175255233897</v>
      </c>
      <c r="R413">
        <v>0.30144651518273502</v>
      </c>
      <c r="S413">
        <v>2.9217837090790399E-2</v>
      </c>
      <c r="T413">
        <v>-2.1134402999821198</v>
      </c>
      <c r="U413">
        <v>2.1134402999821198</v>
      </c>
      <c r="V413">
        <v>1.5481487955729301</v>
      </c>
      <c r="W413">
        <v>-5.42</v>
      </c>
      <c r="X413">
        <v>8.5500000000000007</v>
      </c>
      <c r="Y413">
        <v>219550</v>
      </c>
      <c r="Z413">
        <v>21955</v>
      </c>
      <c r="AA413">
        <v>1.1200000000000001</v>
      </c>
      <c r="AB413">
        <v>10</v>
      </c>
      <c r="AC413">
        <v>8</v>
      </c>
      <c r="AD413">
        <v>2</v>
      </c>
      <c r="AE413">
        <v>80</v>
      </c>
      <c r="AF413">
        <v>14</v>
      </c>
      <c r="AG413">
        <v>4</v>
      </c>
      <c r="AH413">
        <v>2</v>
      </c>
      <c r="AI413">
        <v>4</v>
      </c>
    </row>
    <row r="414" spans="1:35" x14ac:dyDescent="0.2">
      <c r="A414" s="102">
        <v>388</v>
      </c>
      <c r="B414">
        <v>6995</v>
      </c>
      <c r="C414" s="106" t="s">
        <v>50</v>
      </c>
      <c r="D414" s="106" t="s">
        <v>1329</v>
      </c>
      <c r="E414">
        <v>1840</v>
      </c>
      <c r="F414">
        <v>1849</v>
      </c>
      <c r="G414">
        <v>500</v>
      </c>
      <c r="H414" s="106" t="s">
        <v>1314</v>
      </c>
      <c r="I414">
        <v>7267</v>
      </c>
      <c r="J414" s="106" t="s">
        <v>60</v>
      </c>
      <c r="K414" s="106" t="s">
        <v>1329</v>
      </c>
      <c r="L414">
        <v>2938</v>
      </c>
      <c r="M414">
        <v>2954</v>
      </c>
      <c r="N414">
        <v>300</v>
      </c>
      <c r="O414" s="106" t="s">
        <v>1311</v>
      </c>
      <c r="P414">
        <v>0.89609981685936102</v>
      </c>
      <c r="Q414">
        <v>0.90819474223930197</v>
      </c>
      <c r="R414">
        <v>0.119183392574474</v>
      </c>
      <c r="S414">
        <v>9.4506702566094294E-2</v>
      </c>
      <c r="T414">
        <v>-2.6458214186648399</v>
      </c>
      <c r="U414">
        <v>2.6458214186648399</v>
      </c>
      <c r="V414">
        <v>2.7478087556717199</v>
      </c>
      <c r="W414">
        <v>-8.76</v>
      </c>
      <c r="X414">
        <v>4.32</v>
      </c>
      <c r="Y414">
        <v>219444</v>
      </c>
      <c r="Z414">
        <v>18287</v>
      </c>
      <c r="AA414">
        <v>0.86</v>
      </c>
      <c r="AB414">
        <v>12</v>
      </c>
      <c r="AC414">
        <v>8</v>
      </c>
      <c r="AD414">
        <v>4</v>
      </c>
      <c r="AE414">
        <v>66.67</v>
      </c>
      <c r="AF414">
        <v>15</v>
      </c>
      <c r="AG414">
        <v>4</v>
      </c>
      <c r="AH414">
        <v>0</v>
      </c>
      <c r="AI414">
        <v>8</v>
      </c>
    </row>
    <row r="415" spans="1:35" x14ac:dyDescent="0.2">
      <c r="A415" s="102">
        <v>533</v>
      </c>
      <c r="B415">
        <v>2371</v>
      </c>
      <c r="C415" s="106" t="s">
        <v>599</v>
      </c>
      <c r="D415" s="106" t="s">
        <v>1326</v>
      </c>
      <c r="E415">
        <v>2980</v>
      </c>
      <c r="F415">
        <v>2954</v>
      </c>
      <c r="G415">
        <v>300</v>
      </c>
      <c r="H415" s="106" t="s">
        <v>1311</v>
      </c>
      <c r="I415">
        <v>4062</v>
      </c>
      <c r="J415" s="106" t="s">
        <v>231</v>
      </c>
      <c r="K415" s="106" t="s">
        <v>1316</v>
      </c>
      <c r="L415">
        <v>2703</v>
      </c>
      <c r="M415">
        <v>2731</v>
      </c>
      <c r="N415">
        <v>300</v>
      </c>
      <c r="O415" s="106" t="s">
        <v>1314</v>
      </c>
      <c r="P415">
        <v>0.73645826792800095</v>
      </c>
      <c r="Q415">
        <v>0.89707655759507299</v>
      </c>
      <c r="R415" s="106">
        <v>0.212816501258517</v>
      </c>
      <c r="S415">
        <v>8.0293615336078206E-2</v>
      </c>
      <c r="T415">
        <v>0.41576893113278002</v>
      </c>
      <c r="U415">
        <v>0.41576893113278002</v>
      </c>
      <c r="V415">
        <v>0.70299346772514204</v>
      </c>
      <c r="W415">
        <v>1.84</v>
      </c>
      <c r="X415">
        <v>7.55</v>
      </c>
      <c r="Y415">
        <v>219287</v>
      </c>
      <c r="Z415">
        <v>14619</v>
      </c>
      <c r="AA415">
        <v>0.67</v>
      </c>
      <c r="AB415">
        <v>15</v>
      </c>
      <c r="AC415">
        <v>9</v>
      </c>
      <c r="AD415">
        <v>6</v>
      </c>
      <c r="AE415">
        <v>60</v>
      </c>
      <c r="AF415">
        <v>10</v>
      </c>
      <c r="AG415">
        <v>8</v>
      </c>
      <c r="AH415">
        <v>6</v>
      </c>
      <c r="AI415">
        <v>1</v>
      </c>
    </row>
    <row r="416" spans="1:35" x14ac:dyDescent="0.2">
      <c r="A416" s="102">
        <v>1305</v>
      </c>
      <c r="B416">
        <v>1963</v>
      </c>
      <c r="C416" s="106" t="s">
        <v>1575</v>
      </c>
      <c r="D416" s="106" t="s">
        <v>1321</v>
      </c>
      <c r="E416">
        <v>1581</v>
      </c>
      <c r="F416">
        <v>1555</v>
      </c>
      <c r="G416">
        <v>600</v>
      </c>
      <c r="H416" s="106" t="s">
        <v>1311</v>
      </c>
      <c r="I416">
        <v>7458</v>
      </c>
      <c r="J416" s="106" t="s">
        <v>1804</v>
      </c>
      <c r="K416" s="106" t="s">
        <v>1318</v>
      </c>
      <c r="L416">
        <v>4985</v>
      </c>
      <c r="M416">
        <v>5000</v>
      </c>
      <c r="N416">
        <v>200</v>
      </c>
      <c r="O416" s="106" t="s">
        <v>1314</v>
      </c>
      <c r="P416">
        <v>0.762641640994838</v>
      </c>
      <c r="Q416">
        <v>0.825702706755291</v>
      </c>
      <c r="R416">
        <v>0.37662462575775302</v>
      </c>
      <c r="S416" s="106">
        <v>1.4611836556665101E-2</v>
      </c>
      <c r="T416">
        <v>0.68708796466326905</v>
      </c>
      <c r="U416">
        <v>0.68708796466326905</v>
      </c>
      <c r="V416">
        <v>1.0514976576900701</v>
      </c>
      <c r="W416">
        <v>1.97</v>
      </c>
      <c r="X416">
        <v>6.7</v>
      </c>
      <c r="Y416">
        <v>219063</v>
      </c>
      <c r="Z416">
        <v>12170</v>
      </c>
      <c r="AA416">
        <v>0.67</v>
      </c>
      <c r="AB416">
        <v>18</v>
      </c>
      <c r="AC416">
        <v>12</v>
      </c>
      <c r="AD416">
        <v>6</v>
      </c>
      <c r="AE416">
        <v>66.67</v>
      </c>
      <c r="AF416">
        <v>11</v>
      </c>
      <c r="AG416">
        <v>8</v>
      </c>
      <c r="AH416">
        <v>3</v>
      </c>
      <c r="AI416">
        <v>7</v>
      </c>
    </row>
    <row r="417" spans="1:35" x14ac:dyDescent="0.2">
      <c r="A417" s="102">
        <v>587</v>
      </c>
      <c r="B417">
        <v>1963</v>
      </c>
      <c r="C417" s="106" t="s">
        <v>1575</v>
      </c>
      <c r="D417" s="106" t="s">
        <v>1321</v>
      </c>
      <c r="E417">
        <v>1581</v>
      </c>
      <c r="F417">
        <v>1555</v>
      </c>
      <c r="G417">
        <v>500</v>
      </c>
      <c r="H417" s="106" t="s">
        <v>1314</v>
      </c>
      <c r="I417">
        <v>8316</v>
      </c>
      <c r="J417" s="106" t="s">
        <v>1544</v>
      </c>
      <c r="K417" s="106" t="s">
        <v>1369</v>
      </c>
      <c r="L417">
        <v>3832</v>
      </c>
      <c r="M417">
        <v>3844</v>
      </c>
      <c r="N417">
        <v>200</v>
      </c>
      <c r="O417" s="106" t="s">
        <v>1311</v>
      </c>
      <c r="P417">
        <v>0.75235821830132099</v>
      </c>
      <c r="Q417">
        <v>0.892284804992167</v>
      </c>
      <c r="R417" s="106">
        <v>0.43425524871357202</v>
      </c>
      <c r="S417">
        <v>3.5149793577575902E-3</v>
      </c>
      <c r="T417">
        <v>-0.87581552312041799</v>
      </c>
      <c r="U417">
        <v>0.87581552312041799</v>
      </c>
      <c r="V417">
        <v>0.40980507587777598</v>
      </c>
      <c r="W417">
        <v>-3.02</v>
      </c>
      <c r="X417">
        <v>1.1299999999999999</v>
      </c>
      <c r="Y417">
        <v>218664</v>
      </c>
      <c r="Z417">
        <v>12148</v>
      </c>
      <c r="AA417">
        <v>0.75</v>
      </c>
      <c r="AB417">
        <v>18</v>
      </c>
      <c r="AC417">
        <v>12</v>
      </c>
      <c r="AD417">
        <v>6</v>
      </c>
      <c r="AE417">
        <v>66.67</v>
      </c>
      <c r="AF417">
        <v>10</v>
      </c>
      <c r="AG417">
        <v>11</v>
      </c>
      <c r="AH417">
        <v>4</v>
      </c>
      <c r="AI417">
        <v>3</v>
      </c>
    </row>
    <row r="418" spans="1:35" x14ac:dyDescent="0.2">
      <c r="A418" s="102">
        <v>5</v>
      </c>
      <c r="B418">
        <v>2413</v>
      </c>
      <c r="C418" s="106" t="s">
        <v>1331</v>
      </c>
      <c r="D418" s="106" t="s">
        <v>1326</v>
      </c>
      <c r="E418">
        <v>3250</v>
      </c>
      <c r="F418">
        <v>3200</v>
      </c>
      <c r="G418">
        <v>300</v>
      </c>
      <c r="H418" s="106" t="s">
        <v>1311</v>
      </c>
      <c r="I418">
        <v>4686</v>
      </c>
      <c r="J418" s="106" t="s">
        <v>1332</v>
      </c>
      <c r="K418" s="106" t="s">
        <v>1313</v>
      </c>
      <c r="L418">
        <v>5310</v>
      </c>
      <c r="M418">
        <v>5500</v>
      </c>
      <c r="N418">
        <v>200</v>
      </c>
      <c r="O418" s="106" t="s">
        <v>1314</v>
      </c>
      <c r="P418">
        <v>0.69410940430734402</v>
      </c>
      <c r="Q418">
        <v>0.97057949652611897</v>
      </c>
      <c r="R418">
        <v>0.33019918824774702</v>
      </c>
      <c r="S418">
        <v>9.8145590954530001E-3</v>
      </c>
      <c r="T418">
        <v>1.68000143841049</v>
      </c>
      <c r="U418">
        <v>1.68000143841049</v>
      </c>
      <c r="V418">
        <v>2.6271278062818402</v>
      </c>
      <c r="W418">
        <v>8.01</v>
      </c>
      <c r="X418">
        <v>12.73</v>
      </c>
      <c r="Y418">
        <v>217837</v>
      </c>
      <c r="Z418">
        <v>12814</v>
      </c>
      <c r="AA418">
        <v>0.7</v>
      </c>
      <c r="AB418">
        <v>17</v>
      </c>
      <c r="AC418">
        <v>10</v>
      </c>
      <c r="AD418">
        <v>7</v>
      </c>
      <c r="AE418">
        <v>58.82</v>
      </c>
      <c r="AF418">
        <v>10</v>
      </c>
      <c r="AG418">
        <v>9</v>
      </c>
      <c r="AH418">
        <v>5</v>
      </c>
      <c r="AI418">
        <v>3</v>
      </c>
    </row>
    <row r="419" spans="1:35" x14ac:dyDescent="0.2">
      <c r="A419" s="102">
        <v>1205</v>
      </c>
      <c r="B419">
        <v>4543</v>
      </c>
      <c r="C419" s="106" t="s">
        <v>688</v>
      </c>
      <c r="D419" s="106" t="s">
        <v>1320</v>
      </c>
      <c r="E419">
        <v>3840</v>
      </c>
      <c r="F419">
        <v>3826</v>
      </c>
      <c r="G419">
        <v>200</v>
      </c>
      <c r="H419" s="106" t="s">
        <v>1314</v>
      </c>
      <c r="I419">
        <v>6967</v>
      </c>
      <c r="J419" s="106" t="s">
        <v>794</v>
      </c>
      <c r="K419" s="106" t="s">
        <v>1316</v>
      </c>
      <c r="L419">
        <v>1367</v>
      </c>
      <c r="M419">
        <v>1361</v>
      </c>
      <c r="N419">
        <v>600</v>
      </c>
      <c r="O419" s="106" t="s">
        <v>1311</v>
      </c>
      <c r="P419">
        <v>0.55313336255163703</v>
      </c>
      <c r="Q419">
        <v>0.836843850909609</v>
      </c>
      <c r="R419" s="15">
        <v>5.0982627294183505E-4</v>
      </c>
      <c r="S419" s="15">
        <v>8.3932615750305001E-2</v>
      </c>
      <c r="T419">
        <v>-1.3915996507583599</v>
      </c>
      <c r="U419">
        <v>1.3915996507583599</v>
      </c>
      <c r="V419">
        <v>1.3789600214457201</v>
      </c>
      <c r="W419">
        <v>-12.81</v>
      </c>
      <c r="X419">
        <v>6.72</v>
      </c>
      <c r="Y419">
        <v>217203</v>
      </c>
      <c r="Z419">
        <v>9444</v>
      </c>
      <c r="AA419">
        <v>0.44</v>
      </c>
      <c r="AB419">
        <v>23</v>
      </c>
      <c r="AC419">
        <v>13</v>
      </c>
      <c r="AD419">
        <v>10</v>
      </c>
      <c r="AE419">
        <v>56.52</v>
      </c>
      <c r="AF419">
        <v>12</v>
      </c>
      <c r="AG419">
        <v>10</v>
      </c>
      <c r="AH419">
        <v>7</v>
      </c>
      <c r="AI419">
        <v>6</v>
      </c>
    </row>
    <row r="420" spans="1:35" x14ac:dyDescent="0.2">
      <c r="A420" s="102">
        <v>154</v>
      </c>
      <c r="B420">
        <v>1803</v>
      </c>
      <c r="C420" s="106" t="s">
        <v>1322</v>
      </c>
      <c r="D420" s="106" t="s">
        <v>1321</v>
      </c>
      <c r="E420">
        <v>1095</v>
      </c>
      <c r="F420">
        <v>1094</v>
      </c>
      <c r="G420">
        <v>1000</v>
      </c>
      <c r="H420" s="106" t="s">
        <v>1314</v>
      </c>
      <c r="I420">
        <v>8572</v>
      </c>
      <c r="J420" s="106" t="s">
        <v>1279</v>
      </c>
      <c r="K420" s="106" t="s">
        <v>1317</v>
      </c>
      <c r="L420">
        <v>522</v>
      </c>
      <c r="M420">
        <v>522</v>
      </c>
      <c r="N420">
        <v>2100</v>
      </c>
      <c r="O420" s="106" t="s">
        <v>1311</v>
      </c>
      <c r="P420">
        <v>0.80862394781035896</v>
      </c>
      <c r="Q420">
        <v>0.93211675137033101</v>
      </c>
      <c r="R420">
        <v>6.54713827130236E-3</v>
      </c>
      <c r="S420" s="106">
        <v>1.1368836765271499E-2</v>
      </c>
      <c r="T420">
        <v>-1.93886824877996</v>
      </c>
      <c r="U420">
        <v>1.93886824877996</v>
      </c>
      <c r="V420">
        <v>1.9330460850580899</v>
      </c>
      <c r="W420">
        <v>-9.06</v>
      </c>
      <c r="X420">
        <v>0.2</v>
      </c>
      <c r="Y420">
        <v>215488</v>
      </c>
      <c r="Z420">
        <v>10261</v>
      </c>
      <c r="AA420">
        <v>0.48</v>
      </c>
      <c r="AB420">
        <v>21</v>
      </c>
      <c r="AC420">
        <v>16</v>
      </c>
      <c r="AD420">
        <v>5</v>
      </c>
      <c r="AE420">
        <v>76.19</v>
      </c>
      <c r="AF420">
        <v>11</v>
      </c>
      <c r="AG420">
        <v>8</v>
      </c>
      <c r="AH420">
        <v>4</v>
      </c>
      <c r="AI420">
        <v>9</v>
      </c>
    </row>
    <row r="421" spans="1:35" x14ac:dyDescent="0.2">
      <c r="A421" s="102">
        <v>926</v>
      </c>
      <c r="B421">
        <v>8002</v>
      </c>
      <c r="C421" s="106" t="s">
        <v>29</v>
      </c>
      <c r="D421" s="106" t="s">
        <v>1318</v>
      </c>
      <c r="E421">
        <v>782.8</v>
      </c>
      <c r="F421">
        <v>789.7</v>
      </c>
      <c r="G421">
        <v>1000</v>
      </c>
      <c r="H421" s="106" t="s">
        <v>1311</v>
      </c>
      <c r="I421">
        <v>8309</v>
      </c>
      <c r="J421" s="106" t="s">
        <v>893</v>
      </c>
      <c r="K421" s="106" t="s">
        <v>1369</v>
      </c>
      <c r="L421">
        <v>3985</v>
      </c>
      <c r="M421">
        <v>3992</v>
      </c>
      <c r="N421">
        <v>200</v>
      </c>
      <c r="O421" s="106" t="s">
        <v>1314</v>
      </c>
      <c r="P421">
        <v>0.59949227545418504</v>
      </c>
      <c r="Q421">
        <v>0.86229061588225697</v>
      </c>
      <c r="R421" s="15">
        <v>0.15915039737195499</v>
      </c>
      <c r="S421">
        <v>1.6005446204570201E-2</v>
      </c>
      <c r="T421">
        <v>1.38213201237953</v>
      </c>
      <c r="U421">
        <v>1.38213201237953</v>
      </c>
      <c r="V421">
        <v>1.0642511886247501</v>
      </c>
      <c r="W421">
        <v>2.46</v>
      </c>
      <c r="X421">
        <v>1.0900000000000001</v>
      </c>
      <c r="Y421">
        <v>215399</v>
      </c>
      <c r="Z421">
        <v>14360</v>
      </c>
      <c r="AA421">
        <v>0.82</v>
      </c>
      <c r="AB421">
        <v>15</v>
      </c>
      <c r="AC421">
        <v>10</v>
      </c>
      <c r="AD421">
        <v>5</v>
      </c>
      <c r="AE421">
        <v>66.67</v>
      </c>
      <c r="AF421">
        <v>15</v>
      </c>
      <c r="AG421">
        <v>5</v>
      </c>
      <c r="AH421">
        <v>1</v>
      </c>
      <c r="AI421">
        <v>9</v>
      </c>
    </row>
    <row r="422" spans="1:35" x14ac:dyDescent="0.2">
      <c r="A422" s="102">
        <v>1194</v>
      </c>
      <c r="B422">
        <v>6841</v>
      </c>
      <c r="C422" s="106" t="s">
        <v>1752</v>
      </c>
      <c r="D422" s="106" t="s">
        <v>1316</v>
      </c>
      <c r="E422">
        <v>1923</v>
      </c>
      <c r="F422">
        <v>1939</v>
      </c>
      <c r="G422">
        <v>500</v>
      </c>
      <c r="H422" s="106" t="s">
        <v>1311</v>
      </c>
      <c r="I422">
        <v>7181</v>
      </c>
      <c r="J422" s="106" t="s">
        <v>63</v>
      </c>
      <c r="K422" s="106" t="s">
        <v>1507</v>
      </c>
      <c r="L422">
        <v>1848</v>
      </c>
      <c r="M422">
        <v>1820</v>
      </c>
      <c r="N422">
        <v>500</v>
      </c>
      <c r="O422" s="106" t="s">
        <v>1314</v>
      </c>
      <c r="P422">
        <v>0.59230653789152898</v>
      </c>
      <c r="Q422">
        <v>0.83778825323008899</v>
      </c>
      <c r="R422">
        <v>9.6088564544536806E-2</v>
      </c>
      <c r="S422" s="106">
        <v>2.2887771831394399E-2</v>
      </c>
      <c r="T422">
        <v>0.28397215483653399</v>
      </c>
      <c r="U422">
        <v>0.28397215483653399</v>
      </c>
      <c r="V422">
        <v>2.07611513842095E-2</v>
      </c>
      <c r="W422">
        <v>1.1000000000000001</v>
      </c>
      <c r="X422">
        <v>6.14</v>
      </c>
      <c r="Y422">
        <v>215332</v>
      </c>
      <c r="Z422">
        <v>11333</v>
      </c>
      <c r="AA422">
        <v>0.6</v>
      </c>
      <c r="AB422">
        <v>19</v>
      </c>
      <c r="AC422">
        <v>11</v>
      </c>
      <c r="AD422">
        <v>8</v>
      </c>
      <c r="AE422">
        <v>57.89</v>
      </c>
      <c r="AF422">
        <v>11</v>
      </c>
      <c r="AG422">
        <v>10</v>
      </c>
      <c r="AH422">
        <v>4</v>
      </c>
      <c r="AI422">
        <v>5</v>
      </c>
    </row>
    <row r="423" spans="1:35" x14ac:dyDescent="0.2">
      <c r="A423" s="102">
        <v>1108</v>
      </c>
      <c r="B423">
        <v>4849</v>
      </c>
      <c r="C423" s="106" t="s">
        <v>554</v>
      </c>
      <c r="D423" s="106" t="s">
        <v>1326</v>
      </c>
      <c r="E423">
        <v>3865</v>
      </c>
      <c r="F423">
        <v>3775</v>
      </c>
      <c r="G423">
        <v>200</v>
      </c>
      <c r="H423" s="106" t="s">
        <v>1314</v>
      </c>
      <c r="I423">
        <v>5105</v>
      </c>
      <c r="J423" s="106" t="s">
        <v>1563</v>
      </c>
      <c r="K423" s="106" t="s">
        <v>1450</v>
      </c>
      <c r="L423">
        <v>1540</v>
      </c>
      <c r="M423">
        <v>1573</v>
      </c>
      <c r="N423">
        <v>500</v>
      </c>
      <c r="O423" s="106" t="s">
        <v>1311</v>
      </c>
      <c r="P423">
        <v>0.74841072836459399</v>
      </c>
      <c r="Q423">
        <v>0.84724352715766904</v>
      </c>
      <c r="R423" s="15">
        <v>5.4010086431423301E-8</v>
      </c>
      <c r="S423">
        <v>5.8490916795641201E-3</v>
      </c>
      <c r="T423">
        <v>-5.1143900439289203</v>
      </c>
      <c r="U423">
        <v>5.1143900439289203</v>
      </c>
      <c r="V423">
        <v>3.8864608548094899</v>
      </c>
      <c r="W423">
        <v>-32.340000000000003</v>
      </c>
      <c r="X423">
        <v>4.17</v>
      </c>
      <c r="Y423">
        <v>214632</v>
      </c>
      <c r="Z423">
        <v>10221</v>
      </c>
      <c r="AA423">
        <v>0.65</v>
      </c>
      <c r="AB423">
        <v>21</v>
      </c>
      <c r="AC423">
        <v>13</v>
      </c>
      <c r="AD423">
        <v>8</v>
      </c>
      <c r="AE423">
        <v>61.9</v>
      </c>
      <c r="AF423">
        <v>9</v>
      </c>
      <c r="AG423">
        <v>12</v>
      </c>
      <c r="AH423">
        <v>7</v>
      </c>
      <c r="AI423">
        <v>2</v>
      </c>
    </row>
    <row r="424" spans="1:35" x14ac:dyDescent="0.2">
      <c r="A424" s="102">
        <v>1077</v>
      </c>
      <c r="B424">
        <v>4183</v>
      </c>
      <c r="C424" s="106" t="s">
        <v>1521</v>
      </c>
      <c r="D424" s="106" t="s">
        <v>1336</v>
      </c>
      <c r="E424">
        <v>2570</v>
      </c>
      <c r="F424">
        <v>2586</v>
      </c>
      <c r="G424">
        <v>400</v>
      </c>
      <c r="H424" s="106" t="s">
        <v>1311</v>
      </c>
      <c r="I424">
        <v>9076</v>
      </c>
      <c r="J424" s="106" t="s">
        <v>948</v>
      </c>
      <c r="K424" s="106" t="s">
        <v>1442</v>
      </c>
      <c r="L424">
        <v>1368</v>
      </c>
      <c r="M424">
        <v>1399</v>
      </c>
      <c r="N424">
        <v>700</v>
      </c>
      <c r="O424" s="106" t="s">
        <v>1314</v>
      </c>
      <c r="P424">
        <v>0.66086763223564204</v>
      </c>
      <c r="Q424">
        <v>0.84982030749775705</v>
      </c>
      <c r="R424">
        <v>0.41676975098615698</v>
      </c>
      <c r="S424">
        <v>2.1079025896854699E-2</v>
      </c>
      <c r="T424">
        <v>1.07402824416024</v>
      </c>
      <c r="U424">
        <v>1.07402824416024</v>
      </c>
      <c r="V424">
        <v>1.3082358258843201</v>
      </c>
      <c r="W424">
        <v>2.99</v>
      </c>
      <c r="X424">
        <v>5.33</v>
      </c>
      <c r="Y424">
        <v>214460</v>
      </c>
      <c r="Z424">
        <v>15319</v>
      </c>
      <c r="AA424">
        <v>0.82</v>
      </c>
      <c r="AB424">
        <v>14</v>
      </c>
      <c r="AC424">
        <v>9</v>
      </c>
      <c r="AD424">
        <v>5</v>
      </c>
      <c r="AE424">
        <v>64.290000000000006</v>
      </c>
      <c r="AF424">
        <v>16</v>
      </c>
      <c r="AG424">
        <v>5</v>
      </c>
      <c r="AH424">
        <v>1</v>
      </c>
      <c r="AI424">
        <v>8</v>
      </c>
    </row>
    <row r="425" spans="1:35" x14ac:dyDescent="0.2">
      <c r="A425" s="102">
        <v>446</v>
      </c>
      <c r="B425">
        <v>7752</v>
      </c>
      <c r="C425" s="106" t="s">
        <v>834</v>
      </c>
      <c r="D425" s="106" t="s">
        <v>1316</v>
      </c>
      <c r="E425">
        <v>1127</v>
      </c>
      <c r="F425">
        <v>1124</v>
      </c>
      <c r="G425">
        <v>800</v>
      </c>
      <c r="H425" s="106" t="s">
        <v>1314</v>
      </c>
      <c r="I425">
        <v>8586</v>
      </c>
      <c r="J425" s="106" t="s">
        <v>1436</v>
      </c>
      <c r="K425" s="106" t="s">
        <v>1317</v>
      </c>
      <c r="L425">
        <v>3040</v>
      </c>
      <c r="M425">
        <v>3050</v>
      </c>
      <c r="N425">
        <v>300</v>
      </c>
      <c r="O425" s="106" t="s">
        <v>1311</v>
      </c>
      <c r="P425">
        <v>0.785131046738056</v>
      </c>
      <c r="Q425">
        <v>0.90418324989170096</v>
      </c>
      <c r="R425">
        <v>3.3496913345443698E-2</v>
      </c>
      <c r="S425">
        <v>9.7870605727313695E-3</v>
      </c>
      <c r="T425">
        <v>-3.1511603601535199</v>
      </c>
      <c r="U425">
        <v>3.1511603601535199</v>
      </c>
      <c r="V425">
        <v>3.0923181945378002</v>
      </c>
      <c r="W425">
        <v>-12.17</v>
      </c>
      <c r="X425">
        <v>1.73</v>
      </c>
      <c r="Y425">
        <v>214206</v>
      </c>
      <c r="Z425">
        <v>10200</v>
      </c>
      <c r="AA425">
        <v>0.5</v>
      </c>
      <c r="AB425">
        <v>21</v>
      </c>
      <c r="AC425">
        <v>11</v>
      </c>
      <c r="AD425">
        <v>10</v>
      </c>
      <c r="AE425">
        <v>52.38</v>
      </c>
      <c r="AF425">
        <v>11</v>
      </c>
      <c r="AG425">
        <v>10</v>
      </c>
      <c r="AH425">
        <v>4</v>
      </c>
      <c r="AI425">
        <v>7</v>
      </c>
    </row>
    <row r="426" spans="1:35" x14ac:dyDescent="0.2">
      <c r="A426" s="102">
        <v>1180</v>
      </c>
      <c r="B426">
        <v>1963</v>
      </c>
      <c r="C426" s="106" t="s">
        <v>1575</v>
      </c>
      <c r="D426" s="106" t="s">
        <v>1321</v>
      </c>
      <c r="E426">
        <v>1581</v>
      </c>
      <c r="F426">
        <v>1555</v>
      </c>
      <c r="G426">
        <v>600</v>
      </c>
      <c r="H426" s="106" t="s">
        <v>1311</v>
      </c>
      <c r="I426">
        <v>8341</v>
      </c>
      <c r="J426" s="106" t="s">
        <v>897</v>
      </c>
      <c r="K426" s="106" t="s">
        <v>1369</v>
      </c>
      <c r="L426">
        <v>1626</v>
      </c>
      <c r="M426">
        <v>1619</v>
      </c>
      <c r="N426">
        <v>600</v>
      </c>
      <c r="O426" s="106" t="s">
        <v>1314</v>
      </c>
      <c r="P426">
        <v>0.75711724683727499</v>
      </c>
      <c r="Q426">
        <v>0.83953938621611801</v>
      </c>
      <c r="R426" s="15">
        <v>0.45116225638969298</v>
      </c>
      <c r="S426" s="106">
        <v>3.2775742026737199E-2</v>
      </c>
      <c r="T426">
        <v>0.44236502470799599</v>
      </c>
      <c r="U426">
        <v>0.44236502470799599</v>
      </c>
      <c r="V426">
        <v>0.69504260975463195</v>
      </c>
      <c r="W426">
        <v>1.38</v>
      </c>
      <c r="X426">
        <v>3.95</v>
      </c>
      <c r="Y426">
        <v>214203</v>
      </c>
      <c r="Z426">
        <v>10710</v>
      </c>
      <c r="AA426">
        <v>0.48</v>
      </c>
      <c r="AB426">
        <v>20</v>
      </c>
      <c r="AC426">
        <v>11</v>
      </c>
      <c r="AD426">
        <v>9</v>
      </c>
      <c r="AE426">
        <v>55</v>
      </c>
      <c r="AF426">
        <v>12</v>
      </c>
      <c r="AG426">
        <v>10</v>
      </c>
      <c r="AH426">
        <v>4</v>
      </c>
      <c r="AI426">
        <v>6</v>
      </c>
    </row>
    <row r="427" spans="1:35" x14ac:dyDescent="0.2">
      <c r="A427" s="102">
        <v>193</v>
      </c>
      <c r="B427">
        <v>6406</v>
      </c>
      <c r="C427" s="106" t="s">
        <v>1323</v>
      </c>
      <c r="D427" s="106" t="s">
        <v>1324</v>
      </c>
      <c r="E427">
        <v>1707</v>
      </c>
      <c r="F427">
        <v>1708</v>
      </c>
      <c r="G427">
        <v>600</v>
      </c>
      <c r="H427" s="106" t="s">
        <v>1314</v>
      </c>
      <c r="I427">
        <v>6967</v>
      </c>
      <c r="J427" s="106" t="s">
        <v>794</v>
      </c>
      <c r="K427" s="106" t="s">
        <v>1316</v>
      </c>
      <c r="L427">
        <v>1367</v>
      </c>
      <c r="M427">
        <v>1361</v>
      </c>
      <c r="N427">
        <v>800</v>
      </c>
      <c r="O427" s="106" t="s">
        <v>1311</v>
      </c>
      <c r="P427">
        <v>0.51472650054080704</v>
      </c>
      <c r="Q427">
        <v>0.92750247577589495</v>
      </c>
      <c r="R427" s="15">
        <v>0.19217654330622999</v>
      </c>
      <c r="S427">
        <v>4.1686323730524902E-2</v>
      </c>
      <c r="T427">
        <v>-1.65697279158231</v>
      </c>
      <c r="U427">
        <v>1.65697279158231</v>
      </c>
      <c r="V427">
        <v>1.77500261148323</v>
      </c>
      <c r="W427">
        <v>-13.68</v>
      </c>
      <c r="X427">
        <v>6.25</v>
      </c>
      <c r="Y427">
        <v>213948</v>
      </c>
      <c r="Z427">
        <v>12585</v>
      </c>
      <c r="AA427">
        <v>0.52</v>
      </c>
      <c r="AB427">
        <v>17</v>
      </c>
      <c r="AC427">
        <v>9</v>
      </c>
      <c r="AD427">
        <v>8</v>
      </c>
      <c r="AE427">
        <v>52.94</v>
      </c>
      <c r="AF427">
        <v>11</v>
      </c>
      <c r="AG427">
        <v>9</v>
      </c>
      <c r="AH427">
        <v>6</v>
      </c>
      <c r="AI427">
        <v>2</v>
      </c>
    </row>
    <row r="428" spans="1:35" x14ac:dyDescent="0.2">
      <c r="A428" s="102">
        <v>1283</v>
      </c>
      <c r="B428">
        <v>5201</v>
      </c>
      <c r="C428" s="106" t="s">
        <v>1747</v>
      </c>
      <c r="D428" s="106" t="s">
        <v>1310</v>
      </c>
      <c r="E428">
        <v>3485</v>
      </c>
      <c r="F428">
        <v>3485</v>
      </c>
      <c r="G428">
        <v>300</v>
      </c>
      <c r="H428" s="106" t="s">
        <v>1314</v>
      </c>
      <c r="I428">
        <v>7180</v>
      </c>
      <c r="J428" s="106" t="s">
        <v>1114</v>
      </c>
      <c r="K428" s="106" t="s">
        <v>1369</v>
      </c>
      <c r="L428">
        <v>435</v>
      </c>
      <c r="M428">
        <v>426</v>
      </c>
      <c r="N428">
        <v>2500</v>
      </c>
      <c r="O428" s="106" t="s">
        <v>1311</v>
      </c>
      <c r="P428">
        <v>0.73171573138549095</v>
      </c>
      <c r="Q428">
        <v>0.828920415512166</v>
      </c>
      <c r="R428">
        <v>0.29809284028062799</v>
      </c>
      <c r="S428" s="15">
        <v>2.40652643150981E-2</v>
      </c>
      <c r="T428">
        <v>-0.284861126275466</v>
      </c>
      <c r="U428">
        <v>0.284861126275466</v>
      </c>
      <c r="V428">
        <v>0.70992235377071899</v>
      </c>
      <c r="W428">
        <v>-1.02</v>
      </c>
      <c r="X428">
        <v>1.87</v>
      </c>
      <c r="Y428">
        <v>212838</v>
      </c>
      <c r="Z428">
        <v>11202</v>
      </c>
      <c r="AA428">
        <v>0.67</v>
      </c>
      <c r="AB428">
        <v>19</v>
      </c>
      <c r="AC428">
        <v>13</v>
      </c>
      <c r="AD428">
        <v>6</v>
      </c>
      <c r="AE428">
        <v>68.42</v>
      </c>
      <c r="AF428">
        <v>13</v>
      </c>
      <c r="AG428">
        <v>7</v>
      </c>
      <c r="AH428">
        <v>4</v>
      </c>
      <c r="AI428">
        <v>8</v>
      </c>
    </row>
    <row r="429" spans="1:35" x14ac:dyDescent="0.2">
      <c r="A429" s="102">
        <v>189</v>
      </c>
      <c r="B429">
        <v>2531</v>
      </c>
      <c r="C429" s="106" t="s">
        <v>1338</v>
      </c>
      <c r="D429" s="106" t="s">
        <v>1339</v>
      </c>
      <c r="E429">
        <v>940</v>
      </c>
      <c r="F429">
        <v>923</v>
      </c>
      <c r="G429">
        <v>1200</v>
      </c>
      <c r="H429" s="106" t="s">
        <v>1314</v>
      </c>
      <c r="I429">
        <v>2784</v>
      </c>
      <c r="J429" s="106" t="s">
        <v>1055</v>
      </c>
      <c r="K429" s="106" t="s">
        <v>1318</v>
      </c>
      <c r="L429">
        <v>2156</v>
      </c>
      <c r="M429">
        <v>2178</v>
      </c>
      <c r="N429">
        <v>500</v>
      </c>
      <c r="O429" s="106" t="s">
        <v>1311</v>
      </c>
      <c r="P429">
        <v>0.72086059249509404</v>
      </c>
      <c r="Q429">
        <v>0.92804514110101499</v>
      </c>
      <c r="R429">
        <v>7.8078931704040899E-2</v>
      </c>
      <c r="S429">
        <v>2.3121756879041101E-2</v>
      </c>
      <c r="T429">
        <v>-1.6398071551014</v>
      </c>
      <c r="U429">
        <v>1.6398071551014</v>
      </c>
      <c r="V429">
        <v>0.828756073224861</v>
      </c>
      <c r="W429">
        <v>-4.4800000000000004</v>
      </c>
      <c r="X429">
        <v>1.71</v>
      </c>
      <c r="Y429">
        <v>212676</v>
      </c>
      <c r="Z429">
        <v>17723</v>
      </c>
      <c r="AA429">
        <v>0.97</v>
      </c>
      <c r="AB429">
        <v>12</v>
      </c>
      <c r="AC429">
        <v>9</v>
      </c>
      <c r="AD429">
        <v>3</v>
      </c>
      <c r="AE429">
        <v>75</v>
      </c>
      <c r="AF429">
        <v>15</v>
      </c>
      <c r="AG429">
        <v>3</v>
      </c>
      <c r="AH429">
        <v>0</v>
      </c>
      <c r="AI429">
        <v>9</v>
      </c>
    </row>
    <row r="430" spans="1:35" x14ac:dyDescent="0.2">
      <c r="A430" s="102">
        <v>1007</v>
      </c>
      <c r="B430">
        <v>7180</v>
      </c>
      <c r="C430" s="106" t="s">
        <v>1114</v>
      </c>
      <c r="D430" s="106" t="s">
        <v>1369</v>
      </c>
      <c r="E430">
        <v>435</v>
      </c>
      <c r="F430">
        <v>426</v>
      </c>
      <c r="G430">
        <v>2300</v>
      </c>
      <c r="H430" s="106" t="s">
        <v>1311</v>
      </c>
      <c r="I430">
        <v>7272</v>
      </c>
      <c r="J430" s="106" t="s">
        <v>1532</v>
      </c>
      <c r="K430" s="106" t="s">
        <v>1329</v>
      </c>
      <c r="L430">
        <v>1927</v>
      </c>
      <c r="M430">
        <v>1934</v>
      </c>
      <c r="N430">
        <v>500</v>
      </c>
      <c r="O430" s="106" t="s">
        <v>1314</v>
      </c>
      <c r="P430">
        <v>0.92240541361421402</v>
      </c>
      <c r="Q430">
        <v>0.854936018260544</v>
      </c>
      <c r="R430">
        <v>3.5788475719769801E-3</v>
      </c>
      <c r="S430">
        <v>4.7067016541376502E-2</v>
      </c>
      <c r="T430">
        <v>1.00242788462376</v>
      </c>
      <c r="U430">
        <v>1.00242788462376</v>
      </c>
      <c r="V430">
        <v>1.4721887433166201</v>
      </c>
      <c r="W430">
        <v>2.54</v>
      </c>
      <c r="X430">
        <v>1.32</v>
      </c>
      <c r="Y430">
        <v>212647</v>
      </c>
      <c r="Z430">
        <v>12509</v>
      </c>
      <c r="AA430">
        <v>0.61</v>
      </c>
      <c r="AB430">
        <v>17</v>
      </c>
      <c r="AC430">
        <v>9</v>
      </c>
      <c r="AD430">
        <v>8</v>
      </c>
      <c r="AE430">
        <v>52.94</v>
      </c>
      <c r="AF430">
        <v>14</v>
      </c>
      <c r="AG430">
        <v>7</v>
      </c>
      <c r="AH430">
        <v>2</v>
      </c>
      <c r="AI430">
        <v>8</v>
      </c>
    </row>
    <row r="431" spans="1:35" x14ac:dyDescent="0.2">
      <c r="A431" s="102">
        <v>77</v>
      </c>
      <c r="B431">
        <v>4536</v>
      </c>
      <c r="C431" s="106" t="s">
        <v>1613</v>
      </c>
      <c r="D431" s="106" t="s">
        <v>1334</v>
      </c>
      <c r="E431">
        <v>2021</v>
      </c>
      <c r="F431">
        <v>2011</v>
      </c>
      <c r="G431">
        <v>400</v>
      </c>
      <c r="H431" s="106" t="s">
        <v>1314</v>
      </c>
      <c r="I431">
        <v>6758</v>
      </c>
      <c r="J431" s="106" t="s">
        <v>1328</v>
      </c>
      <c r="K431" s="106" t="s">
        <v>1316</v>
      </c>
      <c r="L431">
        <v>7516</v>
      </c>
      <c r="M431">
        <v>7452</v>
      </c>
      <c r="N431">
        <v>100</v>
      </c>
      <c r="O431" s="106" t="s">
        <v>1311</v>
      </c>
      <c r="P431">
        <v>0.50116731048707497</v>
      </c>
      <c r="Q431">
        <v>0.94493077777929102</v>
      </c>
      <c r="R431">
        <v>0.150205684952818</v>
      </c>
      <c r="S431">
        <v>3.6028412027699899E-3</v>
      </c>
      <c r="T431">
        <v>-0.90528012982073802</v>
      </c>
      <c r="U431">
        <v>0.90528012982073802</v>
      </c>
      <c r="V431">
        <v>1.1396226793289299</v>
      </c>
      <c r="W431">
        <v>-4.76</v>
      </c>
      <c r="X431">
        <v>7.94</v>
      </c>
      <c r="Y431">
        <v>211010</v>
      </c>
      <c r="Z431">
        <v>14067</v>
      </c>
      <c r="AA431">
        <v>0.78</v>
      </c>
      <c r="AB431">
        <v>15</v>
      </c>
      <c r="AC431">
        <v>8</v>
      </c>
      <c r="AD431">
        <v>7</v>
      </c>
      <c r="AE431">
        <v>53.33</v>
      </c>
      <c r="AF431">
        <v>12</v>
      </c>
      <c r="AG431">
        <v>7</v>
      </c>
      <c r="AH431">
        <v>2</v>
      </c>
      <c r="AI431">
        <v>6</v>
      </c>
    </row>
    <row r="432" spans="1:35" x14ac:dyDescent="0.2">
      <c r="A432" s="102">
        <v>106</v>
      </c>
      <c r="B432">
        <v>7729</v>
      </c>
      <c r="C432" t="s">
        <v>552</v>
      </c>
      <c r="D432" t="s">
        <v>1320</v>
      </c>
      <c r="E432">
        <v>4150</v>
      </c>
      <c r="F432">
        <v>4085</v>
      </c>
      <c r="G432">
        <v>200</v>
      </c>
      <c r="H432" t="s">
        <v>1311</v>
      </c>
      <c r="I432">
        <v>9934</v>
      </c>
      <c r="J432" t="s">
        <v>1524</v>
      </c>
      <c r="K432" t="s">
        <v>1318</v>
      </c>
      <c r="L432">
        <v>2656</v>
      </c>
      <c r="M432">
        <v>2680</v>
      </c>
      <c r="N432">
        <v>300</v>
      </c>
      <c r="O432" t="s">
        <v>1314</v>
      </c>
      <c r="P432">
        <v>0.71590312521138499</v>
      </c>
      <c r="Q432">
        <v>0.94022396497243599</v>
      </c>
      <c r="R432" s="15">
        <v>0.17866195013865999</v>
      </c>
      <c r="S432">
        <v>3.5340143981572099E-2</v>
      </c>
      <c r="T432">
        <v>0.69679321852462295</v>
      </c>
      <c r="U432">
        <v>0.69679321852462295</v>
      </c>
      <c r="V432">
        <v>0.22547726849317701</v>
      </c>
      <c r="W432">
        <v>2.44</v>
      </c>
      <c r="X432">
        <v>1.59</v>
      </c>
      <c r="Y432">
        <v>210892</v>
      </c>
      <c r="Z432">
        <v>11100</v>
      </c>
      <c r="AA432">
        <v>0.72</v>
      </c>
      <c r="AB432">
        <v>19</v>
      </c>
      <c r="AC432">
        <v>12</v>
      </c>
      <c r="AD432">
        <v>7</v>
      </c>
      <c r="AE432">
        <v>63.16</v>
      </c>
      <c r="AF432">
        <v>11</v>
      </c>
      <c r="AG432">
        <v>9</v>
      </c>
      <c r="AH432">
        <v>4</v>
      </c>
      <c r="AI432">
        <v>6</v>
      </c>
    </row>
    <row r="433" spans="1:35" x14ac:dyDescent="0.2">
      <c r="A433" s="102">
        <v>935</v>
      </c>
      <c r="B433">
        <v>5703</v>
      </c>
      <c r="C433" t="s">
        <v>221</v>
      </c>
      <c r="D433" t="s">
        <v>1327</v>
      </c>
      <c r="E433">
        <v>209</v>
      </c>
      <c r="F433">
        <v>212</v>
      </c>
      <c r="G433">
        <v>4900</v>
      </c>
      <c r="H433" t="s">
        <v>1311</v>
      </c>
      <c r="I433">
        <v>8012</v>
      </c>
      <c r="J433" t="s">
        <v>1548</v>
      </c>
      <c r="K433" t="s">
        <v>1318</v>
      </c>
      <c r="L433">
        <v>1488</v>
      </c>
      <c r="M433">
        <v>1486</v>
      </c>
      <c r="N433">
        <v>700</v>
      </c>
      <c r="O433" t="s">
        <v>1314</v>
      </c>
      <c r="P433">
        <v>0.88835060157412504</v>
      </c>
      <c r="Q433">
        <v>0.86149819173575604</v>
      </c>
      <c r="R433">
        <v>0.238398801579641</v>
      </c>
      <c r="S433">
        <v>4.512473180729E-2</v>
      </c>
      <c r="T433">
        <v>0.77335565247158999</v>
      </c>
      <c r="U433">
        <v>0.77335565247158999</v>
      </c>
      <c r="V433">
        <v>0.40350978221682798</v>
      </c>
      <c r="W433">
        <v>2.21</v>
      </c>
      <c r="X433">
        <v>0.13</v>
      </c>
      <c r="Y433">
        <v>210473</v>
      </c>
      <c r="Z433">
        <v>11693</v>
      </c>
      <c r="AA433">
        <v>0.56999999999999995</v>
      </c>
      <c r="AB433">
        <v>18</v>
      </c>
      <c r="AC433">
        <v>12</v>
      </c>
      <c r="AD433">
        <v>6</v>
      </c>
      <c r="AE433">
        <v>66.67</v>
      </c>
      <c r="AF433">
        <v>15</v>
      </c>
      <c r="AG433">
        <v>4</v>
      </c>
      <c r="AH433">
        <v>2</v>
      </c>
      <c r="AI433">
        <v>12</v>
      </c>
    </row>
    <row r="434" spans="1:35" x14ac:dyDescent="0.2">
      <c r="A434" s="102">
        <v>122</v>
      </c>
      <c r="B434">
        <v>2001</v>
      </c>
      <c r="C434" t="s">
        <v>1222</v>
      </c>
      <c r="D434" t="s">
        <v>1339</v>
      </c>
      <c r="E434">
        <v>1653</v>
      </c>
      <c r="F434">
        <v>1649</v>
      </c>
      <c r="G434">
        <v>500</v>
      </c>
      <c r="H434" t="s">
        <v>1311</v>
      </c>
      <c r="I434">
        <v>2607</v>
      </c>
      <c r="J434" t="s">
        <v>1340</v>
      </c>
      <c r="K434" t="s">
        <v>1339</v>
      </c>
      <c r="L434">
        <v>2801</v>
      </c>
      <c r="M434">
        <v>2773</v>
      </c>
      <c r="N434">
        <v>300</v>
      </c>
      <c r="O434" t="s">
        <v>1314</v>
      </c>
      <c r="P434">
        <v>0.88384481225941602</v>
      </c>
      <c r="Q434">
        <v>0.937535123864492</v>
      </c>
      <c r="R434">
        <v>4.5288726253675804E-3</v>
      </c>
      <c r="S434">
        <v>2.46141922166653E-3</v>
      </c>
      <c r="T434">
        <v>1.86274153754588</v>
      </c>
      <c r="U434">
        <v>1.86274153754588</v>
      </c>
      <c r="V434">
        <v>1.27741870620281</v>
      </c>
      <c r="W434">
        <v>5.12</v>
      </c>
      <c r="X434">
        <v>0.89</v>
      </c>
      <c r="Y434">
        <v>210313</v>
      </c>
      <c r="Z434">
        <v>12371</v>
      </c>
      <c r="AA434">
        <v>0.68</v>
      </c>
      <c r="AB434">
        <v>17</v>
      </c>
      <c r="AC434">
        <v>8</v>
      </c>
      <c r="AD434">
        <v>9</v>
      </c>
      <c r="AE434">
        <v>47.06</v>
      </c>
      <c r="AF434">
        <v>14</v>
      </c>
      <c r="AG434">
        <v>5</v>
      </c>
      <c r="AH434">
        <v>3</v>
      </c>
      <c r="AI434">
        <v>9</v>
      </c>
    </row>
    <row r="435" spans="1:35" x14ac:dyDescent="0.2">
      <c r="A435" s="102">
        <v>512</v>
      </c>
      <c r="B435">
        <v>7267</v>
      </c>
      <c r="C435" t="s">
        <v>60</v>
      </c>
      <c r="D435" t="s">
        <v>1329</v>
      </c>
      <c r="E435">
        <v>2938</v>
      </c>
      <c r="F435">
        <v>2954</v>
      </c>
      <c r="G435">
        <v>300</v>
      </c>
      <c r="H435" t="s">
        <v>1311</v>
      </c>
      <c r="I435">
        <v>9072</v>
      </c>
      <c r="J435" t="s">
        <v>1441</v>
      </c>
      <c r="K435" t="s">
        <v>1442</v>
      </c>
      <c r="L435">
        <v>2444</v>
      </c>
      <c r="M435">
        <v>2438</v>
      </c>
      <c r="N435">
        <v>400</v>
      </c>
      <c r="O435" t="s">
        <v>1314</v>
      </c>
      <c r="P435">
        <v>0.83563453704491197</v>
      </c>
      <c r="Q435">
        <v>0.89865843642614596</v>
      </c>
      <c r="R435" s="106">
        <v>0.16084739339413101</v>
      </c>
      <c r="S435" s="106">
        <v>4.3559643386514302E-3</v>
      </c>
      <c r="T435">
        <v>3.2268573451506599</v>
      </c>
      <c r="U435">
        <v>3.2268573451506599</v>
      </c>
      <c r="V435">
        <v>2.5377968896964802</v>
      </c>
      <c r="W435">
        <v>5.93</v>
      </c>
      <c r="X435">
        <v>10.039999999999999</v>
      </c>
      <c r="Y435">
        <v>209857</v>
      </c>
      <c r="Z435">
        <v>26232</v>
      </c>
      <c r="AA435">
        <v>1.42</v>
      </c>
      <c r="AB435">
        <v>8</v>
      </c>
      <c r="AC435">
        <v>6</v>
      </c>
      <c r="AD435">
        <v>2</v>
      </c>
      <c r="AE435">
        <v>75</v>
      </c>
      <c r="AF435">
        <v>12</v>
      </c>
      <c r="AG435">
        <v>6</v>
      </c>
      <c r="AH435">
        <v>0</v>
      </c>
      <c r="AI435">
        <v>2</v>
      </c>
    </row>
    <row r="436" spans="1:35" x14ac:dyDescent="0.2">
      <c r="A436" s="102">
        <v>1255</v>
      </c>
      <c r="B436">
        <v>7276</v>
      </c>
      <c r="C436" t="s">
        <v>1365</v>
      </c>
      <c r="D436" t="s">
        <v>1316</v>
      </c>
      <c r="E436">
        <v>4700</v>
      </c>
      <c r="F436">
        <v>4705</v>
      </c>
      <c r="G436">
        <v>200</v>
      </c>
      <c r="H436" t="s">
        <v>1311</v>
      </c>
      <c r="I436">
        <v>8273</v>
      </c>
      <c r="J436" t="s">
        <v>1444</v>
      </c>
      <c r="K436" t="s">
        <v>1337</v>
      </c>
      <c r="L436">
        <v>3425</v>
      </c>
      <c r="M436">
        <v>3410</v>
      </c>
      <c r="N436">
        <v>300</v>
      </c>
      <c r="O436" t="s">
        <v>1314</v>
      </c>
      <c r="P436">
        <v>0.94742995284973297</v>
      </c>
      <c r="Q436">
        <v>0.83266891773413798</v>
      </c>
      <c r="R436">
        <v>0.194150404747789</v>
      </c>
      <c r="S436">
        <v>1.6944887989654501E-3</v>
      </c>
      <c r="T436">
        <v>0.87084366915289702</v>
      </c>
      <c r="U436">
        <v>0.87084366915289702</v>
      </c>
      <c r="V436">
        <v>0.626181577008737</v>
      </c>
      <c r="W436">
        <v>2.2799999999999998</v>
      </c>
      <c r="X436">
        <v>8.7100000000000009</v>
      </c>
      <c r="Y436">
        <v>209471</v>
      </c>
      <c r="Z436">
        <v>26184</v>
      </c>
      <c r="AA436">
        <v>1.68</v>
      </c>
      <c r="AB436">
        <v>8</v>
      </c>
      <c r="AC436">
        <v>6</v>
      </c>
      <c r="AD436">
        <v>2</v>
      </c>
      <c r="AE436">
        <v>75</v>
      </c>
      <c r="AF436">
        <v>8</v>
      </c>
      <c r="AG436">
        <v>5</v>
      </c>
      <c r="AH436">
        <v>2</v>
      </c>
      <c r="AI436">
        <v>1</v>
      </c>
    </row>
    <row r="437" spans="1:35" x14ac:dyDescent="0.2">
      <c r="A437" s="102">
        <v>885</v>
      </c>
      <c r="B437">
        <v>3291</v>
      </c>
      <c r="C437" t="s">
        <v>58</v>
      </c>
      <c r="D437" t="s">
        <v>1333</v>
      </c>
      <c r="E437">
        <v>1684</v>
      </c>
      <c r="F437">
        <v>1683</v>
      </c>
      <c r="G437">
        <v>600</v>
      </c>
      <c r="H437" t="s">
        <v>1314</v>
      </c>
      <c r="I437">
        <v>8385</v>
      </c>
      <c r="J437" t="s">
        <v>913</v>
      </c>
      <c r="K437" t="s">
        <v>1369</v>
      </c>
      <c r="L437">
        <v>551</v>
      </c>
      <c r="M437">
        <v>551</v>
      </c>
      <c r="N437">
        <v>1800</v>
      </c>
      <c r="O437" t="s">
        <v>1311</v>
      </c>
      <c r="P437">
        <v>0.65759634849901405</v>
      </c>
      <c r="Q437">
        <v>0.86581587726299902</v>
      </c>
      <c r="R437">
        <v>0.10391842420848001</v>
      </c>
      <c r="S437">
        <v>3.1226454831084199E-2</v>
      </c>
      <c r="T437">
        <v>-1.2291732429966999</v>
      </c>
      <c r="U437">
        <v>1.2291732429966999</v>
      </c>
      <c r="V437">
        <v>1.3288472212559801</v>
      </c>
      <c r="W437">
        <v>-4</v>
      </c>
      <c r="X437">
        <v>1.78</v>
      </c>
      <c r="Y437">
        <v>209389</v>
      </c>
      <c r="Z437">
        <v>11633</v>
      </c>
      <c r="AA437">
        <v>0.56999999999999995</v>
      </c>
      <c r="AB437">
        <v>18</v>
      </c>
      <c r="AC437">
        <v>11</v>
      </c>
      <c r="AD437">
        <v>7</v>
      </c>
      <c r="AE437">
        <v>61.11</v>
      </c>
      <c r="AF437">
        <v>15</v>
      </c>
      <c r="AG437">
        <v>6</v>
      </c>
      <c r="AH437">
        <v>4</v>
      </c>
      <c r="AI437">
        <v>8</v>
      </c>
    </row>
    <row r="438" spans="1:35" x14ac:dyDescent="0.2">
      <c r="A438" s="102">
        <v>378</v>
      </c>
      <c r="B438">
        <v>9069</v>
      </c>
      <c r="C438" t="s">
        <v>1432</v>
      </c>
      <c r="D438" t="s">
        <v>1442</v>
      </c>
      <c r="E438">
        <v>875</v>
      </c>
      <c r="F438">
        <v>871</v>
      </c>
      <c r="G438">
        <v>1100</v>
      </c>
      <c r="H438" t="s">
        <v>1311</v>
      </c>
      <c r="I438">
        <v>9072</v>
      </c>
      <c r="J438" t="s">
        <v>1441</v>
      </c>
      <c r="K438" t="s">
        <v>1442</v>
      </c>
      <c r="L438">
        <v>2444</v>
      </c>
      <c r="M438">
        <v>2438</v>
      </c>
      <c r="N438">
        <v>400</v>
      </c>
      <c r="O438" t="s">
        <v>1314</v>
      </c>
      <c r="P438">
        <v>0.85389950927105496</v>
      </c>
      <c r="Q438">
        <v>0.90871570990636197</v>
      </c>
      <c r="R438" s="106">
        <v>0.121033252381096</v>
      </c>
      <c r="S438" s="15">
        <v>4.4112222474457599E-4</v>
      </c>
      <c r="T438">
        <v>2.6877428193619499</v>
      </c>
      <c r="U438">
        <v>2.6877428193619499</v>
      </c>
      <c r="V438">
        <v>2.8199596687472002</v>
      </c>
      <c r="W438">
        <v>5.0599999999999996</v>
      </c>
      <c r="X438">
        <v>1.75</v>
      </c>
      <c r="Y438">
        <v>209024</v>
      </c>
      <c r="Z438">
        <v>13064</v>
      </c>
      <c r="AA438">
        <v>0.7</v>
      </c>
      <c r="AB438">
        <v>16</v>
      </c>
      <c r="AC438">
        <v>11</v>
      </c>
      <c r="AD438">
        <v>5</v>
      </c>
      <c r="AE438">
        <v>68.75</v>
      </c>
      <c r="AF438">
        <v>15</v>
      </c>
      <c r="AG438">
        <v>6</v>
      </c>
      <c r="AH438">
        <v>2</v>
      </c>
      <c r="AI438">
        <v>8</v>
      </c>
    </row>
    <row r="439" spans="1:35" x14ac:dyDescent="0.2">
      <c r="A439" s="102">
        <v>797</v>
      </c>
      <c r="B439">
        <v>4043</v>
      </c>
      <c r="C439" t="s">
        <v>1607</v>
      </c>
      <c r="D439" t="s">
        <v>1336</v>
      </c>
      <c r="E439">
        <v>2788</v>
      </c>
      <c r="F439">
        <v>2796</v>
      </c>
      <c r="G439">
        <v>300</v>
      </c>
      <c r="H439" t="s">
        <v>1311</v>
      </c>
      <c r="I439">
        <v>6361</v>
      </c>
      <c r="J439" t="s">
        <v>761</v>
      </c>
      <c r="K439" t="s">
        <v>1324</v>
      </c>
      <c r="L439">
        <v>2905</v>
      </c>
      <c r="M439">
        <v>2898</v>
      </c>
      <c r="N439">
        <v>300</v>
      </c>
      <c r="O439" t="s">
        <v>1314</v>
      </c>
      <c r="P439">
        <v>0.56143913349157903</v>
      </c>
      <c r="Q439">
        <v>0.87459425444802197</v>
      </c>
      <c r="R439">
        <v>0.30214505534610597</v>
      </c>
      <c r="S439" s="106">
        <v>1.0504273564205E-2</v>
      </c>
      <c r="T439">
        <v>2.4877730021345101</v>
      </c>
      <c r="U439">
        <v>2.4877730021345101</v>
      </c>
      <c r="V439">
        <v>2.4082986354384901</v>
      </c>
      <c r="W439">
        <v>9.07</v>
      </c>
      <c r="X439">
        <v>3.52</v>
      </c>
      <c r="Y439">
        <v>208771</v>
      </c>
      <c r="Z439">
        <v>13048</v>
      </c>
      <c r="AA439">
        <v>0.57999999999999996</v>
      </c>
      <c r="AB439">
        <v>16</v>
      </c>
      <c r="AC439">
        <v>11</v>
      </c>
      <c r="AD439">
        <v>5</v>
      </c>
      <c r="AE439">
        <v>68.75</v>
      </c>
      <c r="AF439">
        <v>8</v>
      </c>
      <c r="AG439">
        <v>10</v>
      </c>
      <c r="AH439">
        <v>5</v>
      </c>
      <c r="AI439">
        <v>1</v>
      </c>
    </row>
    <row r="440" spans="1:35" x14ac:dyDescent="0.2">
      <c r="A440" s="102">
        <v>799</v>
      </c>
      <c r="B440">
        <v>6371</v>
      </c>
      <c r="C440" t="s">
        <v>1484</v>
      </c>
      <c r="D440" t="s">
        <v>1324</v>
      </c>
      <c r="E440">
        <v>3305</v>
      </c>
      <c r="F440">
        <v>3325</v>
      </c>
      <c r="G440">
        <v>300</v>
      </c>
      <c r="H440" t="s">
        <v>1311</v>
      </c>
      <c r="I440">
        <v>7189</v>
      </c>
      <c r="J440" t="s">
        <v>44</v>
      </c>
      <c r="K440" t="s">
        <v>1369</v>
      </c>
      <c r="L440">
        <v>689</v>
      </c>
      <c r="M440">
        <v>691</v>
      </c>
      <c r="N440">
        <v>1400</v>
      </c>
      <c r="O440" t="s">
        <v>1314</v>
      </c>
      <c r="P440">
        <v>0.902621394189698</v>
      </c>
      <c r="Q440">
        <v>0.874221783857974</v>
      </c>
      <c r="R440">
        <v>0.41384488473645098</v>
      </c>
      <c r="S440" s="15">
        <v>7.6962272315171401E-2</v>
      </c>
      <c r="T440">
        <v>1.37053384784943</v>
      </c>
      <c r="U440">
        <v>1.37053384784943</v>
      </c>
      <c r="V440">
        <v>1.51657992807454</v>
      </c>
      <c r="W440">
        <v>4.43</v>
      </c>
      <c r="X440">
        <v>3.02</v>
      </c>
      <c r="Y440">
        <v>208352</v>
      </c>
      <c r="Z440">
        <v>9922</v>
      </c>
      <c r="AA440">
        <v>0.62</v>
      </c>
      <c r="AB440">
        <v>21</v>
      </c>
      <c r="AC440">
        <v>13</v>
      </c>
      <c r="AD440">
        <v>8</v>
      </c>
      <c r="AE440">
        <v>61.9</v>
      </c>
      <c r="AF440">
        <v>13</v>
      </c>
      <c r="AG440">
        <v>8</v>
      </c>
      <c r="AH440">
        <v>4</v>
      </c>
      <c r="AI440">
        <v>9</v>
      </c>
    </row>
    <row r="441" spans="1:35" x14ac:dyDescent="0.2">
      <c r="A441" s="102">
        <v>400</v>
      </c>
      <c r="B441">
        <v>4183</v>
      </c>
      <c r="C441" t="s">
        <v>1521</v>
      </c>
      <c r="D441" t="s">
        <v>1336</v>
      </c>
      <c r="E441">
        <v>2570</v>
      </c>
      <c r="F441">
        <v>2586</v>
      </c>
      <c r="G441">
        <v>400</v>
      </c>
      <c r="H441" t="s">
        <v>1311</v>
      </c>
      <c r="I441">
        <v>4208</v>
      </c>
      <c r="J441" t="s">
        <v>1519</v>
      </c>
      <c r="K441" t="s">
        <v>1336</v>
      </c>
      <c r="L441">
        <v>2190</v>
      </c>
      <c r="M441">
        <v>2199</v>
      </c>
      <c r="N441">
        <v>500</v>
      </c>
      <c r="O441" t="s">
        <v>1314</v>
      </c>
      <c r="P441">
        <v>0.79113045364925005</v>
      </c>
      <c r="Q441">
        <v>0.90721423942050095</v>
      </c>
      <c r="R441" s="15">
        <v>0.302343834170679</v>
      </c>
      <c r="S441">
        <v>9.8232796184382895E-2</v>
      </c>
      <c r="T441">
        <v>2.0665070759014599</v>
      </c>
      <c r="U441">
        <v>2.0665070759014599</v>
      </c>
      <c r="V441">
        <v>1.6123048844233201</v>
      </c>
      <c r="W441">
        <v>4.1100000000000003</v>
      </c>
      <c r="X441">
        <v>6.29</v>
      </c>
      <c r="Y441">
        <v>207621</v>
      </c>
      <c r="Z441">
        <v>20762</v>
      </c>
      <c r="AA441">
        <v>1.0900000000000001</v>
      </c>
      <c r="AB441">
        <v>10</v>
      </c>
      <c r="AC441">
        <v>9</v>
      </c>
      <c r="AD441">
        <v>1</v>
      </c>
      <c r="AE441">
        <v>90</v>
      </c>
      <c r="AF441">
        <v>14</v>
      </c>
      <c r="AG441">
        <v>3</v>
      </c>
      <c r="AH441">
        <v>0</v>
      </c>
      <c r="AI441">
        <v>7</v>
      </c>
    </row>
    <row r="442" spans="1:35" x14ac:dyDescent="0.2">
      <c r="A442" s="102">
        <v>1251</v>
      </c>
      <c r="B442">
        <v>4061</v>
      </c>
      <c r="C442" t="s">
        <v>1562</v>
      </c>
      <c r="D442" t="s">
        <v>1336</v>
      </c>
      <c r="E442">
        <v>3015</v>
      </c>
      <c r="F442">
        <v>2943</v>
      </c>
      <c r="G442">
        <v>300</v>
      </c>
      <c r="H442" t="s">
        <v>1311</v>
      </c>
      <c r="I442">
        <v>7189</v>
      </c>
      <c r="J442" t="s">
        <v>44</v>
      </c>
      <c r="K442" t="s">
        <v>1369</v>
      </c>
      <c r="L442">
        <v>689</v>
      </c>
      <c r="M442">
        <v>691</v>
      </c>
      <c r="N442">
        <v>1300</v>
      </c>
      <c r="O442" t="s">
        <v>1314</v>
      </c>
      <c r="P442">
        <v>0.941459986554536</v>
      </c>
      <c r="Q442">
        <v>0.83309374505583</v>
      </c>
      <c r="R442">
        <v>4.0524304300498901E-2</v>
      </c>
      <c r="S442">
        <v>3.4852012059147501E-2</v>
      </c>
      <c r="T442">
        <v>2.1512605315761801</v>
      </c>
      <c r="U442">
        <v>2.1512605315761801</v>
      </c>
      <c r="V442">
        <v>2.85972330637198</v>
      </c>
      <c r="W442">
        <v>7.65</v>
      </c>
      <c r="X442">
        <v>1.74</v>
      </c>
      <c r="Y442">
        <v>207353</v>
      </c>
      <c r="Z442">
        <v>11520</v>
      </c>
      <c r="AA442">
        <v>0.75</v>
      </c>
      <c r="AB442">
        <v>18</v>
      </c>
      <c r="AC442">
        <v>11</v>
      </c>
      <c r="AD442">
        <v>7</v>
      </c>
      <c r="AE442">
        <v>61.11</v>
      </c>
      <c r="AF442">
        <v>12</v>
      </c>
      <c r="AG442">
        <v>9</v>
      </c>
      <c r="AH442">
        <v>5</v>
      </c>
      <c r="AI442">
        <v>4</v>
      </c>
    </row>
    <row r="443" spans="1:35" x14ac:dyDescent="0.2">
      <c r="A443" s="102">
        <v>811</v>
      </c>
      <c r="B443">
        <v>6201</v>
      </c>
      <c r="C443" t="s">
        <v>1711</v>
      </c>
      <c r="D443" t="s">
        <v>1329</v>
      </c>
      <c r="E443">
        <v>6230</v>
      </c>
      <c r="F443">
        <v>6240</v>
      </c>
      <c r="G443">
        <v>100</v>
      </c>
      <c r="H443" t="s">
        <v>1311</v>
      </c>
      <c r="I443">
        <v>6925</v>
      </c>
      <c r="J443" t="s">
        <v>1783</v>
      </c>
      <c r="K443" t="s">
        <v>1316</v>
      </c>
      <c r="L443">
        <v>1487</v>
      </c>
      <c r="M443">
        <v>1481</v>
      </c>
      <c r="N443">
        <v>400</v>
      </c>
      <c r="O443" t="s">
        <v>1314</v>
      </c>
      <c r="P443">
        <v>0.55701053364823205</v>
      </c>
      <c r="Q443">
        <v>0.87311708891891004</v>
      </c>
      <c r="R443" s="15">
        <v>0.289470091325431</v>
      </c>
      <c r="S443">
        <v>1.9996720306578099E-2</v>
      </c>
      <c r="T443">
        <v>2.7215846009092699</v>
      </c>
      <c r="U443">
        <v>2.7215846009092699</v>
      </c>
      <c r="V443">
        <v>1.92674064458605</v>
      </c>
      <c r="W443">
        <v>7.27</v>
      </c>
      <c r="X443">
        <v>5.0599999999999996</v>
      </c>
      <c r="Y443">
        <v>204987</v>
      </c>
      <c r="Z443">
        <v>11388</v>
      </c>
      <c r="AA443">
        <v>0.76</v>
      </c>
      <c r="AB443">
        <v>18</v>
      </c>
      <c r="AC443">
        <v>11</v>
      </c>
      <c r="AD443">
        <v>7</v>
      </c>
      <c r="AE443">
        <v>61.11</v>
      </c>
      <c r="AF443">
        <v>11</v>
      </c>
      <c r="AG443">
        <v>7</v>
      </c>
      <c r="AH443">
        <v>4</v>
      </c>
      <c r="AI443">
        <v>7</v>
      </c>
    </row>
    <row r="444" spans="1:35" x14ac:dyDescent="0.2">
      <c r="A444" s="102">
        <v>620</v>
      </c>
      <c r="B444">
        <v>3048</v>
      </c>
      <c r="C444" t="s">
        <v>1643</v>
      </c>
      <c r="D444" t="s">
        <v>1337</v>
      </c>
      <c r="E444">
        <v>1150</v>
      </c>
      <c r="F444">
        <v>1130</v>
      </c>
      <c r="G444">
        <v>900</v>
      </c>
      <c r="H444" t="s">
        <v>1314</v>
      </c>
      <c r="I444">
        <v>5802</v>
      </c>
      <c r="J444" t="s">
        <v>1549</v>
      </c>
      <c r="K444" t="s">
        <v>1327</v>
      </c>
      <c r="L444">
        <v>1447.5</v>
      </c>
      <c r="M444">
        <v>1459</v>
      </c>
      <c r="N444">
        <v>700</v>
      </c>
      <c r="O444" t="s">
        <v>1311</v>
      </c>
      <c r="P444">
        <v>0.69042159295941097</v>
      </c>
      <c r="Q444">
        <v>0.889393423098087</v>
      </c>
      <c r="R444">
        <v>0.16014369846843901</v>
      </c>
      <c r="S444">
        <v>1.6377302583045501E-2</v>
      </c>
      <c r="T444">
        <v>-6.5181559089625696E-2</v>
      </c>
      <c r="U444">
        <v>6.5181559089625696E-2</v>
      </c>
      <c r="V444">
        <v>0.98665607876341299</v>
      </c>
      <c r="W444">
        <v>-0.19</v>
      </c>
      <c r="X444">
        <v>0.42</v>
      </c>
      <c r="Y444">
        <v>204619</v>
      </c>
      <c r="Z444">
        <v>10769</v>
      </c>
      <c r="AA444">
        <v>0.57999999999999996</v>
      </c>
      <c r="AB444">
        <v>19</v>
      </c>
      <c r="AC444">
        <v>12</v>
      </c>
      <c r="AD444">
        <v>7</v>
      </c>
      <c r="AE444">
        <v>63.16</v>
      </c>
      <c r="AF444">
        <v>11</v>
      </c>
      <c r="AG444">
        <v>9</v>
      </c>
      <c r="AH444">
        <v>3</v>
      </c>
      <c r="AI444">
        <v>7</v>
      </c>
    </row>
    <row r="445" spans="1:35" x14ac:dyDescent="0.2">
      <c r="A445" s="102">
        <v>881</v>
      </c>
      <c r="B445">
        <v>6503</v>
      </c>
      <c r="C445" t="s">
        <v>1261</v>
      </c>
      <c r="D445" t="s">
        <v>1316</v>
      </c>
      <c r="E445">
        <v>1538.5</v>
      </c>
      <c r="F445">
        <v>1564</v>
      </c>
      <c r="G445">
        <v>600</v>
      </c>
      <c r="H445" t="s">
        <v>1314</v>
      </c>
      <c r="I445">
        <v>6965</v>
      </c>
      <c r="J445" t="s">
        <v>1755</v>
      </c>
      <c r="K445" t="s">
        <v>1316</v>
      </c>
      <c r="L445">
        <v>4640</v>
      </c>
      <c r="M445">
        <v>4660</v>
      </c>
      <c r="N445">
        <v>200</v>
      </c>
      <c r="O445" t="s">
        <v>1311</v>
      </c>
      <c r="P445">
        <v>0.79212328792444897</v>
      </c>
      <c r="Q445">
        <v>0.86653639755517298</v>
      </c>
      <c r="R445" s="106">
        <v>2.8784439654395001E-3</v>
      </c>
      <c r="S445" s="106">
        <v>4.8345393993671097E-2</v>
      </c>
      <c r="T445">
        <v>-0.398532844142231</v>
      </c>
      <c r="U445">
        <v>0.398532844142231</v>
      </c>
      <c r="V445">
        <v>0.59265672858069296</v>
      </c>
      <c r="W445">
        <v>-1.48</v>
      </c>
      <c r="X445">
        <v>0.69</v>
      </c>
      <c r="Y445">
        <v>204181</v>
      </c>
      <c r="Z445">
        <v>12761</v>
      </c>
      <c r="AA445">
        <v>0.8</v>
      </c>
      <c r="AB445">
        <v>16</v>
      </c>
      <c r="AC445">
        <v>10</v>
      </c>
      <c r="AD445">
        <v>6</v>
      </c>
      <c r="AE445">
        <v>62.5</v>
      </c>
      <c r="AF445">
        <v>13</v>
      </c>
      <c r="AG445">
        <v>7</v>
      </c>
      <c r="AH445">
        <v>2</v>
      </c>
      <c r="AI445">
        <v>7</v>
      </c>
    </row>
    <row r="446" spans="1:35" x14ac:dyDescent="0.2">
      <c r="A446" s="102">
        <v>79</v>
      </c>
      <c r="B446">
        <v>7267</v>
      </c>
      <c r="C446" t="s">
        <v>60</v>
      </c>
      <c r="D446" t="s">
        <v>1329</v>
      </c>
      <c r="E446">
        <v>2938</v>
      </c>
      <c r="F446">
        <v>2954</v>
      </c>
      <c r="G446">
        <v>300</v>
      </c>
      <c r="H446" t="s">
        <v>1311</v>
      </c>
      <c r="I446">
        <v>7272</v>
      </c>
      <c r="J446" t="s">
        <v>1532</v>
      </c>
      <c r="K446" t="s">
        <v>1329</v>
      </c>
      <c r="L446">
        <v>1927</v>
      </c>
      <c r="M446">
        <v>1934</v>
      </c>
      <c r="N446">
        <v>500</v>
      </c>
      <c r="O446" t="s">
        <v>1314</v>
      </c>
      <c r="P446">
        <v>0.85579844846516795</v>
      </c>
      <c r="Q446">
        <v>0.94441335516193503</v>
      </c>
      <c r="R446" s="106">
        <v>0.116830097517603</v>
      </c>
      <c r="S446" s="15">
        <v>6.0262308949368103E-5</v>
      </c>
      <c r="T446">
        <v>3.5155490257276201</v>
      </c>
      <c r="U446">
        <v>3.5155490257276201</v>
      </c>
      <c r="V446">
        <v>3.54841904342037</v>
      </c>
      <c r="W446">
        <v>8.83</v>
      </c>
      <c r="X446">
        <v>9.1199999999999992</v>
      </c>
      <c r="Y446">
        <v>203311</v>
      </c>
      <c r="Z446">
        <v>18483</v>
      </c>
      <c r="AA446">
        <v>0.88</v>
      </c>
      <c r="AB446">
        <v>11</v>
      </c>
      <c r="AC446">
        <v>8</v>
      </c>
      <c r="AD446">
        <v>3</v>
      </c>
      <c r="AE446">
        <v>72.73</v>
      </c>
      <c r="AF446">
        <v>16</v>
      </c>
      <c r="AG446">
        <v>3</v>
      </c>
      <c r="AH446">
        <v>1</v>
      </c>
      <c r="AI446">
        <v>7</v>
      </c>
    </row>
    <row r="447" spans="1:35" x14ac:dyDescent="0.2">
      <c r="A447" s="102">
        <v>954</v>
      </c>
      <c r="B447">
        <v>3076</v>
      </c>
      <c r="C447" t="s">
        <v>1644</v>
      </c>
      <c r="D447" t="s">
        <v>1318</v>
      </c>
      <c r="E447">
        <v>1773</v>
      </c>
      <c r="F447">
        <v>1740</v>
      </c>
      <c r="G447">
        <v>600</v>
      </c>
      <c r="H447" t="s">
        <v>1314</v>
      </c>
      <c r="I447">
        <v>7186</v>
      </c>
      <c r="J447" t="s">
        <v>551</v>
      </c>
      <c r="K447" t="s">
        <v>1369</v>
      </c>
      <c r="L447">
        <v>427</v>
      </c>
      <c r="M447">
        <v>429</v>
      </c>
      <c r="N447">
        <v>2400</v>
      </c>
      <c r="O447" t="s">
        <v>1311</v>
      </c>
      <c r="P447">
        <v>0.63000724491081805</v>
      </c>
      <c r="Q447">
        <v>0.85975717282363195</v>
      </c>
      <c r="R447">
        <v>0.15356636248870301</v>
      </c>
      <c r="S447">
        <v>5.7522088276135003E-2</v>
      </c>
      <c r="T447">
        <v>-3.22936219821641</v>
      </c>
      <c r="U447">
        <v>3.22936219821641</v>
      </c>
      <c r="V447">
        <v>2.05728812580969</v>
      </c>
      <c r="W447">
        <v>-9.1300000000000008</v>
      </c>
      <c r="X447">
        <v>1.38</v>
      </c>
      <c r="Y447">
        <v>202973</v>
      </c>
      <c r="Z447">
        <v>13532</v>
      </c>
      <c r="AA447">
        <v>0.61</v>
      </c>
      <c r="AB447">
        <v>15</v>
      </c>
      <c r="AC447">
        <v>9</v>
      </c>
      <c r="AD447">
        <v>6</v>
      </c>
      <c r="AE447">
        <v>60</v>
      </c>
      <c r="AF447">
        <v>13</v>
      </c>
      <c r="AG447">
        <v>4</v>
      </c>
      <c r="AH447">
        <v>4</v>
      </c>
      <c r="AI447">
        <v>7</v>
      </c>
    </row>
    <row r="448" spans="1:35" x14ac:dyDescent="0.2">
      <c r="A448" s="102">
        <v>569</v>
      </c>
      <c r="B448">
        <v>4739</v>
      </c>
      <c r="C448" t="s">
        <v>1366</v>
      </c>
      <c r="D448" t="s">
        <v>1313</v>
      </c>
      <c r="E448">
        <v>3355</v>
      </c>
      <c r="F448">
        <v>3360</v>
      </c>
      <c r="G448">
        <v>200</v>
      </c>
      <c r="H448" t="s">
        <v>1314</v>
      </c>
      <c r="I448">
        <v>6920</v>
      </c>
      <c r="J448" t="s">
        <v>1315</v>
      </c>
      <c r="K448" t="s">
        <v>1316</v>
      </c>
      <c r="L448">
        <v>6050</v>
      </c>
      <c r="M448">
        <v>5930</v>
      </c>
      <c r="N448">
        <v>100</v>
      </c>
      <c r="O448" t="s">
        <v>1311</v>
      </c>
      <c r="P448">
        <v>0.86995842245667998</v>
      </c>
      <c r="Q448">
        <v>0.89399514056556895</v>
      </c>
      <c r="R448">
        <v>0.33890423998180902</v>
      </c>
      <c r="S448">
        <v>3.9209527270585E-2</v>
      </c>
      <c r="T448">
        <v>-0.920002899675052</v>
      </c>
      <c r="U448">
        <v>0.920002899675052</v>
      </c>
      <c r="V448">
        <v>1.17241276311845</v>
      </c>
      <c r="W448">
        <v>-9.67</v>
      </c>
      <c r="X448">
        <v>13.32</v>
      </c>
      <c r="Y448">
        <v>202543</v>
      </c>
      <c r="Z448">
        <v>9645</v>
      </c>
      <c r="AA448">
        <v>0.52</v>
      </c>
      <c r="AB448">
        <v>21</v>
      </c>
      <c r="AC448">
        <v>12</v>
      </c>
      <c r="AD448">
        <v>9</v>
      </c>
      <c r="AE448">
        <v>57.14</v>
      </c>
      <c r="AF448">
        <v>6</v>
      </c>
      <c r="AG448">
        <v>12</v>
      </c>
      <c r="AH448">
        <v>9</v>
      </c>
      <c r="AI448">
        <v>0</v>
      </c>
    </row>
    <row r="449" spans="1:35" x14ac:dyDescent="0.2">
      <c r="A449" s="102">
        <v>1269</v>
      </c>
      <c r="B449">
        <v>6592</v>
      </c>
      <c r="C449" t="s">
        <v>1553</v>
      </c>
      <c r="D449" t="s">
        <v>1316</v>
      </c>
      <c r="E449">
        <v>4140</v>
      </c>
      <c r="F449">
        <v>4210</v>
      </c>
      <c r="G449">
        <v>200</v>
      </c>
      <c r="H449" t="s">
        <v>1311</v>
      </c>
      <c r="I449">
        <v>9101</v>
      </c>
      <c r="J449" t="s">
        <v>950</v>
      </c>
      <c r="K449" t="s">
        <v>1567</v>
      </c>
      <c r="L449">
        <v>1716</v>
      </c>
      <c r="M449">
        <v>1730</v>
      </c>
      <c r="N449">
        <v>500</v>
      </c>
      <c r="O449" t="s">
        <v>1314</v>
      </c>
      <c r="P449">
        <v>0.73475231496994498</v>
      </c>
      <c r="Q449">
        <v>0.83103177749068402</v>
      </c>
      <c r="R449">
        <v>0.170005241908845</v>
      </c>
      <c r="S449">
        <v>1.4369773099062001E-2</v>
      </c>
      <c r="T449">
        <v>2.9628382152005099</v>
      </c>
      <c r="U449">
        <v>2.9628382152005099</v>
      </c>
      <c r="V449">
        <v>2.2512832832482399</v>
      </c>
      <c r="W449">
        <v>8.76</v>
      </c>
      <c r="X449">
        <v>2.73</v>
      </c>
      <c r="Y449">
        <v>202273</v>
      </c>
      <c r="Z449">
        <v>15559</v>
      </c>
      <c r="AA449">
        <v>0.83</v>
      </c>
      <c r="AB449">
        <v>13</v>
      </c>
      <c r="AC449">
        <v>8</v>
      </c>
      <c r="AD449">
        <v>5</v>
      </c>
      <c r="AE449">
        <v>61.54</v>
      </c>
      <c r="AF449">
        <v>13</v>
      </c>
      <c r="AG449">
        <v>5</v>
      </c>
      <c r="AH449">
        <v>1</v>
      </c>
      <c r="AI449">
        <v>7</v>
      </c>
    </row>
    <row r="450" spans="1:35" x14ac:dyDescent="0.2">
      <c r="A450" s="102">
        <v>1037</v>
      </c>
      <c r="B450">
        <v>4205</v>
      </c>
      <c r="C450" t="s">
        <v>1476</v>
      </c>
      <c r="D450" t="s">
        <v>1336</v>
      </c>
      <c r="E450">
        <v>1192</v>
      </c>
      <c r="F450">
        <v>1216</v>
      </c>
      <c r="G450">
        <v>900</v>
      </c>
      <c r="H450" t="s">
        <v>1314</v>
      </c>
      <c r="I450">
        <v>6703</v>
      </c>
      <c r="J450" t="s">
        <v>1578</v>
      </c>
      <c r="K450" t="s">
        <v>1316</v>
      </c>
      <c r="L450">
        <v>1350</v>
      </c>
      <c r="M450">
        <v>1348</v>
      </c>
      <c r="N450">
        <v>800</v>
      </c>
      <c r="O450" t="s">
        <v>1311</v>
      </c>
      <c r="P450">
        <v>0.945986469769444</v>
      </c>
      <c r="Q450">
        <v>0.85262798887190605</v>
      </c>
      <c r="R450" s="106">
        <v>9.5078198440768896E-2</v>
      </c>
      <c r="S450">
        <v>3.01403834742822E-2</v>
      </c>
      <c r="T450">
        <v>-7.3457503141548197E-2</v>
      </c>
      <c r="U450">
        <v>7.3457503141548197E-2</v>
      </c>
      <c r="V450">
        <v>0.439597935433438</v>
      </c>
      <c r="W450">
        <v>-0.19</v>
      </c>
      <c r="X450">
        <v>1.48</v>
      </c>
      <c r="Y450">
        <v>201825</v>
      </c>
      <c r="Z450">
        <v>15525</v>
      </c>
      <c r="AA450">
        <v>0.81</v>
      </c>
      <c r="AB450">
        <v>13</v>
      </c>
      <c r="AC450">
        <v>8</v>
      </c>
      <c r="AD450">
        <v>5</v>
      </c>
      <c r="AE450">
        <v>61.54</v>
      </c>
      <c r="AF450">
        <v>12</v>
      </c>
      <c r="AG450">
        <v>6</v>
      </c>
      <c r="AH450">
        <v>2</v>
      </c>
      <c r="AI450">
        <v>5</v>
      </c>
    </row>
    <row r="451" spans="1:35" x14ac:dyDescent="0.2">
      <c r="A451" s="102">
        <v>1232</v>
      </c>
      <c r="B451">
        <v>4634</v>
      </c>
      <c r="C451" t="s">
        <v>65</v>
      </c>
      <c r="D451" t="s">
        <v>1336</v>
      </c>
      <c r="E451">
        <v>2460</v>
      </c>
      <c r="F451">
        <v>2455</v>
      </c>
      <c r="G451">
        <v>400</v>
      </c>
      <c r="H451" t="s">
        <v>1314</v>
      </c>
      <c r="I451">
        <v>9142</v>
      </c>
      <c r="J451" t="s">
        <v>953</v>
      </c>
      <c r="K451" t="s">
        <v>1442</v>
      </c>
      <c r="L451">
        <v>3595</v>
      </c>
      <c r="M451">
        <v>3620</v>
      </c>
      <c r="N451">
        <v>300</v>
      </c>
      <c r="O451" t="s">
        <v>1311</v>
      </c>
      <c r="P451">
        <v>0.71571233490833697</v>
      </c>
      <c r="Q451">
        <v>0.835212982995581</v>
      </c>
      <c r="R451">
        <v>0.32019040847261898</v>
      </c>
      <c r="S451">
        <v>3.3960532138249802E-2</v>
      </c>
      <c r="T451">
        <v>-2.2086993229305198</v>
      </c>
      <c r="U451">
        <v>2.2086993229305198</v>
      </c>
      <c r="V451">
        <v>1.5641767512468101</v>
      </c>
      <c r="W451">
        <v>-5.74</v>
      </c>
      <c r="X451">
        <v>9.58</v>
      </c>
      <c r="Y451">
        <v>201293</v>
      </c>
      <c r="Z451">
        <v>11841</v>
      </c>
      <c r="AA451">
        <v>0.51</v>
      </c>
      <c r="AB451">
        <v>17</v>
      </c>
      <c r="AC451">
        <v>9</v>
      </c>
      <c r="AD451">
        <v>8</v>
      </c>
      <c r="AE451">
        <v>52.94</v>
      </c>
      <c r="AF451">
        <v>13</v>
      </c>
      <c r="AG451">
        <v>7</v>
      </c>
      <c r="AH451">
        <v>3</v>
      </c>
      <c r="AI451">
        <v>7</v>
      </c>
    </row>
    <row r="452" spans="1:35" x14ac:dyDescent="0.2">
      <c r="A452" s="102">
        <v>228</v>
      </c>
      <c r="B452">
        <v>4005</v>
      </c>
      <c r="C452" t="s">
        <v>1568</v>
      </c>
      <c r="D452" t="s">
        <v>1336</v>
      </c>
      <c r="E452">
        <v>450</v>
      </c>
      <c r="F452">
        <v>451</v>
      </c>
      <c r="G452">
        <v>2300</v>
      </c>
      <c r="H452" t="s">
        <v>1311</v>
      </c>
      <c r="I452">
        <v>7202</v>
      </c>
      <c r="J452" t="s">
        <v>803</v>
      </c>
      <c r="K452" t="s">
        <v>1329</v>
      </c>
      <c r="L452">
        <v>1138</v>
      </c>
      <c r="M452">
        <v>1141.5</v>
      </c>
      <c r="N452">
        <v>900</v>
      </c>
      <c r="O452" t="s">
        <v>1314</v>
      </c>
      <c r="P452">
        <v>0.93357382021237301</v>
      </c>
      <c r="Q452">
        <v>0.92384002596580095</v>
      </c>
      <c r="R452">
        <v>5.9253723864269803E-2</v>
      </c>
      <c r="S452" s="15">
        <v>1.46917255681625E-5</v>
      </c>
      <c r="T452">
        <v>7.8345301990704302E-2</v>
      </c>
      <c r="U452">
        <v>7.8345301990704302E-2</v>
      </c>
      <c r="V452">
        <v>0.35265085373357702</v>
      </c>
      <c r="W452">
        <v>0.28000000000000003</v>
      </c>
      <c r="X452">
        <v>0.97</v>
      </c>
      <c r="Y452">
        <v>201283</v>
      </c>
      <c r="Z452">
        <v>12580</v>
      </c>
      <c r="AA452">
        <v>0.64</v>
      </c>
      <c r="AB452">
        <v>16</v>
      </c>
      <c r="AC452">
        <v>9</v>
      </c>
      <c r="AD452">
        <v>7</v>
      </c>
      <c r="AE452">
        <v>56.25</v>
      </c>
      <c r="AF452">
        <v>13</v>
      </c>
      <c r="AG452">
        <v>7</v>
      </c>
      <c r="AH452">
        <v>2</v>
      </c>
      <c r="AI452">
        <v>7</v>
      </c>
    </row>
    <row r="453" spans="1:35" x14ac:dyDescent="0.2">
      <c r="A453" s="102">
        <v>791</v>
      </c>
      <c r="B453">
        <v>3865</v>
      </c>
      <c r="C453" t="s">
        <v>1259</v>
      </c>
      <c r="D453" t="s">
        <v>1542</v>
      </c>
      <c r="E453">
        <v>500</v>
      </c>
      <c r="F453">
        <v>499</v>
      </c>
      <c r="G453">
        <v>2200</v>
      </c>
      <c r="H453" t="s">
        <v>1311</v>
      </c>
      <c r="I453">
        <v>5406</v>
      </c>
      <c r="J453" t="s">
        <v>1665</v>
      </c>
      <c r="K453" t="s">
        <v>1367</v>
      </c>
      <c r="L453">
        <v>476</v>
      </c>
      <c r="M453">
        <v>474</v>
      </c>
      <c r="N453">
        <v>2300</v>
      </c>
      <c r="O453" t="s">
        <v>1314</v>
      </c>
      <c r="P453">
        <v>0.89589619718393798</v>
      </c>
      <c r="Q453">
        <v>0.87540909221566898</v>
      </c>
      <c r="R453">
        <v>0.197806071227353</v>
      </c>
      <c r="S453">
        <v>1.35057124691874E-2</v>
      </c>
      <c r="T453">
        <v>1.92668753155289</v>
      </c>
      <c r="U453">
        <v>1.92668753155289</v>
      </c>
      <c r="V453">
        <v>1.86881535895512</v>
      </c>
      <c r="W453">
        <v>6.88</v>
      </c>
      <c r="X453">
        <v>0.69</v>
      </c>
      <c r="Y453">
        <v>201220</v>
      </c>
      <c r="Z453">
        <v>8049</v>
      </c>
      <c r="AA453">
        <v>0.36</v>
      </c>
      <c r="AB453">
        <v>25</v>
      </c>
      <c r="AC453">
        <v>14</v>
      </c>
      <c r="AD453">
        <v>11</v>
      </c>
      <c r="AE453">
        <v>56</v>
      </c>
      <c r="AF453">
        <v>9</v>
      </c>
      <c r="AG453">
        <v>13</v>
      </c>
      <c r="AH453">
        <v>7</v>
      </c>
      <c r="AI453">
        <v>5</v>
      </c>
    </row>
    <row r="454" spans="1:35" x14ac:dyDescent="0.2">
      <c r="A454" s="102">
        <v>706</v>
      </c>
      <c r="B454">
        <v>6201</v>
      </c>
      <c r="C454" t="s">
        <v>1711</v>
      </c>
      <c r="D454" t="s">
        <v>1329</v>
      </c>
      <c r="E454">
        <v>6230</v>
      </c>
      <c r="F454">
        <v>6240</v>
      </c>
      <c r="G454">
        <v>100</v>
      </c>
      <c r="H454" t="s">
        <v>1311</v>
      </c>
      <c r="I454">
        <v>6845</v>
      </c>
      <c r="J454" t="s">
        <v>1561</v>
      </c>
      <c r="K454" t="s">
        <v>1316</v>
      </c>
      <c r="L454">
        <v>2883</v>
      </c>
      <c r="M454">
        <v>2926</v>
      </c>
      <c r="N454">
        <v>200</v>
      </c>
      <c r="O454" t="s">
        <v>1314</v>
      </c>
      <c r="P454">
        <v>0.66505576179999204</v>
      </c>
      <c r="Q454">
        <v>0.88243565804139101</v>
      </c>
      <c r="R454">
        <v>1.6539182890097E-3</v>
      </c>
      <c r="S454">
        <v>2.3075079248338098E-2</v>
      </c>
      <c r="T454">
        <v>1.2511179549181899</v>
      </c>
      <c r="U454">
        <v>1.2511179549181899</v>
      </c>
      <c r="V454">
        <v>1.2705605005229099</v>
      </c>
      <c r="W454">
        <v>3.08</v>
      </c>
      <c r="X454">
        <v>6.22</v>
      </c>
      <c r="Y454">
        <v>200892</v>
      </c>
      <c r="Z454">
        <v>20089</v>
      </c>
      <c r="AA454">
        <v>1.5</v>
      </c>
      <c r="AB454">
        <v>10</v>
      </c>
      <c r="AC454">
        <v>7</v>
      </c>
      <c r="AD454">
        <v>3</v>
      </c>
      <c r="AE454">
        <v>70</v>
      </c>
      <c r="AF454">
        <v>11</v>
      </c>
      <c r="AG454">
        <v>5</v>
      </c>
      <c r="AH454">
        <v>1</v>
      </c>
      <c r="AI454">
        <v>4</v>
      </c>
    </row>
    <row r="455" spans="1:35" x14ac:dyDescent="0.2">
      <c r="A455" s="102">
        <v>1063</v>
      </c>
      <c r="B455">
        <v>4540</v>
      </c>
      <c r="C455" t="s">
        <v>1792</v>
      </c>
      <c r="D455" t="s">
        <v>1334</v>
      </c>
      <c r="E455">
        <v>2913</v>
      </c>
      <c r="F455">
        <v>2861</v>
      </c>
      <c r="G455">
        <v>300</v>
      </c>
      <c r="H455" t="s">
        <v>1311</v>
      </c>
      <c r="I455">
        <v>6371</v>
      </c>
      <c r="J455" t="s">
        <v>1484</v>
      </c>
      <c r="K455" t="s">
        <v>1324</v>
      </c>
      <c r="L455">
        <v>3305</v>
      </c>
      <c r="M455">
        <v>3325</v>
      </c>
      <c r="N455">
        <v>300</v>
      </c>
      <c r="O455" t="s">
        <v>1314</v>
      </c>
      <c r="P455">
        <v>0.884723140066206</v>
      </c>
      <c r="Q455">
        <v>0.85064038024382205</v>
      </c>
      <c r="R455" s="15">
        <v>9.9300748640195795E-4</v>
      </c>
      <c r="S455">
        <v>4.0019766150360299E-3</v>
      </c>
      <c r="T455">
        <v>0.79644348940808996</v>
      </c>
      <c r="U455">
        <v>0.79644348940808996</v>
      </c>
      <c r="V455">
        <v>1.4434004887760199</v>
      </c>
      <c r="W455">
        <v>2.6</v>
      </c>
      <c r="X455">
        <v>13.95</v>
      </c>
      <c r="Y455">
        <v>200665</v>
      </c>
      <c r="Z455">
        <v>28666</v>
      </c>
      <c r="AA455">
        <v>1.47</v>
      </c>
      <c r="AB455">
        <v>7</v>
      </c>
      <c r="AC455">
        <v>5</v>
      </c>
      <c r="AD455">
        <v>2</v>
      </c>
      <c r="AE455">
        <v>71.430000000000007</v>
      </c>
      <c r="AF455">
        <v>8</v>
      </c>
      <c r="AG455">
        <v>5</v>
      </c>
      <c r="AH455">
        <v>2</v>
      </c>
      <c r="AI455">
        <v>0</v>
      </c>
    </row>
    <row r="456" spans="1:35" x14ac:dyDescent="0.2">
      <c r="A456" s="102">
        <v>751</v>
      </c>
      <c r="B456">
        <v>3076</v>
      </c>
      <c r="C456" t="s">
        <v>1644</v>
      </c>
      <c r="D456" t="s">
        <v>1318</v>
      </c>
      <c r="E456">
        <v>1773</v>
      </c>
      <c r="F456">
        <v>1740</v>
      </c>
      <c r="G456">
        <v>600</v>
      </c>
      <c r="H456" t="s">
        <v>1314</v>
      </c>
      <c r="I456">
        <v>7180</v>
      </c>
      <c r="J456" t="s">
        <v>1114</v>
      </c>
      <c r="K456" t="s">
        <v>1369</v>
      </c>
      <c r="L456">
        <v>435</v>
      </c>
      <c r="M456">
        <v>426</v>
      </c>
      <c r="N456">
        <v>2500</v>
      </c>
      <c r="O456" t="s">
        <v>1311</v>
      </c>
      <c r="P456">
        <v>0.85384495911008795</v>
      </c>
      <c r="Q456">
        <v>0.87910398425729597</v>
      </c>
      <c r="R456">
        <v>4.8806005455171303E-2</v>
      </c>
      <c r="S456">
        <v>6.1074199917505196E-3</v>
      </c>
      <c r="T456">
        <v>-0.861784687359334</v>
      </c>
      <c r="U456">
        <v>0.861784687359334</v>
      </c>
      <c r="V456">
        <v>0.31340610544234299</v>
      </c>
      <c r="W456">
        <v>-2.1</v>
      </c>
      <c r="X456">
        <v>2.0099999999999998</v>
      </c>
      <c r="Y456">
        <v>200483</v>
      </c>
      <c r="Z456">
        <v>11793</v>
      </c>
      <c r="AA456">
        <v>0.59</v>
      </c>
      <c r="AB456">
        <v>17</v>
      </c>
      <c r="AC456">
        <v>10</v>
      </c>
      <c r="AD456">
        <v>7</v>
      </c>
      <c r="AE456">
        <v>58.82</v>
      </c>
      <c r="AF456">
        <v>11</v>
      </c>
      <c r="AG456">
        <v>8</v>
      </c>
      <c r="AH456">
        <v>4</v>
      </c>
      <c r="AI456">
        <v>5</v>
      </c>
    </row>
    <row r="457" spans="1:35" x14ac:dyDescent="0.2">
      <c r="A457" s="102">
        <v>734</v>
      </c>
      <c r="B457">
        <v>4540</v>
      </c>
      <c r="C457" t="s">
        <v>1792</v>
      </c>
      <c r="D457" t="s">
        <v>1334</v>
      </c>
      <c r="E457">
        <v>2913</v>
      </c>
      <c r="F457">
        <v>2861</v>
      </c>
      <c r="G457">
        <v>300</v>
      </c>
      <c r="H457" t="s">
        <v>1314</v>
      </c>
      <c r="I457">
        <v>7202</v>
      </c>
      <c r="J457" t="s">
        <v>803</v>
      </c>
      <c r="K457" t="s">
        <v>1329</v>
      </c>
      <c r="L457">
        <v>1138</v>
      </c>
      <c r="M457">
        <v>1141.5</v>
      </c>
      <c r="N457">
        <v>800</v>
      </c>
      <c r="O457" t="s">
        <v>1311</v>
      </c>
      <c r="P457">
        <v>0.84199868446621995</v>
      </c>
      <c r="Q457">
        <v>0.88048971575149904</v>
      </c>
      <c r="R457">
        <v>1.3312941043934799E-4</v>
      </c>
      <c r="S457" s="15">
        <v>2.5807905633384501E-4</v>
      </c>
      <c r="T457">
        <v>-8.8682257449210503E-2</v>
      </c>
      <c r="U457">
        <v>8.8682257449210503E-2</v>
      </c>
      <c r="V457">
        <v>0.665297639978777</v>
      </c>
      <c r="W457">
        <v>-0.45</v>
      </c>
      <c r="X457">
        <v>6.4</v>
      </c>
      <c r="Y457">
        <v>200206</v>
      </c>
      <c r="Z457">
        <v>9100</v>
      </c>
      <c r="AA457">
        <v>0.38</v>
      </c>
      <c r="AB457">
        <v>22</v>
      </c>
      <c r="AC457">
        <v>12</v>
      </c>
      <c r="AD457">
        <v>10</v>
      </c>
      <c r="AE457">
        <v>54.55</v>
      </c>
      <c r="AF457">
        <v>10</v>
      </c>
      <c r="AG457">
        <v>11</v>
      </c>
      <c r="AH457">
        <v>6</v>
      </c>
      <c r="AI457">
        <v>5</v>
      </c>
    </row>
    <row r="458" spans="1:35" x14ac:dyDescent="0.2">
      <c r="A458" s="102">
        <v>1159</v>
      </c>
      <c r="B458">
        <v>4812</v>
      </c>
      <c r="C458" t="s">
        <v>698</v>
      </c>
      <c r="D458" t="s">
        <v>1313</v>
      </c>
      <c r="E458">
        <v>5060</v>
      </c>
      <c r="F458">
        <v>5060</v>
      </c>
      <c r="G458">
        <v>200</v>
      </c>
      <c r="H458" t="s">
        <v>1311</v>
      </c>
      <c r="I458">
        <v>6965</v>
      </c>
      <c r="J458" t="s">
        <v>1755</v>
      </c>
      <c r="K458" t="s">
        <v>1316</v>
      </c>
      <c r="L458">
        <v>4640</v>
      </c>
      <c r="M458">
        <v>4660</v>
      </c>
      <c r="N458">
        <v>200</v>
      </c>
      <c r="O458" t="s">
        <v>1314</v>
      </c>
      <c r="P458">
        <v>0.63010362240165696</v>
      </c>
      <c r="Q458">
        <v>0.84163936150080298</v>
      </c>
      <c r="R458">
        <v>0.23927665770728099</v>
      </c>
      <c r="S458">
        <v>8.5122589043089402E-3</v>
      </c>
      <c r="T458">
        <v>2.2165064470156501</v>
      </c>
      <c r="U458">
        <v>2.2165064470156501</v>
      </c>
      <c r="V458">
        <v>2.4694934168496498</v>
      </c>
      <c r="W458">
        <v>13.44</v>
      </c>
      <c r="X458">
        <v>7.91</v>
      </c>
      <c r="Y458">
        <v>199236</v>
      </c>
      <c r="Z458">
        <v>15326</v>
      </c>
      <c r="AA458">
        <v>0.63</v>
      </c>
      <c r="AB458">
        <v>13</v>
      </c>
      <c r="AC458">
        <v>9</v>
      </c>
      <c r="AD458">
        <v>4</v>
      </c>
      <c r="AE458">
        <v>69.23</v>
      </c>
      <c r="AF458">
        <v>13</v>
      </c>
      <c r="AG458">
        <v>5</v>
      </c>
      <c r="AH458">
        <v>3</v>
      </c>
      <c r="AI458">
        <v>5</v>
      </c>
    </row>
    <row r="459" spans="1:35" x14ac:dyDescent="0.2">
      <c r="A459" s="102">
        <v>1460</v>
      </c>
      <c r="B459">
        <v>6371</v>
      </c>
      <c r="C459" t="s">
        <v>1484</v>
      </c>
      <c r="D459" t="s">
        <v>1324</v>
      </c>
      <c r="E459">
        <v>3305</v>
      </c>
      <c r="F459">
        <v>3325</v>
      </c>
      <c r="G459">
        <v>300</v>
      </c>
      <c r="H459" t="s">
        <v>1314</v>
      </c>
      <c r="I459">
        <v>9513</v>
      </c>
      <c r="J459" t="s">
        <v>1537</v>
      </c>
      <c r="K459" t="s">
        <v>1371</v>
      </c>
      <c r="L459">
        <v>2550</v>
      </c>
      <c r="M459">
        <v>2529</v>
      </c>
      <c r="N459">
        <v>400</v>
      </c>
      <c r="O459" t="s">
        <v>1311</v>
      </c>
      <c r="P459">
        <v>0.81306802582094395</v>
      </c>
      <c r="Q459">
        <v>0.80838090014302399</v>
      </c>
      <c r="R459">
        <v>0.23577077498769999</v>
      </c>
      <c r="S459" s="106">
        <v>3.7747816823134203E-2</v>
      </c>
      <c r="T459">
        <v>-2.51087909493187</v>
      </c>
      <c r="U459">
        <v>2.51087909493187</v>
      </c>
      <c r="V459">
        <v>2.5573546616447702</v>
      </c>
      <c r="W459">
        <v>-9.49</v>
      </c>
      <c r="X459">
        <v>1.41</v>
      </c>
      <c r="Y459">
        <v>198343</v>
      </c>
      <c r="Z459">
        <v>15257</v>
      </c>
      <c r="AA459">
        <v>0.94</v>
      </c>
      <c r="AB459">
        <v>13</v>
      </c>
      <c r="AC459">
        <v>8</v>
      </c>
      <c r="AD459">
        <v>5</v>
      </c>
      <c r="AE459">
        <v>61.54</v>
      </c>
      <c r="AF459">
        <v>12</v>
      </c>
      <c r="AG459">
        <v>6</v>
      </c>
      <c r="AH459">
        <v>2</v>
      </c>
      <c r="AI459">
        <v>5</v>
      </c>
    </row>
    <row r="460" spans="1:35" x14ac:dyDescent="0.2">
      <c r="A460" s="102">
        <v>510</v>
      </c>
      <c r="B460">
        <v>4183</v>
      </c>
      <c r="C460" t="s">
        <v>1521</v>
      </c>
      <c r="D460" t="s">
        <v>1336</v>
      </c>
      <c r="E460">
        <v>2570</v>
      </c>
      <c r="F460">
        <v>2586</v>
      </c>
      <c r="G460">
        <v>400</v>
      </c>
      <c r="H460" t="s">
        <v>1311</v>
      </c>
      <c r="I460">
        <v>7278</v>
      </c>
      <c r="J460" t="s">
        <v>45</v>
      </c>
      <c r="K460" t="s">
        <v>1329</v>
      </c>
      <c r="L460">
        <v>2240</v>
      </c>
      <c r="M460">
        <v>2234</v>
      </c>
      <c r="N460">
        <v>500</v>
      </c>
      <c r="O460" t="s">
        <v>1314</v>
      </c>
      <c r="P460">
        <v>0.77935048999824197</v>
      </c>
      <c r="Q460">
        <v>0.89876220214743496</v>
      </c>
      <c r="R460">
        <v>0.21202098256486501</v>
      </c>
      <c r="S460">
        <v>2.0239938993975798E-3</v>
      </c>
      <c r="T460">
        <v>2.0922027850985301</v>
      </c>
      <c r="U460">
        <v>2.0922027850985301</v>
      </c>
      <c r="V460">
        <v>1.6889223297548901</v>
      </c>
      <c r="W460">
        <v>5.81</v>
      </c>
      <c r="X460">
        <v>7.99</v>
      </c>
      <c r="Y460">
        <v>198227</v>
      </c>
      <c r="Z460">
        <v>11660</v>
      </c>
      <c r="AA460">
        <v>0.69</v>
      </c>
      <c r="AB460">
        <v>17</v>
      </c>
      <c r="AC460">
        <v>11</v>
      </c>
      <c r="AD460">
        <v>6</v>
      </c>
      <c r="AE460">
        <v>64.709999999999994</v>
      </c>
      <c r="AF460">
        <v>12</v>
      </c>
      <c r="AG460">
        <v>8</v>
      </c>
      <c r="AH460">
        <v>3</v>
      </c>
      <c r="AI460">
        <v>6</v>
      </c>
    </row>
    <row r="461" spans="1:35" x14ac:dyDescent="0.2">
      <c r="A461" s="102">
        <v>730</v>
      </c>
      <c r="B461">
        <v>5444</v>
      </c>
      <c r="C461" t="s">
        <v>1815</v>
      </c>
      <c r="D461" t="s">
        <v>1367</v>
      </c>
      <c r="E461">
        <v>2550</v>
      </c>
      <c r="F461">
        <v>2535</v>
      </c>
      <c r="G461">
        <v>400</v>
      </c>
      <c r="H461" t="s">
        <v>1311</v>
      </c>
      <c r="I461">
        <v>8136</v>
      </c>
      <c r="J461" t="s">
        <v>1429</v>
      </c>
      <c r="K461" t="s">
        <v>1318</v>
      </c>
      <c r="L461">
        <v>1986</v>
      </c>
      <c r="M461">
        <v>1938</v>
      </c>
      <c r="N461">
        <v>500</v>
      </c>
      <c r="O461" t="s">
        <v>1314</v>
      </c>
      <c r="P461">
        <v>0.65353653039495097</v>
      </c>
      <c r="Q461">
        <v>0.88069025466958395</v>
      </c>
      <c r="R461" s="15">
        <v>0.39225472231810399</v>
      </c>
      <c r="S461" s="106">
        <v>1.5072701104417E-2</v>
      </c>
      <c r="T461">
        <v>1.8631844779909501</v>
      </c>
      <c r="U461">
        <v>1.8631844779909501</v>
      </c>
      <c r="V461">
        <v>1.0290744299918699</v>
      </c>
      <c r="W461">
        <v>4.33</v>
      </c>
      <c r="X461">
        <v>4.4400000000000004</v>
      </c>
      <c r="Y461">
        <v>197997</v>
      </c>
      <c r="Z461">
        <v>11000</v>
      </c>
      <c r="AA461">
        <v>0.56999999999999995</v>
      </c>
      <c r="AB461">
        <v>18</v>
      </c>
      <c r="AC461">
        <v>12</v>
      </c>
      <c r="AD461">
        <v>6</v>
      </c>
      <c r="AE461">
        <v>66.67</v>
      </c>
      <c r="AF461">
        <v>12</v>
      </c>
      <c r="AG461">
        <v>8</v>
      </c>
      <c r="AH461">
        <v>3</v>
      </c>
      <c r="AI461">
        <v>7</v>
      </c>
    </row>
    <row r="462" spans="1:35" x14ac:dyDescent="0.2">
      <c r="A462" s="102">
        <v>195</v>
      </c>
      <c r="B462">
        <v>5631</v>
      </c>
      <c r="C462" t="s">
        <v>1546</v>
      </c>
      <c r="D462" t="s">
        <v>1324</v>
      </c>
      <c r="E462">
        <v>1880</v>
      </c>
      <c r="F462">
        <v>1904</v>
      </c>
      <c r="G462">
        <v>500</v>
      </c>
      <c r="H462" t="s">
        <v>1314</v>
      </c>
      <c r="I462">
        <v>6481</v>
      </c>
      <c r="J462" t="s">
        <v>1781</v>
      </c>
      <c r="K462" t="s">
        <v>1324</v>
      </c>
      <c r="L462">
        <v>2856</v>
      </c>
      <c r="M462">
        <v>2886</v>
      </c>
      <c r="N462">
        <v>300</v>
      </c>
      <c r="O462" t="s">
        <v>1311</v>
      </c>
      <c r="P462">
        <v>0.63712692716542796</v>
      </c>
      <c r="Q462">
        <v>0.92698559265195501</v>
      </c>
      <c r="R462" s="15">
        <v>0.45465975908766099</v>
      </c>
      <c r="S462" s="15">
        <v>5.8546900061404398E-3</v>
      </c>
      <c r="T462">
        <v>-2.4375436225665301</v>
      </c>
      <c r="U462">
        <v>2.4375436225665301</v>
      </c>
      <c r="V462">
        <v>2.2955866324665299</v>
      </c>
      <c r="W462">
        <v>-9.68</v>
      </c>
      <c r="X462">
        <v>9.9600000000000009</v>
      </c>
      <c r="Y462">
        <v>197938</v>
      </c>
      <c r="Z462">
        <v>14138</v>
      </c>
      <c r="AA462">
        <v>0.82</v>
      </c>
      <c r="AB462">
        <v>14</v>
      </c>
      <c r="AC462">
        <v>10</v>
      </c>
      <c r="AD462">
        <v>4</v>
      </c>
      <c r="AE462">
        <v>71.430000000000007</v>
      </c>
      <c r="AF462">
        <v>11</v>
      </c>
      <c r="AG462">
        <v>6</v>
      </c>
      <c r="AH462">
        <v>4</v>
      </c>
      <c r="AI462">
        <v>4</v>
      </c>
    </row>
    <row r="463" spans="1:35" x14ac:dyDescent="0.2">
      <c r="A463" s="102">
        <v>203</v>
      </c>
      <c r="B463">
        <v>1333</v>
      </c>
      <c r="C463" t="s">
        <v>1439</v>
      </c>
      <c r="D463" t="s">
        <v>1440</v>
      </c>
      <c r="E463">
        <v>2542</v>
      </c>
      <c r="F463">
        <v>2571</v>
      </c>
      <c r="G463">
        <v>300</v>
      </c>
      <c r="H463" t="s">
        <v>1311</v>
      </c>
      <c r="I463">
        <v>2607</v>
      </c>
      <c r="J463" t="s">
        <v>1340</v>
      </c>
      <c r="K463" t="s">
        <v>1339</v>
      </c>
      <c r="L463">
        <v>2801</v>
      </c>
      <c r="M463">
        <v>2773</v>
      </c>
      <c r="N463">
        <v>300</v>
      </c>
      <c r="O463" t="s">
        <v>1314</v>
      </c>
      <c r="P463">
        <v>0.90036730568930301</v>
      </c>
      <c r="Q463">
        <v>0.92589919532619402</v>
      </c>
      <c r="R463">
        <v>0.108233668783745</v>
      </c>
      <c r="S463" s="15">
        <v>8.5785943989636904E-2</v>
      </c>
      <c r="T463">
        <v>0.36934753167636297</v>
      </c>
      <c r="U463">
        <v>0.36934753167636297</v>
      </c>
      <c r="V463">
        <v>1.05568640640835</v>
      </c>
      <c r="W463">
        <v>0.9</v>
      </c>
      <c r="X463">
        <v>7.28</v>
      </c>
      <c r="Y463">
        <v>196901</v>
      </c>
      <c r="Z463">
        <v>21878</v>
      </c>
      <c r="AA463">
        <v>1.2</v>
      </c>
      <c r="AB463">
        <v>9</v>
      </c>
      <c r="AC463">
        <v>7</v>
      </c>
      <c r="AD463">
        <v>2</v>
      </c>
      <c r="AE463">
        <v>77.78</v>
      </c>
      <c r="AF463">
        <v>15</v>
      </c>
      <c r="AG463">
        <v>3</v>
      </c>
      <c r="AH463">
        <v>1</v>
      </c>
      <c r="AI463">
        <v>5</v>
      </c>
    </row>
    <row r="464" spans="1:35" x14ac:dyDescent="0.2">
      <c r="A464" s="102">
        <v>71</v>
      </c>
      <c r="B464">
        <v>3116</v>
      </c>
      <c r="C464" t="s">
        <v>1515</v>
      </c>
      <c r="D464" t="s">
        <v>1329</v>
      </c>
      <c r="E464">
        <v>1598</v>
      </c>
      <c r="F464">
        <v>1623</v>
      </c>
      <c r="G464">
        <v>500</v>
      </c>
      <c r="H464" t="s">
        <v>1314</v>
      </c>
      <c r="I464">
        <v>6923</v>
      </c>
      <c r="J464" t="s">
        <v>57</v>
      </c>
      <c r="K464" t="s">
        <v>1316</v>
      </c>
      <c r="L464">
        <v>2880</v>
      </c>
      <c r="M464">
        <v>2932</v>
      </c>
      <c r="N464">
        <v>300</v>
      </c>
      <c r="O464" t="s">
        <v>1311</v>
      </c>
      <c r="P464">
        <v>0.84406061867711901</v>
      </c>
      <c r="Q464">
        <v>0.94700399666563395</v>
      </c>
      <c r="R464">
        <v>0.34128995266860901</v>
      </c>
      <c r="S464">
        <v>6.3400839597335001E-2</v>
      </c>
      <c r="T464">
        <v>-0.17236621102083399</v>
      </c>
      <c r="U464">
        <v>0.17236621102083399</v>
      </c>
      <c r="V464">
        <v>7.31536381892718E-2</v>
      </c>
      <c r="W464">
        <v>-0.45</v>
      </c>
      <c r="X464">
        <v>7.74</v>
      </c>
      <c r="Y464">
        <v>196542</v>
      </c>
      <c r="Z464">
        <v>13103</v>
      </c>
      <c r="AA464">
        <v>0.76</v>
      </c>
      <c r="AB464">
        <v>15</v>
      </c>
      <c r="AC464">
        <v>9</v>
      </c>
      <c r="AD464">
        <v>6</v>
      </c>
      <c r="AE464">
        <v>60</v>
      </c>
      <c r="AF464">
        <v>12</v>
      </c>
      <c r="AG464">
        <v>5</v>
      </c>
      <c r="AH464">
        <v>2</v>
      </c>
      <c r="AI464">
        <v>8</v>
      </c>
    </row>
    <row r="465" spans="1:35" x14ac:dyDescent="0.2">
      <c r="A465" s="102">
        <v>845</v>
      </c>
      <c r="B465">
        <v>2651</v>
      </c>
      <c r="C465" t="s">
        <v>606</v>
      </c>
      <c r="D465" t="s">
        <v>1337</v>
      </c>
      <c r="E465">
        <v>6180</v>
      </c>
      <c r="F465">
        <v>6190</v>
      </c>
      <c r="G465">
        <v>100</v>
      </c>
      <c r="H465" t="s">
        <v>1314</v>
      </c>
      <c r="I465">
        <v>8304</v>
      </c>
      <c r="J465" t="s">
        <v>1659</v>
      </c>
      <c r="K465" t="s">
        <v>1369</v>
      </c>
      <c r="L465">
        <v>3040</v>
      </c>
      <c r="M465">
        <v>3075</v>
      </c>
      <c r="N465">
        <v>200</v>
      </c>
      <c r="O465" t="s">
        <v>1311</v>
      </c>
      <c r="P465">
        <v>0.52919472828558101</v>
      </c>
      <c r="Q465">
        <v>0.87008559965883503</v>
      </c>
      <c r="R465" s="15">
        <v>0.38192564249746103</v>
      </c>
      <c r="S465">
        <v>3.9722803333888598E-2</v>
      </c>
      <c r="T465">
        <v>-2.4943728738312498</v>
      </c>
      <c r="U465">
        <v>2.4943728738312498</v>
      </c>
      <c r="V465">
        <v>2.5768080966095899</v>
      </c>
      <c r="W465">
        <v>-6.62</v>
      </c>
      <c r="X465">
        <v>0.65</v>
      </c>
      <c r="Y465">
        <v>196462</v>
      </c>
      <c r="Z465">
        <v>19646</v>
      </c>
      <c r="AA465">
        <v>1.44</v>
      </c>
      <c r="AB465">
        <v>10</v>
      </c>
      <c r="AC465">
        <v>6</v>
      </c>
      <c r="AD465">
        <v>4</v>
      </c>
      <c r="AE465">
        <v>60</v>
      </c>
      <c r="AF465">
        <v>15</v>
      </c>
      <c r="AG465">
        <v>4</v>
      </c>
      <c r="AH465">
        <v>0</v>
      </c>
      <c r="AI465">
        <v>6</v>
      </c>
    </row>
    <row r="466" spans="1:35" x14ac:dyDescent="0.2">
      <c r="A466" s="102">
        <v>595</v>
      </c>
      <c r="B466">
        <v>1963</v>
      </c>
      <c r="C466" t="s">
        <v>1575</v>
      </c>
      <c r="D466" t="s">
        <v>1321</v>
      </c>
      <c r="E466">
        <v>1581</v>
      </c>
      <c r="F466">
        <v>1555</v>
      </c>
      <c r="G466">
        <v>700</v>
      </c>
      <c r="H466" t="s">
        <v>1311</v>
      </c>
      <c r="I466">
        <v>7205</v>
      </c>
      <c r="J466" t="s">
        <v>59</v>
      </c>
      <c r="K466" t="s">
        <v>1329</v>
      </c>
      <c r="L466">
        <v>1017</v>
      </c>
      <c r="M466">
        <v>1018</v>
      </c>
      <c r="N466">
        <v>1100</v>
      </c>
      <c r="O466" t="s">
        <v>1314</v>
      </c>
      <c r="P466">
        <v>0.89010360749528605</v>
      </c>
      <c r="Q466">
        <v>0.89169213785663703</v>
      </c>
      <c r="R466" s="15">
        <v>0.140317024351793</v>
      </c>
      <c r="S466" s="15">
        <v>4.0810376142376897E-2</v>
      </c>
      <c r="T466">
        <v>0.24274915288624099</v>
      </c>
      <c r="U466">
        <v>0.24274915288624099</v>
      </c>
      <c r="V466">
        <v>0.60286173690481104</v>
      </c>
      <c r="W466">
        <v>0.65</v>
      </c>
      <c r="X466">
        <v>2.88</v>
      </c>
      <c r="Y466">
        <v>195906</v>
      </c>
      <c r="Z466">
        <v>9795</v>
      </c>
      <c r="AA466">
        <v>0.51</v>
      </c>
      <c r="AB466">
        <v>20</v>
      </c>
      <c r="AC466">
        <v>11</v>
      </c>
      <c r="AD466">
        <v>9</v>
      </c>
      <c r="AE466">
        <v>55</v>
      </c>
      <c r="AF466">
        <v>10</v>
      </c>
      <c r="AG466">
        <v>9</v>
      </c>
      <c r="AH466">
        <v>4</v>
      </c>
      <c r="AI466">
        <v>7</v>
      </c>
    </row>
    <row r="467" spans="1:35" x14ac:dyDescent="0.2">
      <c r="A467" s="102">
        <v>1080</v>
      </c>
      <c r="B467">
        <v>4061</v>
      </c>
      <c r="C467" t="s">
        <v>1562</v>
      </c>
      <c r="D467" t="s">
        <v>1336</v>
      </c>
      <c r="E467">
        <v>3015</v>
      </c>
      <c r="F467">
        <v>2943</v>
      </c>
      <c r="G467">
        <v>300</v>
      </c>
      <c r="H467" t="s">
        <v>1311</v>
      </c>
      <c r="I467">
        <v>5801</v>
      </c>
      <c r="J467" t="s">
        <v>1610</v>
      </c>
      <c r="K467" t="s">
        <v>1327</v>
      </c>
      <c r="L467">
        <v>2547</v>
      </c>
      <c r="M467">
        <v>2585</v>
      </c>
      <c r="N467">
        <v>300</v>
      </c>
      <c r="O467" t="s">
        <v>1314</v>
      </c>
      <c r="P467">
        <v>0.88113297871496599</v>
      </c>
      <c r="Q467">
        <v>0.84950941830813398</v>
      </c>
      <c r="R467">
        <v>0.20630754786473099</v>
      </c>
      <c r="S467" s="15">
        <v>1.10374916341368E-2</v>
      </c>
      <c r="T467">
        <v>0.47964453548032099</v>
      </c>
      <c r="U467">
        <v>0.47964453548032099</v>
      </c>
      <c r="V467">
        <v>1.3384447503789301</v>
      </c>
      <c r="W467">
        <v>1.83</v>
      </c>
      <c r="X467">
        <v>12.16</v>
      </c>
      <c r="Y467">
        <v>195636</v>
      </c>
      <c r="Z467">
        <v>19564</v>
      </c>
      <c r="AA467">
        <v>1.0900000000000001</v>
      </c>
      <c r="AB467">
        <v>10</v>
      </c>
      <c r="AC467">
        <v>5</v>
      </c>
      <c r="AD467">
        <v>5</v>
      </c>
      <c r="AE467">
        <v>50</v>
      </c>
      <c r="AF467">
        <v>12</v>
      </c>
      <c r="AG467">
        <v>5</v>
      </c>
      <c r="AH467">
        <v>2</v>
      </c>
      <c r="AI467">
        <v>3</v>
      </c>
    </row>
    <row r="468" spans="1:35" x14ac:dyDescent="0.2">
      <c r="A468" s="102">
        <v>753</v>
      </c>
      <c r="B468">
        <v>7984</v>
      </c>
      <c r="C468" t="s">
        <v>849</v>
      </c>
      <c r="D468" t="s">
        <v>1335</v>
      </c>
      <c r="E468">
        <v>1570</v>
      </c>
      <c r="F468">
        <v>1597</v>
      </c>
      <c r="G468">
        <v>600</v>
      </c>
      <c r="H468" t="s">
        <v>1311</v>
      </c>
      <c r="I468">
        <v>9810</v>
      </c>
      <c r="J468" t="s">
        <v>1278</v>
      </c>
      <c r="K468" t="s">
        <v>1318</v>
      </c>
      <c r="L468">
        <v>4625</v>
      </c>
      <c r="M468">
        <v>4625</v>
      </c>
      <c r="N468">
        <v>200</v>
      </c>
      <c r="O468" t="s">
        <v>1314</v>
      </c>
      <c r="P468">
        <v>0.60897082819883797</v>
      </c>
      <c r="Q468">
        <v>0.87885455441751803</v>
      </c>
      <c r="R468">
        <v>7.1805969727767205E-2</v>
      </c>
      <c r="S468">
        <v>9.3502223368904895E-3</v>
      </c>
      <c r="T468">
        <v>1.46242774279173</v>
      </c>
      <c r="U468">
        <v>1.46242774279173</v>
      </c>
      <c r="V468">
        <v>0.83779080606387701</v>
      </c>
      <c r="W468">
        <v>4.84</v>
      </c>
      <c r="X468">
        <v>3.59</v>
      </c>
      <c r="Y468">
        <v>195102</v>
      </c>
      <c r="Z468">
        <v>17737</v>
      </c>
      <c r="AA468">
        <v>1.1599999999999999</v>
      </c>
      <c r="AB468">
        <v>11</v>
      </c>
      <c r="AC468">
        <v>8</v>
      </c>
      <c r="AD468">
        <v>3</v>
      </c>
      <c r="AE468">
        <v>72.73</v>
      </c>
      <c r="AF468">
        <v>14</v>
      </c>
      <c r="AG468">
        <v>3</v>
      </c>
      <c r="AH468">
        <v>0</v>
      </c>
      <c r="AI468">
        <v>8</v>
      </c>
    </row>
    <row r="469" spans="1:35" x14ac:dyDescent="0.2">
      <c r="A469" s="102">
        <v>1054</v>
      </c>
      <c r="B469">
        <v>2220</v>
      </c>
      <c r="C469" t="s">
        <v>1641</v>
      </c>
      <c r="D469" t="s">
        <v>1339</v>
      </c>
      <c r="E469">
        <v>4875</v>
      </c>
      <c r="F469">
        <v>4825</v>
      </c>
      <c r="G469">
        <v>200</v>
      </c>
      <c r="H469" t="s">
        <v>1311</v>
      </c>
      <c r="I469">
        <v>5463</v>
      </c>
      <c r="J469" t="s">
        <v>66</v>
      </c>
      <c r="K469" t="s">
        <v>1367</v>
      </c>
      <c r="L469">
        <v>2866</v>
      </c>
      <c r="M469">
        <v>2883</v>
      </c>
      <c r="N469">
        <v>300</v>
      </c>
      <c r="O469" t="s">
        <v>1314</v>
      </c>
      <c r="P469">
        <v>0.586922378058647</v>
      </c>
      <c r="Q469">
        <v>0.85141889639777102</v>
      </c>
      <c r="R469">
        <v>1.0827858210066099E-2</v>
      </c>
      <c r="S469">
        <v>1.9615881383373002E-3</v>
      </c>
      <c r="T469">
        <v>1.69693458276992</v>
      </c>
      <c r="U469">
        <v>1.69693458276992</v>
      </c>
      <c r="V469">
        <v>2.25736398290986</v>
      </c>
      <c r="W469">
        <v>3.62</v>
      </c>
      <c r="X469">
        <v>10.37</v>
      </c>
      <c r="Y469">
        <v>195017</v>
      </c>
      <c r="Z469">
        <v>24377</v>
      </c>
      <c r="AA469">
        <v>1.1599999999999999</v>
      </c>
      <c r="AB469">
        <v>8</v>
      </c>
      <c r="AC469">
        <v>5</v>
      </c>
      <c r="AD469">
        <v>3</v>
      </c>
      <c r="AE469">
        <v>62.5</v>
      </c>
      <c r="AF469">
        <v>12</v>
      </c>
      <c r="AG469">
        <v>4</v>
      </c>
      <c r="AH469">
        <v>1</v>
      </c>
      <c r="AI469">
        <v>3</v>
      </c>
    </row>
    <row r="470" spans="1:35" x14ac:dyDescent="0.2">
      <c r="A470" s="102">
        <v>940</v>
      </c>
      <c r="B470">
        <v>1969</v>
      </c>
      <c r="C470" t="s">
        <v>1701</v>
      </c>
      <c r="D470" t="s">
        <v>1321</v>
      </c>
      <c r="E470">
        <v>1876</v>
      </c>
      <c r="F470">
        <v>1861</v>
      </c>
      <c r="G470">
        <v>400</v>
      </c>
      <c r="H470" t="s">
        <v>1314</v>
      </c>
      <c r="I470">
        <v>5714</v>
      </c>
      <c r="J470" t="s">
        <v>725</v>
      </c>
      <c r="K470" t="s">
        <v>1327</v>
      </c>
      <c r="L470">
        <v>3855</v>
      </c>
      <c r="M470">
        <v>3860</v>
      </c>
      <c r="N470">
        <v>200</v>
      </c>
      <c r="O470" t="s">
        <v>1311</v>
      </c>
      <c r="P470">
        <v>0.63493386858838197</v>
      </c>
      <c r="Q470">
        <v>0.86112757221174896</v>
      </c>
      <c r="R470">
        <v>7.6834466164202295E-2</v>
      </c>
      <c r="S470" s="15">
        <v>7.9216233653773796E-2</v>
      </c>
      <c r="T470">
        <v>-7.6056351607549796E-2</v>
      </c>
      <c r="U470">
        <v>7.6056351607549796E-2</v>
      </c>
      <c r="V470">
        <v>7.0837145674375906E-2</v>
      </c>
      <c r="W470">
        <v>-0.27</v>
      </c>
      <c r="X470">
        <v>3.58</v>
      </c>
      <c r="Y470">
        <v>194821</v>
      </c>
      <c r="Z470">
        <v>12988</v>
      </c>
      <c r="AA470">
        <v>0.83</v>
      </c>
      <c r="AB470">
        <v>15</v>
      </c>
      <c r="AC470">
        <v>11</v>
      </c>
      <c r="AD470">
        <v>4</v>
      </c>
      <c r="AE470">
        <v>73.33</v>
      </c>
      <c r="AF470">
        <v>13</v>
      </c>
      <c r="AG470">
        <v>7</v>
      </c>
      <c r="AH470">
        <v>2</v>
      </c>
      <c r="AI470">
        <v>6</v>
      </c>
    </row>
    <row r="471" spans="1:35" x14ac:dyDescent="0.2">
      <c r="A471" s="102">
        <v>765</v>
      </c>
      <c r="B471">
        <v>3116</v>
      </c>
      <c r="C471" t="s">
        <v>1515</v>
      </c>
      <c r="D471" t="s">
        <v>1329</v>
      </c>
      <c r="E471">
        <v>1598</v>
      </c>
      <c r="F471">
        <v>1623</v>
      </c>
      <c r="G471">
        <v>600</v>
      </c>
      <c r="H471" t="s">
        <v>1311</v>
      </c>
      <c r="I471">
        <v>6371</v>
      </c>
      <c r="J471" t="s">
        <v>1484</v>
      </c>
      <c r="K471" t="s">
        <v>1324</v>
      </c>
      <c r="L471">
        <v>3305</v>
      </c>
      <c r="M471">
        <v>3325</v>
      </c>
      <c r="N471">
        <v>300</v>
      </c>
      <c r="O471" t="s">
        <v>1314</v>
      </c>
      <c r="P471">
        <v>0.86664775252442405</v>
      </c>
      <c r="Q471">
        <v>0.87795094525338702</v>
      </c>
      <c r="R471">
        <v>0.17554558500232501</v>
      </c>
      <c r="S471" s="106">
        <v>4.45136759415155E-2</v>
      </c>
      <c r="T471">
        <v>1.9811088439764999</v>
      </c>
      <c r="U471">
        <v>1.9811088439764999</v>
      </c>
      <c r="V471">
        <v>1.6281234525725801</v>
      </c>
      <c r="W471">
        <v>6.9</v>
      </c>
      <c r="X471">
        <v>2.38</v>
      </c>
      <c r="Y471">
        <v>194493</v>
      </c>
      <c r="Z471">
        <v>12966</v>
      </c>
      <c r="AA471">
        <v>0.75</v>
      </c>
      <c r="AB471">
        <v>15</v>
      </c>
      <c r="AC471">
        <v>10</v>
      </c>
      <c r="AD471">
        <v>5</v>
      </c>
      <c r="AE471">
        <v>66.67</v>
      </c>
      <c r="AF471">
        <v>11</v>
      </c>
      <c r="AG471">
        <v>7</v>
      </c>
      <c r="AH471">
        <v>3</v>
      </c>
      <c r="AI471">
        <v>5</v>
      </c>
    </row>
    <row r="472" spans="1:35" x14ac:dyDescent="0.2">
      <c r="A472" s="102">
        <v>604</v>
      </c>
      <c r="B472">
        <v>6371</v>
      </c>
      <c r="C472" t="s">
        <v>1484</v>
      </c>
      <c r="D472" t="s">
        <v>1324</v>
      </c>
      <c r="E472">
        <v>3305</v>
      </c>
      <c r="F472">
        <v>3325</v>
      </c>
      <c r="G472">
        <v>300</v>
      </c>
      <c r="H472" t="s">
        <v>1314</v>
      </c>
      <c r="I472">
        <v>7327</v>
      </c>
      <c r="J472" t="s">
        <v>1576</v>
      </c>
      <c r="K472" t="s">
        <v>1369</v>
      </c>
      <c r="L472">
        <v>2603</v>
      </c>
      <c r="M472">
        <v>2610</v>
      </c>
      <c r="N472">
        <v>400</v>
      </c>
      <c r="O472" t="s">
        <v>1311</v>
      </c>
      <c r="P472">
        <v>0.91941348768046505</v>
      </c>
      <c r="Q472">
        <v>0.89095568628232003</v>
      </c>
      <c r="R472" s="15">
        <v>7.4295225600194095E-2</v>
      </c>
      <c r="S472" s="15">
        <v>3.9839057979850601E-2</v>
      </c>
      <c r="T472">
        <v>-0.64308025578845796</v>
      </c>
      <c r="U472">
        <v>0.64308025578845796</v>
      </c>
      <c r="V472">
        <v>0.650073096987975</v>
      </c>
      <c r="W472">
        <v>-1.72</v>
      </c>
      <c r="X472">
        <v>4.66</v>
      </c>
      <c r="Y472">
        <v>194306</v>
      </c>
      <c r="Z472">
        <v>38861</v>
      </c>
      <c r="AA472">
        <v>2.04</v>
      </c>
      <c r="AB472">
        <v>5</v>
      </c>
      <c r="AC472">
        <v>5</v>
      </c>
      <c r="AD472">
        <v>0</v>
      </c>
      <c r="AE472">
        <v>100</v>
      </c>
      <c r="AF472">
        <v>11</v>
      </c>
      <c r="AG472">
        <v>4</v>
      </c>
      <c r="AH472">
        <v>0</v>
      </c>
      <c r="AI472">
        <v>1</v>
      </c>
    </row>
    <row r="473" spans="1:35" x14ac:dyDescent="0.2">
      <c r="A473" s="102">
        <v>1450</v>
      </c>
      <c r="B473">
        <v>5101</v>
      </c>
      <c r="C473" t="s">
        <v>2155</v>
      </c>
      <c r="D473" t="s">
        <v>1450</v>
      </c>
      <c r="E473">
        <v>1925</v>
      </c>
      <c r="F473">
        <v>1998</v>
      </c>
      <c r="G473">
        <v>500</v>
      </c>
      <c r="H473" t="s">
        <v>1311</v>
      </c>
      <c r="I473">
        <v>6136</v>
      </c>
      <c r="J473" t="s">
        <v>2156</v>
      </c>
      <c r="K473" t="s">
        <v>1324</v>
      </c>
      <c r="L473">
        <v>1818</v>
      </c>
      <c r="M473">
        <v>1830</v>
      </c>
      <c r="N473">
        <v>500</v>
      </c>
      <c r="O473" t="s">
        <v>1314</v>
      </c>
      <c r="P473">
        <v>0.94976008694471303</v>
      </c>
      <c r="Q473">
        <v>0.80926750122885005</v>
      </c>
      <c r="R473">
        <v>0.44081395409407498</v>
      </c>
      <c r="S473">
        <v>4.6627314650729203E-2</v>
      </c>
      <c r="T473">
        <v>2.5011694222638901</v>
      </c>
      <c r="U473">
        <v>2.5011694222638901</v>
      </c>
      <c r="V473">
        <v>0.51804248285626298</v>
      </c>
      <c r="W473">
        <v>6.18</v>
      </c>
      <c r="X473">
        <v>8.41</v>
      </c>
      <c r="Y473">
        <v>194114</v>
      </c>
      <c r="Z473">
        <v>10217</v>
      </c>
      <c r="AA473">
        <v>0.49</v>
      </c>
      <c r="AB473">
        <v>19</v>
      </c>
      <c r="AC473">
        <v>12</v>
      </c>
      <c r="AD473">
        <v>7</v>
      </c>
      <c r="AE473">
        <v>63.16</v>
      </c>
      <c r="AF473">
        <v>14</v>
      </c>
      <c r="AG473">
        <v>7</v>
      </c>
      <c r="AH473">
        <v>3</v>
      </c>
      <c r="AI473">
        <v>9</v>
      </c>
    </row>
    <row r="474" spans="1:35" x14ac:dyDescent="0.2">
      <c r="A474" s="102">
        <v>24</v>
      </c>
      <c r="B474">
        <v>6479</v>
      </c>
      <c r="C474" t="s">
        <v>556</v>
      </c>
      <c r="D474" t="s">
        <v>1316</v>
      </c>
      <c r="E474">
        <v>2175</v>
      </c>
      <c r="F474">
        <v>2197</v>
      </c>
      <c r="G474">
        <v>400</v>
      </c>
      <c r="H474" t="s">
        <v>1314</v>
      </c>
      <c r="I474">
        <v>7729</v>
      </c>
      <c r="J474" t="s">
        <v>552</v>
      </c>
      <c r="K474" t="s">
        <v>1320</v>
      </c>
      <c r="L474">
        <v>4150</v>
      </c>
      <c r="M474">
        <v>4085</v>
      </c>
      <c r="N474">
        <v>200</v>
      </c>
      <c r="O474" t="s">
        <v>1311</v>
      </c>
      <c r="P474">
        <v>0.861365449514915</v>
      </c>
      <c r="Q474">
        <v>0.95803249235909704</v>
      </c>
      <c r="R474">
        <v>5.07711189947068E-2</v>
      </c>
      <c r="S474">
        <v>3.1498251860569197E-2</v>
      </c>
      <c r="T474">
        <v>-0.96637995806196697</v>
      </c>
      <c r="U474">
        <v>0.96637995806196697</v>
      </c>
      <c r="V474">
        <v>0.64145196219919898</v>
      </c>
      <c r="W474">
        <v>-3.48</v>
      </c>
      <c r="X474">
        <v>7.56</v>
      </c>
      <c r="Y474">
        <v>194083</v>
      </c>
      <c r="Z474">
        <v>9704</v>
      </c>
      <c r="AA474">
        <v>0.52</v>
      </c>
      <c r="AB474">
        <v>20</v>
      </c>
      <c r="AC474">
        <v>13</v>
      </c>
      <c r="AD474">
        <v>7</v>
      </c>
      <c r="AE474">
        <v>65</v>
      </c>
      <c r="AF474">
        <v>12</v>
      </c>
      <c r="AG474">
        <v>8</v>
      </c>
      <c r="AH474">
        <v>4</v>
      </c>
      <c r="AI474">
        <v>8</v>
      </c>
    </row>
    <row r="475" spans="1:35" x14ac:dyDescent="0.2">
      <c r="A475" s="102">
        <v>540</v>
      </c>
      <c r="B475">
        <v>4348</v>
      </c>
      <c r="C475" t="s">
        <v>1477</v>
      </c>
      <c r="D475" t="s">
        <v>1313</v>
      </c>
      <c r="E475">
        <v>2927</v>
      </c>
      <c r="F475">
        <v>2907</v>
      </c>
      <c r="G475">
        <v>300</v>
      </c>
      <c r="H475" t="s">
        <v>1311</v>
      </c>
      <c r="I475">
        <v>6701</v>
      </c>
      <c r="J475" t="s">
        <v>1512</v>
      </c>
      <c r="K475" t="s">
        <v>1316</v>
      </c>
      <c r="L475">
        <v>4785</v>
      </c>
      <c r="M475">
        <v>4800</v>
      </c>
      <c r="N475">
        <v>200</v>
      </c>
      <c r="O475" t="s">
        <v>1314</v>
      </c>
      <c r="P475">
        <v>0.90510058115076997</v>
      </c>
      <c r="Q475">
        <v>0.89665275537431599</v>
      </c>
      <c r="R475">
        <v>0.32461439717019502</v>
      </c>
      <c r="S475">
        <v>5.19151837817187E-2</v>
      </c>
      <c r="T475">
        <v>1.4584524966777199</v>
      </c>
      <c r="U475">
        <v>1.4584524966777199</v>
      </c>
      <c r="V475">
        <v>1.5544257382834501</v>
      </c>
      <c r="W475">
        <v>7.34</v>
      </c>
      <c r="X475">
        <v>9.16</v>
      </c>
      <c r="Y475">
        <v>194026</v>
      </c>
      <c r="Z475">
        <v>9701</v>
      </c>
      <c r="AA475">
        <v>0.43</v>
      </c>
      <c r="AB475">
        <v>20</v>
      </c>
      <c r="AC475">
        <v>11</v>
      </c>
      <c r="AD475">
        <v>9</v>
      </c>
      <c r="AE475">
        <v>55</v>
      </c>
      <c r="AF475">
        <v>11</v>
      </c>
      <c r="AG475">
        <v>8</v>
      </c>
      <c r="AH475">
        <v>7</v>
      </c>
      <c r="AI475">
        <v>5</v>
      </c>
    </row>
    <row r="476" spans="1:35" x14ac:dyDescent="0.2">
      <c r="A476" s="102">
        <v>1353</v>
      </c>
      <c r="B476">
        <v>6592</v>
      </c>
      <c r="C476" t="s">
        <v>1553</v>
      </c>
      <c r="D476" t="s">
        <v>1316</v>
      </c>
      <c r="E476">
        <v>4140</v>
      </c>
      <c r="F476">
        <v>4210</v>
      </c>
      <c r="G476">
        <v>200</v>
      </c>
      <c r="H476" t="s">
        <v>1311</v>
      </c>
      <c r="I476">
        <v>6845</v>
      </c>
      <c r="J476" t="s">
        <v>1561</v>
      </c>
      <c r="K476" t="s">
        <v>1316</v>
      </c>
      <c r="L476">
        <v>2883</v>
      </c>
      <c r="M476">
        <v>2926</v>
      </c>
      <c r="N476">
        <v>300</v>
      </c>
      <c r="O476" t="s">
        <v>1314</v>
      </c>
      <c r="P476">
        <v>0.76548481128058499</v>
      </c>
      <c r="Q476">
        <v>0.82043869513637402</v>
      </c>
      <c r="R476" s="106">
        <v>6.7920744507974598E-2</v>
      </c>
      <c r="S476">
        <v>5.5730005421453101E-2</v>
      </c>
      <c r="T476">
        <v>1.3239825527553499</v>
      </c>
      <c r="U476">
        <v>1.3239825527553499</v>
      </c>
      <c r="V476">
        <v>0.96019301755979003</v>
      </c>
      <c r="W476">
        <v>4.54</v>
      </c>
      <c r="X476">
        <v>4.25</v>
      </c>
      <c r="Y476">
        <v>193685</v>
      </c>
      <c r="Z476">
        <v>14899</v>
      </c>
      <c r="AA476">
        <v>0.57999999999999996</v>
      </c>
      <c r="AB476">
        <v>13</v>
      </c>
      <c r="AC476">
        <v>8</v>
      </c>
      <c r="AD476">
        <v>5</v>
      </c>
      <c r="AE476">
        <v>61.54</v>
      </c>
      <c r="AF476">
        <v>13</v>
      </c>
      <c r="AG476">
        <v>4</v>
      </c>
      <c r="AH476">
        <v>3</v>
      </c>
      <c r="AI476">
        <v>6</v>
      </c>
    </row>
    <row r="477" spans="1:35" x14ac:dyDescent="0.2">
      <c r="A477" s="102">
        <v>673</v>
      </c>
      <c r="B477">
        <v>3148</v>
      </c>
      <c r="C477" t="s">
        <v>630</v>
      </c>
      <c r="D477" t="s">
        <v>1337</v>
      </c>
      <c r="E477">
        <v>2824</v>
      </c>
      <c r="F477">
        <v>2812</v>
      </c>
      <c r="G477">
        <v>300</v>
      </c>
      <c r="H477" t="s">
        <v>1314</v>
      </c>
      <c r="I477">
        <v>8697</v>
      </c>
      <c r="J477" t="s">
        <v>928</v>
      </c>
      <c r="K477" t="s">
        <v>1317</v>
      </c>
      <c r="L477">
        <v>1990</v>
      </c>
      <c r="M477">
        <v>1981</v>
      </c>
      <c r="N477">
        <v>400</v>
      </c>
      <c r="O477" t="s">
        <v>1311</v>
      </c>
      <c r="P477">
        <v>0.778977308005946</v>
      </c>
      <c r="Q477">
        <v>0.88548270521752903</v>
      </c>
      <c r="R477">
        <v>0.15535348190218301</v>
      </c>
      <c r="S477">
        <v>6.7125394773263306E-2</v>
      </c>
      <c r="T477">
        <v>-0.54636166928357999</v>
      </c>
      <c r="U477">
        <v>0.54636166928357999</v>
      </c>
      <c r="V477">
        <v>0.50621475630615598</v>
      </c>
      <c r="W477">
        <v>-1.5</v>
      </c>
      <c r="X477">
        <v>6.07</v>
      </c>
      <c r="Y477">
        <v>192871</v>
      </c>
      <c r="Z477">
        <v>13776</v>
      </c>
      <c r="AA477">
        <v>0.69</v>
      </c>
      <c r="AB477">
        <v>14</v>
      </c>
      <c r="AC477">
        <v>9</v>
      </c>
      <c r="AD477">
        <v>5</v>
      </c>
      <c r="AE477">
        <v>64.290000000000006</v>
      </c>
      <c r="AF477">
        <v>12</v>
      </c>
      <c r="AG477">
        <v>7</v>
      </c>
      <c r="AH477">
        <v>2</v>
      </c>
      <c r="AI477">
        <v>5</v>
      </c>
    </row>
    <row r="478" spans="1:35" x14ac:dyDescent="0.2">
      <c r="A478" s="102">
        <v>227</v>
      </c>
      <c r="B478">
        <v>2427</v>
      </c>
      <c r="C478" t="s">
        <v>1592</v>
      </c>
      <c r="D478" t="s">
        <v>1326</v>
      </c>
      <c r="E478">
        <v>1000</v>
      </c>
      <c r="F478">
        <v>1023</v>
      </c>
      <c r="G478">
        <v>600</v>
      </c>
      <c r="H478" t="s">
        <v>1314</v>
      </c>
      <c r="I478">
        <v>4114</v>
      </c>
      <c r="J478" t="s">
        <v>1475</v>
      </c>
      <c r="K478" t="s">
        <v>1336</v>
      </c>
      <c r="L478">
        <v>6140</v>
      </c>
      <c r="M478">
        <v>6160</v>
      </c>
      <c r="N478">
        <v>100</v>
      </c>
      <c r="O478" t="s">
        <v>1311</v>
      </c>
      <c r="P478">
        <v>0.83399465444393694</v>
      </c>
      <c r="Q478">
        <v>0.92397150796008898</v>
      </c>
      <c r="R478">
        <v>0.13662530252567501</v>
      </c>
      <c r="S478" s="106">
        <v>2.9151118930321801E-4</v>
      </c>
      <c r="T478">
        <v>-0.65673800049688003</v>
      </c>
      <c r="U478">
        <v>0.65673800049688003</v>
      </c>
      <c r="V478">
        <v>2.0213287038571401</v>
      </c>
      <c r="W478">
        <v>-2.95</v>
      </c>
      <c r="X478">
        <v>0.36</v>
      </c>
      <c r="Y478">
        <v>192642</v>
      </c>
      <c r="Z478">
        <v>8376</v>
      </c>
      <c r="AA478">
        <v>0.71</v>
      </c>
      <c r="AB478">
        <v>23</v>
      </c>
      <c r="AC478">
        <v>16</v>
      </c>
      <c r="AD478">
        <v>7</v>
      </c>
      <c r="AE478">
        <v>69.569999999999993</v>
      </c>
      <c r="AF478">
        <v>11</v>
      </c>
      <c r="AG478">
        <v>14</v>
      </c>
      <c r="AH478">
        <v>8</v>
      </c>
      <c r="AI478">
        <v>1</v>
      </c>
    </row>
    <row r="479" spans="1:35" x14ac:dyDescent="0.2">
      <c r="A479" s="102">
        <v>150</v>
      </c>
      <c r="B479">
        <v>8766</v>
      </c>
      <c r="C479" t="s">
        <v>1499</v>
      </c>
      <c r="D479" t="s">
        <v>1507</v>
      </c>
      <c r="E479">
        <v>6048</v>
      </c>
      <c r="F479">
        <v>6113</v>
      </c>
      <c r="G479">
        <v>100</v>
      </c>
      <c r="H479" t="s">
        <v>1311</v>
      </c>
      <c r="I479">
        <v>9934</v>
      </c>
      <c r="J479" t="s">
        <v>1524</v>
      </c>
      <c r="K479" t="s">
        <v>1318</v>
      </c>
      <c r="L479">
        <v>2656</v>
      </c>
      <c r="M479">
        <v>2680</v>
      </c>
      <c r="N479">
        <v>200</v>
      </c>
      <c r="O479" t="s">
        <v>1314</v>
      </c>
      <c r="P479">
        <v>0.738224801462252</v>
      </c>
      <c r="Q479">
        <v>0.93225793603910301</v>
      </c>
      <c r="R479">
        <v>2.00066046138698E-4</v>
      </c>
      <c r="S479">
        <v>1.0720111995755201E-3</v>
      </c>
      <c r="T479">
        <v>0.73139415830118404</v>
      </c>
      <c r="U479">
        <v>0.73139415830118404</v>
      </c>
      <c r="V479">
        <v>0.60437144916098695</v>
      </c>
      <c r="W479">
        <v>1.56</v>
      </c>
      <c r="X479">
        <v>12.32</v>
      </c>
      <c r="Y479">
        <v>192507</v>
      </c>
      <c r="Z479">
        <v>11324</v>
      </c>
      <c r="AA479">
        <v>0.53</v>
      </c>
      <c r="AB479">
        <v>17</v>
      </c>
      <c r="AC479">
        <v>9</v>
      </c>
      <c r="AD479">
        <v>8</v>
      </c>
      <c r="AE479">
        <v>52.94</v>
      </c>
      <c r="AF479">
        <v>15</v>
      </c>
      <c r="AG479">
        <v>5</v>
      </c>
      <c r="AH479">
        <v>3</v>
      </c>
      <c r="AI479">
        <v>9</v>
      </c>
    </row>
    <row r="480" spans="1:35" x14ac:dyDescent="0.2">
      <c r="A480" s="102">
        <v>279</v>
      </c>
      <c r="B480">
        <v>3863</v>
      </c>
      <c r="C480" t="s">
        <v>1543</v>
      </c>
      <c r="D480" t="s">
        <v>1542</v>
      </c>
      <c r="E480">
        <v>1750</v>
      </c>
      <c r="F480">
        <v>1744</v>
      </c>
      <c r="G480">
        <v>600</v>
      </c>
      <c r="H480" t="s">
        <v>1311</v>
      </c>
      <c r="I480">
        <v>4004</v>
      </c>
      <c r="J480" t="s">
        <v>1520</v>
      </c>
      <c r="K480" t="s">
        <v>1336</v>
      </c>
      <c r="L480">
        <v>2690</v>
      </c>
      <c r="M480">
        <v>2705</v>
      </c>
      <c r="N480">
        <v>400</v>
      </c>
      <c r="O480" t="s">
        <v>1314</v>
      </c>
      <c r="P480">
        <v>0.68684668382529501</v>
      </c>
      <c r="Q480">
        <v>0.91793697107455596</v>
      </c>
      <c r="R480">
        <v>0.159770656658733</v>
      </c>
      <c r="S480">
        <v>5.7936763825670999E-2</v>
      </c>
      <c r="T480">
        <v>0.22380277837743101</v>
      </c>
      <c r="U480">
        <v>0.22380277837743101</v>
      </c>
      <c r="V480">
        <v>0.21501366696423399</v>
      </c>
      <c r="W480">
        <v>0.98</v>
      </c>
      <c r="X480">
        <v>3.29</v>
      </c>
      <c r="Y480">
        <v>192469</v>
      </c>
      <c r="Z480">
        <v>9623</v>
      </c>
      <c r="AA480">
        <v>0.4</v>
      </c>
      <c r="AB480">
        <v>20</v>
      </c>
      <c r="AC480">
        <v>11</v>
      </c>
      <c r="AD480">
        <v>9</v>
      </c>
      <c r="AE480">
        <v>55</v>
      </c>
      <c r="AF480">
        <v>9</v>
      </c>
      <c r="AG480">
        <v>10</v>
      </c>
      <c r="AH480">
        <v>7</v>
      </c>
      <c r="AI480">
        <v>3</v>
      </c>
    </row>
    <row r="481" spans="1:35" x14ac:dyDescent="0.2">
      <c r="A481" s="102">
        <v>735</v>
      </c>
      <c r="B481">
        <v>7180</v>
      </c>
      <c r="C481" t="s">
        <v>1114</v>
      </c>
      <c r="D481" t="s">
        <v>1369</v>
      </c>
      <c r="E481">
        <v>435</v>
      </c>
      <c r="F481">
        <v>426</v>
      </c>
      <c r="G481">
        <v>2100</v>
      </c>
      <c r="H481" t="s">
        <v>1314</v>
      </c>
      <c r="I481">
        <v>7267</v>
      </c>
      <c r="J481" t="s">
        <v>60</v>
      </c>
      <c r="K481" t="s">
        <v>1329</v>
      </c>
      <c r="L481">
        <v>2938</v>
      </c>
      <c r="M481">
        <v>2954</v>
      </c>
      <c r="N481">
        <v>300</v>
      </c>
      <c r="O481" t="s">
        <v>1311</v>
      </c>
      <c r="P481">
        <v>0.71911315656727504</v>
      </c>
      <c r="Q481">
        <v>0.88039347289507097</v>
      </c>
      <c r="R481">
        <v>6.1376120643374596E-3</v>
      </c>
      <c r="S481">
        <v>4.4869400814221701E-4</v>
      </c>
      <c r="T481">
        <v>-2.2688082783133399</v>
      </c>
      <c r="U481">
        <v>2.2688082783133399</v>
      </c>
      <c r="V481">
        <v>1.7421108678167101</v>
      </c>
      <c r="W481">
        <v>-6.94</v>
      </c>
      <c r="X481">
        <v>0.95</v>
      </c>
      <c r="Y481">
        <v>191993</v>
      </c>
      <c r="Z481">
        <v>11294</v>
      </c>
      <c r="AA481">
        <v>0.53</v>
      </c>
      <c r="AB481">
        <v>17</v>
      </c>
      <c r="AC481">
        <v>11</v>
      </c>
      <c r="AD481">
        <v>6</v>
      </c>
      <c r="AE481">
        <v>64.709999999999994</v>
      </c>
      <c r="AF481">
        <v>14</v>
      </c>
      <c r="AG481">
        <v>7</v>
      </c>
      <c r="AH481">
        <v>4</v>
      </c>
      <c r="AI481">
        <v>6</v>
      </c>
    </row>
    <row r="482" spans="1:35" x14ac:dyDescent="0.2">
      <c r="A482" s="102">
        <v>1238</v>
      </c>
      <c r="B482">
        <v>3098</v>
      </c>
      <c r="C482" t="s">
        <v>2157</v>
      </c>
      <c r="D482" t="s">
        <v>1337</v>
      </c>
      <c r="E482">
        <v>5540</v>
      </c>
      <c r="F482">
        <v>5380</v>
      </c>
      <c r="G482">
        <v>200</v>
      </c>
      <c r="H482" t="s">
        <v>1314</v>
      </c>
      <c r="I482">
        <v>6457</v>
      </c>
      <c r="J482" t="s">
        <v>1655</v>
      </c>
      <c r="K482" t="s">
        <v>1324</v>
      </c>
      <c r="L482">
        <v>3160</v>
      </c>
      <c r="M482">
        <v>3140</v>
      </c>
      <c r="N482">
        <v>300</v>
      </c>
      <c r="O482" t="s">
        <v>1311</v>
      </c>
      <c r="P482">
        <v>0.618084272076039</v>
      </c>
      <c r="Q482">
        <v>0.83453813230913798</v>
      </c>
      <c r="R482">
        <v>0.14534239668679899</v>
      </c>
      <c r="S482">
        <v>8.2854570509051401E-2</v>
      </c>
      <c r="T482">
        <v>-2.5091373633236298</v>
      </c>
      <c r="U482">
        <v>2.5091373633236298</v>
      </c>
      <c r="V482">
        <v>2.34647692478717</v>
      </c>
      <c r="W482">
        <v>-12.12</v>
      </c>
      <c r="X482">
        <v>12.45</v>
      </c>
      <c r="Y482">
        <v>191925</v>
      </c>
      <c r="Z482">
        <v>19192</v>
      </c>
      <c r="AA482">
        <v>1.39</v>
      </c>
      <c r="AB482">
        <v>10</v>
      </c>
      <c r="AC482">
        <v>6</v>
      </c>
      <c r="AD482">
        <v>4</v>
      </c>
      <c r="AE482">
        <v>60</v>
      </c>
      <c r="AF482">
        <v>13</v>
      </c>
      <c r="AG482">
        <v>6</v>
      </c>
      <c r="AH482">
        <v>1</v>
      </c>
      <c r="AI482">
        <v>3</v>
      </c>
    </row>
    <row r="483" spans="1:35" x14ac:dyDescent="0.2">
      <c r="A483" s="102">
        <v>579</v>
      </c>
      <c r="B483">
        <v>3774</v>
      </c>
      <c r="C483" t="s">
        <v>668</v>
      </c>
      <c r="D483" t="s">
        <v>1313</v>
      </c>
      <c r="E483">
        <v>3320</v>
      </c>
      <c r="F483">
        <v>3335</v>
      </c>
      <c r="G483">
        <v>300</v>
      </c>
      <c r="H483" t="s">
        <v>1311</v>
      </c>
      <c r="I483">
        <v>6976</v>
      </c>
      <c r="J483" t="s">
        <v>796</v>
      </c>
      <c r="K483" t="s">
        <v>1316</v>
      </c>
      <c r="L483">
        <v>3500</v>
      </c>
      <c r="M483">
        <v>3535</v>
      </c>
      <c r="N483">
        <v>300</v>
      </c>
      <c r="O483" t="s">
        <v>1314</v>
      </c>
      <c r="P483">
        <v>0.889312471226539</v>
      </c>
      <c r="Q483">
        <v>0.89321491836921196</v>
      </c>
      <c r="R483">
        <v>0.170417205006552</v>
      </c>
      <c r="S483">
        <v>3.78800756045784E-2</v>
      </c>
      <c r="T483">
        <v>1.81776917813259</v>
      </c>
      <c r="U483">
        <v>1.81776917813259</v>
      </c>
      <c r="V483">
        <v>1.8063625609882801</v>
      </c>
      <c r="W483">
        <v>6.21</v>
      </c>
      <c r="X483">
        <v>5.66</v>
      </c>
      <c r="Y483">
        <v>191787</v>
      </c>
      <c r="Z483">
        <v>8718</v>
      </c>
      <c r="AA483">
        <v>0.35</v>
      </c>
      <c r="AB483">
        <v>22</v>
      </c>
      <c r="AC483">
        <v>11</v>
      </c>
      <c r="AD483">
        <v>11</v>
      </c>
      <c r="AE483">
        <v>50</v>
      </c>
      <c r="AF483">
        <v>8</v>
      </c>
      <c r="AG483">
        <v>11</v>
      </c>
      <c r="AH483">
        <v>9</v>
      </c>
      <c r="AI483">
        <v>2</v>
      </c>
    </row>
    <row r="484" spans="1:35" x14ac:dyDescent="0.2">
      <c r="A484" s="102">
        <v>391</v>
      </c>
      <c r="B484">
        <v>8593</v>
      </c>
      <c r="C484" t="s">
        <v>223</v>
      </c>
      <c r="D484" t="s">
        <v>1317</v>
      </c>
      <c r="E484">
        <v>691</v>
      </c>
      <c r="F484">
        <v>692</v>
      </c>
      <c r="G484">
        <v>900</v>
      </c>
      <c r="H484" t="s">
        <v>1314</v>
      </c>
      <c r="I484">
        <v>8766</v>
      </c>
      <c r="J484" t="s">
        <v>1499</v>
      </c>
      <c r="K484" t="s">
        <v>1507</v>
      </c>
      <c r="L484">
        <v>6048</v>
      </c>
      <c r="M484">
        <v>6113</v>
      </c>
      <c r="N484">
        <v>100</v>
      </c>
      <c r="O484" t="s">
        <v>1311</v>
      </c>
      <c r="P484">
        <v>0.52677474097523802</v>
      </c>
      <c r="Q484">
        <v>0.90780119684962302</v>
      </c>
      <c r="R484">
        <v>2.53967633466156E-3</v>
      </c>
      <c r="S484">
        <v>2.0126755939448598E-2</v>
      </c>
      <c r="T484">
        <v>-1.6106683792352601</v>
      </c>
      <c r="U484">
        <v>1.6106683792352601</v>
      </c>
      <c r="V484">
        <v>1.3663390887896101</v>
      </c>
      <c r="W484">
        <v>-2.38</v>
      </c>
      <c r="X484">
        <v>1.88</v>
      </c>
      <c r="Y484">
        <v>191578</v>
      </c>
      <c r="Z484">
        <v>12772</v>
      </c>
      <c r="AA484">
        <v>0.64</v>
      </c>
      <c r="AB484">
        <v>15</v>
      </c>
      <c r="AC484">
        <v>9</v>
      </c>
      <c r="AD484">
        <v>6</v>
      </c>
      <c r="AE484">
        <v>60</v>
      </c>
      <c r="AF484">
        <v>14</v>
      </c>
      <c r="AG484">
        <v>6</v>
      </c>
      <c r="AH484">
        <v>1</v>
      </c>
      <c r="AI484">
        <v>8</v>
      </c>
    </row>
    <row r="485" spans="1:35" x14ac:dyDescent="0.2">
      <c r="A485" s="102">
        <v>1504</v>
      </c>
      <c r="B485">
        <v>4061</v>
      </c>
      <c r="C485" t="s">
        <v>1562</v>
      </c>
      <c r="D485" t="s">
        <v>1336</v>
      </c>
      <c r="E485">
        <v>3015</v>
      </c>
      <c r="F485">
        <v>2943</v>
      </c>
      <c r="G485">
        <v>300</v>
      </c>
      <c r="H485" t="s">
        <v>1314</v>
      </c>
      <c r="I485">
        <v>5233</v>
      </c>
      <c r="J485" t="s">
        <v>1526</v>
      </c>
      <c r="K485" t="s">
        <v>1310</v>
      </c>
      <c r="L485">
        <v>2989</v>
      </c>
      <c r="M485">
        <v>2992</v>
      </c>
      <c r="N485">
        <v>300</v>
      </c>
      <c r="O485" t="s">
        <v>1311</v>
      </c>
      <c r="P485">
        <v>0.84580561717254399</v>
      </c>
      <c r="Q485">
        <v>0.80286684311365297</v>
      </c>
      <c r="R485">
        <v>0.14261295622016101</v>
      </c>
      <c r="S485">
        <v>3.3207128676625897E-2</v>
      </c>
      <c r="T485">
        <v>-1.0154006479067501</v>
      </c>
      <c r="U485">
        <v>1.0154006479067501</v>
      </c>
      <c r="V485">
        <v>0.20178684390012899</v>
      </c>
      <c r="W485">
        <v>-2.66</v>
      </c>
      <c r="X485">
        <v>1.64</v>
      </c>
      <c r="Y485">
        <v>190819</v>
      </c>
      <c r="Z485">
        <v>11225</v>
      </c>
      <c r="AA485">
        <v>0.72</v>
      </c>
      <c r="AB485">
        <v>17</v>
      </c>
      <c r="AC485">
        <v>11</v>
      </c>
      <c r="AD485">
        <v>6</v>
      </c>
      <c r="AE485">
        <v>64.709999999999994</v>
      </c>
      <c r="AF485">
        <v>12</v>
      </c>
      <c r="AG485">
        <v>8</v>
      </c>
      <c r="AH485">
        <v>3</v>
      </c>
      <c r="AI485">
        <v>6</v>
      </c>
    </row>
    <row r="486" spans="1:35" x14ac:dyDescent="0.2">
      <c r="A486" s="102">
        <v>337</v>
      </c>
      <c r="B486">
        <v>3105</v>
      </c>
      <c r="C486" t="s">
        <v>49</v>
      </c>
      <c r="D486" t="s">
        <v>1316</v>
      </c>
      <c r="E486">
        <v>1035</v>
      </c>
      <c r="F486">
        <v>1018</v>
      </c>
      <c r="G486">
        <v>1000</v>
      </c>
      <c r="H486" t="s">
        <v>1311</v>
      </c>
      <c r="I486">
        <v>5802</v>
      </c>
      <c r="J486" t="s">
        <v>1549</v>
      </c>
      <c r="K486" t="s">
        <v>1327</v>
      </c>
      <c r="L486">
        <v>1447.5</v>
      </c>
      <c r="M486">
        <v>1459</v>
      </c>
      <c r="N486">
        <v>700</v>
      </c>
      <c r="O486" t="s">
        <v>1314</v>
      </c>
      <c r="P486">
        <v>0.74513230689642596</v>
      </c>
      <c r="Q486">
        <v>0.91240010704712504</v>
      </c>
      <c r="R486">
        <v>0.30269050497561001</v>
      </c>
      <c r="S486">
        <v>8.0122697893492897E-2</v>
      </c>
      <c r="T486">
        <v>2.9111881559405401</v>
      </c>
      <c r="U486">
        <v>2.9111881559405401</v>
      </c>
      <c r="V486">
        <v>3.2642910503268601</v>
      </c>
      <c r="W486">
        <v>9.02</v>
      </c>
      <c r="X486">
        <v>0.32</v>
      </c>
      <c r="Y486">
        <v>190362</v>
      </c>
      <c r="Z486">
        <v>10576</v>
      </c>
      <c r="AA486">
        <v>0.52</v>
      </c>
      <c r="AB486">
        <v>18</v>
      </c>
      <c r="AC486">
        <v>9</v>
      </c>
      <c r="AD486">
        <v>9</v>
      </c>
      <c r="AE486">
        <v>50</v>
      </c>
      <c r="AF486">
        <v>14</v>
      </c>
      <c r="AG486">
        <v>5</v>
      </c>
      <c r="AH486">
        <v>2</v>
      </c>
      <c r="AI486">
        <v>11</v>
      </c>
    </row>
    <row r="487" spans="1:35" x14ac:dyDescent="0.2">
      <c r="A487" s="102">
        <v>1040</v>
      </c>
      <c r="B487">
        <v>6371</v>
      </c>
      <c r="C487" t="s">
        <v>1484</v>
      </c>
      <c r="D487" t="s">
        <v>1324</v>
      </c>
      <c r="E487">
        <v>3305</v>
      </c>
      <c r="F487">
        <v>3325</v>
      </c>
      <c r="G487">
        <v>300</v>
      </c>
      <c r="H487" t="s">
        <v>1314</v>
      </c>
      <c r="I487">
        <v>8385</v>
      </c>
      <c r="J487" t="s">
        <v>913</v>
      </c>
      <c r="K487" t="s">
        <v>1369</v>
      </c>
      <c r="L487">
        <v>551</v>
      </c>
      <c r="M487">
        <v>551</v>
      </c>
      <c r="N487">
        <v>1800</v>
      </c>
      <c r="O487" t="s">
        <v>1311</v>
      </c>
      <c r="P487">
        <v>0.88396137947729103</v>
      </c>
      <c r="Q487">
        <v>0.85241390960270902</v>
      </c>
      <c r="R487">
        <v>0.16936899626759799</v>
      </c>
      <c r="S487" s="15">
        <v>2.2132440106304101E-2</v>
      </c>
      <c r="T487">
        <v>-1.48172978113424</v>
      </c>
      <c r="U487">
        <v>1.48172978113424</v>
      </c>
      <c r="V487">
        <v>1.5419732779578801</v>
      </c>
      <c r="W487">
        <v>-4.62</v>
      </c>
      <c r="X487">
        <v>0.56999999999999995</v>
      </c>
      <c r="Y487">
        <v>189728</v>
      </c>
      <c r="Z487">
        <v>10540</v>
      </c>
      <c r="AA487">
        <v>0.53</v>
      </c>
      <c r="AB487">
        <v>18</v>
      </c>
      <c r="AC487">
        <v>11</v>
      </c>
      <c r="AD487">
        <v>7</v>
      </c>
      <c r="AE487">
        <v>61.11</v>
      </c>
      <c r="AF487">
        <v>11</v>
      </c>
      <c r="AG487">
        <v>7</v>
      </c>
      <c r="AH487">
        <v>4</v>
      </c>
      <c r="AI487">
        <v>7</v>
      </c>
    </row>
    <row r="488" spans="1:35" x14ac:dyDescent="0.2">
      <c r="A488" s="102">
        <v>810</v>
      </c>
      <c r="B488">
        <v>1803</v>
      </c>
      <c r="C488" t="s">
        <v>1322</v>
      </c>
      <c r="D488" t="s">
        <v>1321</v>
      </c>
      <c r="E488">
        <v>1095</v>
      </c>
      <c r="F488">
        <v>1094</v>
      </c>
      <c r="G488">
        <v>900</v>
      </c>
      <c r="H488" t="s">
        <v>1314</v>
      </c>
      <c r="I488">
        <v>6370</v>
      </c>
      <c r="J488" t="s">
        <v>1569</v>
      </c>
      <c r="K488" t="s">
        <v>1324</v>
      </c>
      <c r="L488">
        <v>3195</v>
      </c>
      <c r="M488">
        <v>3200</v>
      </c>
      <c r="N488">
        <v>300</v>
      </c>
      <c r="O488" t="s">
        <v>1311</v>
      </c>
      <c r="P488">
        <v>0.84497382856744296</v>
      </c>
      <c r="Q488">
        <v>0.87330100356089402</v>
      </c>
      <c r="R488">
        <v>1.8591699960632101E-2</v>
      </c>
      <c r="S488" s="106">
        <v>4.06000147033274E-2</v>
      </c>
      <c r="T488">
        <v>-0.201622695485079</v>
      </c>
      <c r="U488">
        <v>0.201622695485079</v>
      </c>
      <c r="V488">
        <v>0.54090931055774305</v>
      </c>
      <c r="W488">
        <v>-0.52</v>
      </c>
      <c r="X488">
        <v>2.56</v>
      </c>
      <c r="Y488">
        <v>189404</v>
      </c>
      <c r="Z488">
        <v>14570</v>
      </c>
      <c r="AA488">
        <v>0.74</v>
      </c>
      <c r="AB488">
        <v>13</v>
      </c>
      <c r="AC488">
        <v>9</v>
      </c>
      <c r="AD488">
        <v>4</v>
      </c>
      <c r="AE488">
        <v>69.23</v>
      </c>
      <c r="AF488">
        <v>14</v>
      </c>
      <c r="AG488">
        <v>4</v>
      </c>
      <c r="AH488">
        <v>2</v>
      </c>
      <c r="AI488">
        <v>7</v>
      </c>
    </row>
    <row r="489" spans="1:35" x14ac:dyDescent="0.2">
      <c r="A489" s="102">
        <v>57</v>
      </c>
      <c r="B489">
        <v>5802</v>
      </c>
      <c r="C489" t="s">
        <v>1549</v>
      </c>
      <c r="D489" t="s">
        <v>1327</v>
      </c>
      <c r="E489">
        <v>1447.5</v>
      </c>
      <c r="F489">
        <v>1459</v>
      </c>
      <c r="G489">
        <v>700</v>
      </c>
      <c r="H489" t="s">
        <v>1314</v>
      </c>
      <c r="I489">
        <v>7282</v>
      </c>
      <c r="J489" t="s">
        <v>1577</v>
      </c>
      <c r="K489" t="s">
        <v>1329</v>
      </c>
      <c r="L489">
        <v>2451</v>
      </c>
      <c r="M489">
        <v>2473</v>
      </c>
      <c r="N489">
        <v>400</v>
      </c>
      <c r="O489" t="s">
        <v>1311</v>
      </c>
      <c r="P489">
        <v>0.86744185160609799</v>
      </c>
      <c r="Q489">
        <v>0.95087145908432202</v>
      </c>
      <c r="R489">
        <v>0.101175341938366</v>
      </c>
      <c r="S489">
        <v>2.99840658104784E-2</v>
      </c>
      <c r="T489">
        <v>-1.18207696732868</v>
      </c>
      <c r="U489">
        <v>1.18207696732868</v>
      </c>
      <c r="V489">
        <v>1.1750065529606799</v>
      </c>
      <c r="W489">
        <v>-3.02</v>
      </c>
      <c r="X489">
        <v>3.25</v>
      </c>
      <c r="Y489">
        <v>189383</v>
      </c>
      <c r="Z489">
        <v>12626</v>
      </c>
      <c r="AA489">
        <v>0.59</v>
      </c>
      <c r="AB489">
        <v>15</v>
      </c>
      <c r="AC489">
        <v>10</v>
      </c>
      <c r="AD489">
        <v>5</v>
      </c>
      <c r="AE489">
        <v>66.67</v>
      </c>
      <c r="AF489">
        <v>13</v>
      </c>
      <c r="AG489">
        <v>5</v>
      </c>
      <c r="AH489">
        <v>2</v>
      </c>
      <c r="AI489">
        <v>8</v>
      </c>
    </row>
    <row r="490" spans="1:35" x14ac:dyDescent="0.2">
      <c r="A490" s="102">
        <v>358</v>
      </c>
      <c r="B490">
        <v>5714</v>
      </c>
      <c r="C490" t="s">
        <v>725</v>
      </c>
      <c r="D490" t="s">
        <v>1327</v>
      </c>
      <c r="E490">
        <v>3855</v>
      </c>
      <c r="F490">
        <v>3860</v>
      </c>
      <c r="G490">
        <v>200</v>
      </c>
      <c r="H490" t="s">
        <v>1314</v>
      </c>
      <c r="I490">
        <v>6588</v>
      </c>
      <c r="J490" t="s">
        <v>444</v>
      </c>
      <c r="K490" t="s">
        <v>1316</v>
      </c>
      <c r="L490">
        <v>4335</v>
      </c>
      <c r="M490">
        <v>4350</v>
      </c>
      <c r="N490">
        <v>200</v>
      </c>
      <c r="O490" t="s">
        <v>1311</v>
      </c>
      <c r="P490">
        <v>0.67808736128818703</v>
      </c>
      <c r="Q490">
        <v>0.91110577417658301</v>
      </c>
      <c r="R490">
        <v>2.20835550220452E-2</v>
      </c>
      <c r="S490">
        <v>2.0240431536334001E-2</v>
      </c>
      <c r="T490">
        <v>-0.94714890579464395</v>
      </c>
      <c r="U490">
        <v>0.94714890579464395</v>
      </c>
      <c r="V490">
        <v>0.91546941373814705</v>
      </c>
      <c r="W490">
        <v>-3.25</v>
      </c>
      <c r="X490">
        <v>11.26</v>
      </c>
      <c r="Y490">
        <v>189272</v>
      </c>
      <c r="Z490">
        <v>17207</v>
      </c>
      <c r="AA490">
        <v>0.89</v>
      </c>
      <c r="AB490">
        <v>11</v>
      </c>
      <c r="AC490">
        <v>8</v>
      </c>
      <c r="AD490">
        <v>3</v>
      </c>
      <c r="AE490">
        <v>72.73</v>
      </c>
      <c r="AF490">
        <v>14</v>
      </c>
      <c r="AG490">
        <v>3</v>
      </c>
      <c r="AH490">
        <v>2</v>
      </c>
      <c r="AI490">
        <v>6</v>
      </c>
    </row>
    <row r="491" spans="1:35" x14ac:dyDescent="0.2">
      <c r="A491" s="102">
        <v>1371</v>
      </c>
      <c r="B491">
        <v>6752</v>
      </c>
      <c r="C491" t="s">
        <v>54</v>
      </c>
      <c r="D491" t="s">
        <v>1316</v>
      </c>
      <c r="E491">
        <v>1204.5</v>
      </c>
      <c r="F491">
        <v>1195.5</v>
      </c>
      <c r="G491">
        <v>900</v>
      </c>
      <c r="H491" t="s">
        <v>1314</v>
      </c>
      <c r="I491">
        <v>7105</v>
      </c>
      <c r="J491" t="s">
        <v>799</v>
      </c>
      <c r="K491" t="s">
        <v>1329</v>
      </c>
      <c r="L491">
        <v>1680</v>
      </c>
      <c r="M491">
        <v>1711</v>
      </c>
      <c r="N491">
        <v>600</v>
      </c>
      <c r="O491" t="s">
        <v>1311</v>
      </c>
      <c r="P491">
        <v>0.79227228256496296</v>
      </c>
      <c r="Q491">
        <v>0.81864449812455997</v>
      </c>
      <c r="R491">
        <v>0.48721354149167601</v>
      </c>
      <c r="S491">
        <v>7.5337725423580706E-2</v>
      </c>
      <c r="T491">
        <v>-0.95069414900625004</v>
      </c>
      <c r="U491">
        <v>0.95069414900625004</v>
      </c>
      <c r="V491">
        <v>0.87359531754547304</v>
      </c>
      <c r="W491">
        <v>-13.54</v>
      </c>
      <c r="X491">
        <v>4.8099999999999996</v>
      </c>
      <c r="Y491">
        <v>189197</v>
      </c>
      <c r="Z491">
        <v>9009</v>
      </c>
      <c r="AA491">
        <v>0.43</v>
      </c>
      <c r="AB491">
        <v>21</v>
      </c>
      <c r="AC491">
        <v>11</v>
      </c>
      <c r="AD491">
        <v>10</v>
      </c>
      <c r="AE491">
        <v>52.38</v>
      </c>
      <c r="AF491">
        <v>10</v>
      </c>
      <c r="AG491">
        <v>8</v>
      </c>
      <c r="AH491">
        <v>7</v>
      </c>
      <c r="AI491">
        <v>6</v>
      </c>
    </row>
    <row r="492" spans="1:35" x14ac:dyDescent="0.2">
      <c r="A492" s="102">
        <v>990</v>
      </c>
      <c r="B492">
        <v>1332</v>
      </c>
      <c r="C492" t="s">
        <v>1780</v>
      </c>
      <c r="D492" t="s">
        <v>1440</v>
      </c>
      <c r="E492">
        <v>610</v>
      </c>
      <c r="F492">
        <v>616</v>
      </c>
      <c r="G492">
        <v>1500</v>
      </c>
      <c r="H492" t="s">
        <v>1311</v>
      </c>
      <c r="I492">
        <v>5233</v>
      </c>
      <c r="J492" t="s">
        <v>1526</v>
      </c>
      <c r="K492" t="s">
        <v>1310</v>
      </c>
      <c r="L492">
        <v>2989</v>
      </c>
      <c r="M492">
        <v>2992</v>
      </c>
      <c r="N492">
        <v>300</v>
      </c>
      <c r="O492" t="s">
        <v>1314</v>
      </c>
      <c r="P492">
        <v>0.66834676243683999</v>
      </c>
      <c r="Q492">
        <v>0.85713248913686102</v>
      </c>
      <c r="R492" s="106">
        <v>1.59585693751279E-2</v>
      </c>
      <c r="S492">
        <v>8.11011500242481E-2</v>
      </c>
      <c r="T492">
        <v>1.2317336511003001</v>
      </c>
      <c r="U492">
        <v>1.2317336511003001</v>
      </c>
      <c r="V492">
        <v>1.28439873561465</v>
      </c>
      <c r="W492">
        <v>3.72</v>
      </c>
      <c r="X492">
        <v>2.94</v>
      </c>
      <c r="Y492">
        <v>188705</v>
      </c>
      <c r="Z492">
        <v>8205</v>
      </c>
      <c r="AA492">
        <v>0.42</v>
      </c>
      <c r="AB492">
        <v>23</v>
      </c>
      <c r="AC492">
        <v>13</v>
      </c>
      <c r="AD492">
        <v>10</v>
      </c>
      <c r="AE492">
        <v>56.52</v>
      </c>
      <c r="AF492">
        <v>10</v>
      </c>
      <c r="AG492">
        <v>11</v>
      </c>
      <c r="AH492">
        <v>7</v>
      </c>
      <c r="AI492">
        <v>5</v>
      </c>
    </row>
    <row r="493" spans="1:35" x14ac:dyDescent="0.2">
      <c r="A493" s="102">
        <v>969</v>
      </c>
      <c r="B493">
        <v>3563</v>
      </c>
      <c r="C493" t="s">
        <v>1528</v>
      </c>
      <c r="D493" t="s">
        <v>1337</v>
      </c>
      <c r="E493">
        <v>8900</v>
      </c>
      <c r="F493">
        <v>8890</v>
      </c>
      <c r="G493">
        <v>100</v>
      </c>
      <c r="H493" t="s">
        <v>1311</v>
      </c>
      <c r="I493">
        <v>4543</v>
      </c>
      <c r="J493" t="s">
        <v>688</v>
      </c>
      <c r="K493" t="s">
        <v>1320</v>
      </c>
      <c r="L493">
        <v>3840</v>
      </c>
      <c r="M493">
        <v>3826</v>
      </c>
      <c r="N493">
        <v>200</v>
      </c>
      <c r="O493" t="s">
        <v>1314</v>
      </c>
      <c r="P493">
        <v>0.52380651135382195</v>
      </c>
      <c r="Q493">
        <v>0.85879182575787105</v>
      </c>
      <c r="R493">
        <v>0.32944194789477099</v>
      </c>
      <c r="S493">
        <v>3.9432340773404198E-2</v>
      </c>
      <c r="T493">
        <v>2.73186944419208E-2</v>
      </c>
      <c r="U493">
        <v>2.73186944419208E-2</v>
      </c>
      <c r="V493">
        <v>0.21131506903608599</v>
      </c>
      <c r="W493">
        <v>0.17</v>
      </c>
      <c r="X493">
        <v>13.93</v>
      </c>
      <c r="Y493">
        <v>188407</v>
      </c>
      <c r="Z493">
        <v>15701</v>
      </c>
      <c r="AA493">
        <v>0.72</v>
      </c>
      <c r="AB493">
        <v>12</v>
      </c>
      <c r="AC493">
        <v>7</v>
      </c>
      <c r="AD493">
        <v>5</v>
      </c>
      <c r="AE493">
        <v>58.33</v>
      </c>
      <c r="AF493">
        <v>11</v>
      </c>
      <c r="AG493">
        <v>7</v>
      </c>
      <c r="AH493">
        <v>2</v>
      </c>
      <c r="AI493">
        <v>3</v>
      </c>
    </row>
    <row r="494" spans="1:35" x14ac:dyDescent="0.2">
      <c r="A494" s="102">
        <v>60</v>
      </c>
      <c r="B494">
        <v>2267</v>
      </c>
      <c r="C494" t="s">
        <v>1570</v>
      </c>
      <c r="D494" t="s">
        <v>1339</v>
      </c>
      <c r="E494">
        <v>5310</v>
      </c>
      <c r="F494">
        <v>5330</v>
      </c>
      <c r="G494">
        <v>200</v>
      </c>
      <c r="H494" t="s">
        <v>1314</v>
      </c>
      <c r="I494">
        <v>3863</v>
      </c>
      <c r="J494" t="s">
        <v>1543</v>
      </c>
      <c r="K494" t="s">
        <v>1542</v>
      </c>
      <c r="L494">
        <v>1750</v>
      </c>
      <c r="M494">
        <v>1744</v>
      </c>
      <c r="N494">
        <v>600</v>
      </c>
      <c r="O494" t="s">
        <v>1311</v>
      </c>
      <c r="P494">
        <v>0.87603927317022701</v>
      </c>
      <c r="Q494">
        <v>0.94956737124006096</v>
      </c>
      <c r="R494">
        <v>0.34013247397602903</v>
      </c>
      <c r="S494">
        <v>4.3314103584496402E-2</v>
      </c>
      <c r="T494">
        <v>-2.2379193179535801</v>
      </c>
      <c r="U494">
        <v>2.2379193179535801</v>
      </c>
      <c r="V494">
        <v>2.4684865200008499</v>
      </c>
      <c r="W494">
        <v>-6.65</v>
      </c>
      <c r="X494">
        <v>1.84</v>
      </c>
      <c r="Y494">
        <v>187958</v>
      </c>
      <c r="Z494">
        <v>13426</v>
      </c>
      <c r="AA494">
        <v>0.85</v>
      </c>
      <c r="AB494">
        <v>14</v>
      </c>
      <c r="AC494">
        <v>10</v>
      </c>
      <c r="AD494">
        <v>4</v>
      </c>
      <c r="AE494">
        <v>71.430000000000007</v>
      </c>
      <c r="AF494">
        <v>13</v>
      </c>
      <c r="AG494">
        <v>6</v>
      </c>
      <c r="AH494">
        <v>3</v>
      </c>
      <c r="AI494">
        <v>5</v>
      </c>
    </row>
    <row r="495" spans="1:35" x14ac:dyDescent="0.2">
      <c r="A495" s="102">
        <v>186</v>
      </c>
      <c r="B495">
        <v>3003</v>
      </c>
      <c r="C495" t="s">
        <v>557</v>
      </c>
      <c r="D495" t="s">
        <v>1333</v>
      </c>
      <c r="E495">
        <v>1336</v>
      </c>
      <c r="F495">
        <v>1314</v>
      </c>
      <c r="G495">
        <v>600</v>
      </c>
      <c r="H495" t="s">
        <v>1314</v>
      </c>
      <c r="I495">
        <v>6028</v>
      </c>
      <c r="J495" t="s">
        <v>559</v>
      </c>
      <c r="K495" t="s">
        <v>1326</v>
      </c>
      <c r="L495">
        <v>7870</v>
      </c>
      <c r="M495">
        <v>7820</v>
      </c>
      <c r="N495">
        <v>100</v>
      </c>
      <c r="O495" t="s">
        <v>1311</v>
      </c>
      <c r="P495">
        <v>0.80687348998436403</v>
      </c>
      <c r="Q495">
        <v>0.92835866209750095</v>
      </c>
      <c r="R495">
        <v>0.40177811392573998</v>
      </c>
      <c r="S495">
        <v>3.85674453963019E-2</v>
      </c>
      <c r="T495">
        <v>-1.0104535886250201</v>
      </c>
      <c r="U495">
        <v>1.0104535886250201</v>
      </c>
      <c r="V495">
        <v>0.361819947970555</v>
      </c>
      <c r="W495">
        <v>-2.38</v>
      </c>
      <c r="X495">
        <v>0.82</v>
      </c>
      <c r="Y495">
        <v>187892</v>
      </c>
      <c r="Z495">
        <v>8169</v>
      </c>
      <c r="AA495">
        <v>0.4</v>
      </c>
      <c r="AB495">
        <v>23</v>
      </c>
      <c r="AC495">
        <v>14</v>
      </c>
      <c r="AD495">
        <v>9</v>
      </c>
      <c r="AE495">
        <v>60.87</v>
      </c>
      <c r="AF495">
        <v>9</v>
      </c>
      <c r="AG495">
        <v>12</v>
      </c>
      <c r="AH495">
        <v>8</v>
      </c>
      <c r="AI495">
        <v>3</v>
      </c>
    </row>
    <row r="496" spans="1:35" x14ac:dyDescent="0.2">
      <c r="A496" s="102">
        <v>198</v>
      </c>
      <c r="B496">
        <v>4540</v>
      </c>
      <c r="C496" t="s">
        <v>1792</v>
      </c>
      <c r="D496" t="s">
        <v>1334</v>
      </c>
      <c r="E496">
        <v>2913</v>
      </c>
      <c r="F496">
        <v>2861</v>
      </c>
      <c r="G496">
        <v>300</v>
      </c>
      <c r="H496" t="s">
        <v>1311</v>
      </c>
      <c r="I496">
        <v>7327</v>
      </c>
      <c r="J496" t="s">
        <v>1576</v>
      </c>
      <c r="K496" t="s">
        <v>1369</v>
      </c>
      <c r="L496">
        <v>2603</v>
      </c>
      <c r="M496">
        <v>2610</v>
      </c>
      <c r="N496">
        <v>300</v>
      </c>
      <c r="O496" t="s">
        <v>1314</v>
      </c>
      <c r="P496">
        <v>0.81851486562412001</v>
      </c>
      <c r="Q496">
        <v>0.92660285059863901</v>
      </c>
      <c r="R496">
        <v>2.4633959613090201E-2</v>
      </c>
      <c r="S496" s="15">
        <v>4.3284558409501999E-6</v>
      </c>
      <c r="T496">
        <v>0.35101574936497698</v>
      </c>
      <c r="U496">
        <v>0.35101574936497698</v>
      </c>
      <c r="V496">
        <v>1.09781216011825</v>
      </c>
      <c r="W496">
        <v>0.98</v>
      </c>
      <c r="X496">
        <v>8.77</v>
      </c>
      <c r="Y496">
        <v>187440</v>
      </c>
      <c r="Z496">
        <v>46860</v>
      </c>
      <c r="AA496">
        <v>2.48</v>
      </c>
      <c r="AB496">
        <v>4</v>
      </c>
      <c r="AC496">
        <v>4</v>
      </c>
      <c r="AD496">
        <v>0</v>
      </c>
      <c r="AE496">
        <v>100</v>
      </c>
      <c r="AF496">
        <v>10</v>
      </c>
      <c r="AG496">
        <v>3</v>
      </c>
      <c r="AH496">
        <v>0</v>
      </c>
      <c r="AI496">
        <v>1</v>
      </c>
    </row>
    <row r="497" spans="1:35" x14ac:dyDescent="0.2">
      <c r="A497" s="102">
        <v>1204</v>
      </c>
      <c r="B497">
        <v>7321</v>
      </c>
      <c r="C497" t="s">
        <v>1530</v>
      </c>
      <c r="D497" t="s">
        <v>1369</v>
      </c>
      <c r="E497">
        <v>600</v>
      </c>
      <c r="F497">
        <v>588</v>
      </c>
      <c r="G497">
        <v>1700</v>
      </c>
      <c r="H497" t="s">
        <v>1314</v>
      </c>
      <c r="I497">
        <v>8273</v>
      </c>
      <c r="J497" t="s">
        <v>1444</v>
      </c>
      <c r="K497" t="s">
        <v>1337</v>
      </c>
      <c r="L497">
        <v>3425</v>
      </c>
      <c r="M497">
        <v>3410</v>
      </c>
      <c r="N497">
        <v>300</v>
      </c>
      <c r="O497" t="s">
        <v>1311</v>
      </c>
      <c r="P497">
        <v>0.933920394888063</v>
      </c>
      <c r="Q497">
        <v>0.836851784346761</v>
      </c>
      <c r="R497">
        <v>0.217624356697566</v>
      </c>
      <c r="S497">
        <v>1.6853631850681301E-2</v>
      </c>
      <c r="T497">
        <v>-0.326407812690789</v>
      </c>
      <c r="U497">
        <v>0.326407812690789</v>
      </c>
      <c r="V497">
        <v>0.274008152535755</v>
      </c>
      <c r="W497">
        <v>-0.94</v>
      </c>
      <c r="X497">
        <v>2.29</v>
      </c>
      <c r="Y497">
        <v>187388</v>
      </c>
      <c r="Z497">
        <v>18739</v>
      </c>
      <c r="AA497">
        <v>0.85</v>
      </c>
      <c r="AB497">
        <v>10</v>
      </c>
      <c r="AC497">
        <v>7</v>
      </c>
      <c r="AD497">
        <v>3</v>
      </c>
      <c r="AE497">
        <v>70</v>
      </c>
      <c r="AF497">
        <v>11</v>
      </c>
      <c r="AG497">
        <v>4</v>
      </c>
      <c r="AH497">
        <v>2</v>
      </c>
      <c r="AI497">
        <v>4</v>
      </c>
    </row>
    <row r="498" spans="1:35" x14ac:dyDescent="0.2">
      <c r="A498" s="102">
        <v>949</v>
      </c>
      <c r="B498">
        <v>3048</v>
      </c>
      <c r="C498" t="s">
        <v>1643</v>
      </c>
      <c r="D498" t="s">
        <v>1337</v>
      </c>
      <c r="E498">
        <v>1150</v>
      </c>
      <c r="F498">
        <v>1130</v>
      </c>
      <c r="G498">
        <v>900</v>
      </c>
      <c r="H498" t="s">
        <v>1314</v>
      </c>
      <c r="I498">
        <v>7458</v>
      </c>
      <c r="J498" t="s">
        <v>1804</v>
      </c>
      <c r="K498" t="s">
        <v>1318</v>
      </c>
      <c r="L498">
        <v>4985</v>
      </c>
      <c r="M498">
        <v>5000</v>
      </c>
      <c r="N498">
        <v>200</v>
      </c>
      <c r="O498" t="s">
        <v>1311</v>
      </c>
      <c r="P498">
        <v>0.60338879319467897</v>
      </c>
      <c r="Q498">
        <v>0.86005959603725601</v>
      </c>
      <c r="R498">
        <v>0.15703545534879501</v>
      </c>
      <c r="S498">
        <v>4.9152676513898302E-3</v>
      </c>
      <c r="T498">
        <v>-1.13895416353973E-2</v>
      </c>
      <c r="U498">
        <v>1.13895416353973E-2</v>
      </c>
      <c r="V498">
        <v>0.90860289354294399</v>
      </c>
      <c r="W498">
        <v>-0.03</v>
      </c>
      <c r="X498">
        <v>1.7</v>
      </c>
      <c r="Y498">
        <v>187335</v>
      </c>
      <c r="Z498">
        <v>10408</v>
      </c>
      <c r="AA498">
        <v>0.65</v>
      </c>
      <c r="AB498">
        <v>18</v>
      </c>
      <c r="AC498">
        <v>11</v>
      </c>
      <c r="AD498">
        <v>7</v>
      </c>
      <c r="AE498">
        <v>61.11</v>
      </c>
      <c r="AF498">
        <v>12</v>
      </c>
      <c r="AG498">
        <v>8</v>
      </c>
      <c r="AH498">
        <v>2</v>
      </c>
      <c r="AI498">
        <v>8</v>
      </c>
    </row>
    <row r="499" spans="1:35" x14ac:dyDescent="0.2">
      <c r="A499" s="102">
        <v>374</v>
      </c>
      <c r="B499">
        <v>3231</v>
      </c>
      <c r="C499" t="s">
        <v>448</v>
      </c>
      <c r="D499" t="s">
        <v>1333</v>
      </c>
      <c r="E499">
        <v>2806</v>
      </c>
      <c r="F499">
        <v>2775</v>
      </c>
      <c r="G499">
        <v>400</v>
      </c>
      <c r="H499" t="s">
        <v>1311</v>
      </c>
      <c r="I499">
        <v>9746</v>
      </c>
      <c r="J499" t="s">
        <v>1531</v>
      </c>
      <c r="K499" t="s">
        <v>1313</v>
      </c>
      <c r="L499">
        <v>5440</v>
      </c>
      <c r="M499">
        <v>5360</v>
      </c>
      <c r="N499">
        <v>200</v>
      </c>
      <c r="O499" t="s">
        <v>1314</v>
      </c>
      <c r="P499">
        <v>0.62981595750899799</v>
      </c>
      <c r="Q499">
        <v>0.90909241358621695</v>
      </c>
      <c r="R499" s="15">
        <v>1.3839828838961199E-2</v>
      </c>
      <c r="S499">
        <v>4.8702573429369303E-2</v>
      </c>
      <c r="T499">
        <v>7.7259740596498205E-2</v>
      </c>
      <c r="U499">
        <v>7.7259740596498205E-2</v>
      </c>
      <c r="V499">
        <v>9.3577133587262704E-2</v>
      </c>
      <c r="W499">
        <v>0.28999999999999998</v>
      </c>
      <c r="X499">
        <v>3.54</v>
      </c>
      <c r="Y499">
        <v>186812</v>
      </c>
      <c r="Z499">
        <v>14370</v>
      </c>
      <c r="AA499">
        <v>0.81</v>
      </c>
      <c r="AB499">
        <v>13</v>
      </c>
      <c r="AC499">
        <v>9</v>
      </c>
      <c r="AD499">
        <v>4</v>
      </c>
      <c r="AE499">
        <v>69.23</v>
      </c>
      <c r="AF499">
        <v>13</v>
      </c>
      <c r="AG499">
        <v>6</v>
      </c>
      <c r="AH499">
        <v>4</v>
      </c>
      <c r="AI499">
        <v>3</v>
      </c>
    </row>
    <row r="500" spans="1:35" x14ac:dyDescent="0.2">
      <c r="A500" s="102">
        <v>275</v>
      </c>
      <c r="B500">
        <v>4208</v>
      </c>
      <c r="C500" t="s">
        <v>1519</v>
      </c>
      <c r="D500" t="s">
        <v>1336</v>
      </c>
      <c r="E500">
        <v>2190</v>
      </c>
      <c r="F500">
        <v>2199</v>
      </c>
      <c r="G500">
        <v>400</v>
      </c>
      <c r="H500" t="s">
        <v>1311</v>
      </c>
      <c r="I500">
        <v>9072</v>
      </c>
      <c r="J500" t="s">
        <v>1441</v>
      </c>
      <c r="K500" t="s">
        <v>1442</v>
      </c>
      <c r="L500">
        <v>2444</v>
      </c>
      <c r="M500">
        <v>2438</v>
      </c>
      <c r="N500">
        <v>400</v>
      </c>
      <c r="O500" t="s">
        <v>1314</v>
      </c>
      <c r="P500">
        <v>0.86246417670891096</v>
      </c>
      <c r="Q500">
        <v>0.91843007174916302</v>
      </c>
      <c r="R500">
        <v>0.11239966982652499</v>
      </c>
      <c r="S500">
        <v>1.17636264312073E-2</v>
      </c>
      <c r="T500">
        <v>2.04596800772336</v>
      </c>
      <c r="U500">
        <v>2.04596800772336</v>
      </c>
      <c r="V500">
        <v>1.4511813173102599</v>
      </c>
      <c r="W500">
        <v>3.34</v>
      </c>
      <c r="X500">
        <v>9.8000000000000007</v>
      </c>
      <c r="Y500">
        <v>186357</v>
      </c>
      <c r="Z500">
        <v>15530</v>
      </c>
      <c r="AA500">
        <v>0.82</v>
      </c>
      <c r="AB500">
        <v>12</v>
      </c>
      <c r="AC500">
        <v>8</v>
      </c>
      <c r="AD500">
        <v>4</v>
      </c>
      <c r="AE500">
        <v>66.67</v>
      </c>
      <c r="AF500">
        <v>13</v>
      </c>
      <c r="AG500">
        <v>6</v>
      </c>
      <c r="AH500">
        <v>1</v>
      </c>
      <c r="AI500">
        <v>5</v>
      </c>
    </row>
    <row r="501" spans="1:35" x14ac:dyDescent="0.2">
      <c r="A501" s="102">
        <v>840</v>
      </c>
      <c r="B501">
        <v>4631</v>
      </c>
      <c r="C501" t="s">
        <v>1588</v>
      </c>
      <c r="D501" t="s">
        <v>1336</v>
      </c>
      <c r="E501">
        <v>3080</v>
      </c>
      <c r="F501">
        <v>3035</v>
      </c>
      <c r="G501">
        <v>300</v>
      </c>
      <c r="H501" t="s">
        <v>1311</v>
      </c>
      <c r="I501">
        <v>9507</v>
      </c>
      <c r="J501" t="s">
        <v>1448</v>
      </c>
      <c r="K501" t="s">
        <v>1371</v>
      </c>
      <c r="L501">
        <v>892</v>
      </c>
      <c r="M501">
        <v>882</v>
      </c>
      <c r="N501">
        <v>1000</v>
      </c>
      <c r="O501" t="s">
        <v>1314</v>
      </c>
      <c r="P501">
        <v>0.55282790484887301</v>
      </c>
      <c r="Q501">
        <v>0.87041719859020095</v>
      </c>
      <c r="R501" s="15">
        <v>1.9584149739068401E-3</v>
      </c>
      <c r="S501">
        <v>2.2334534190231799E-2</v>
      </c>
      <c r="T501">
        <v>3.0300888277668698</v>
      </c>
      <c r="U501">
        <v>3.0300888277668698</v>
      </c>
      <c r="V501">
        <v>3.7711325461473</v>
      </c>
      <c r="W501">
        <v>14.23</v>
      </c>
      <c r="X501">
        <v>3.13</v>
      </c>
      <c r="Y501">
        <v>186317</v>
      </c>
      <c r="Z501">
        <v>14332</v>
      </c>
      <c r="AA501">
        <v>0.86</v>
      </c>
      <c r="AB501">
        <v>13</v>
      </c>
      <c r="AC501">
        <v>9</v>
      </c>
      <c r="AD501">
        <v>4</v>
      </c>
      <c r="AE501">
        <v>69.23</v>
      </c>
      <c r="AF501">
        <v>11</v>
      </c>
      <c r="AG501">
        <v>7</v>
      </c>
      <c r="AH501">
        <v>3</v>
      </c>
      <c r="AI501">
        <v>3</v>
      </c>
    </row>
    <row r="502" spans="1:35" x14ac:dyDescent="0.2">
      <c r="A502" s="102">
        <v>11</v>
      </c>
      <c r="B502">
        <v>6134</v>
      </c>
      <c r="C502" t="s">
        <v>1550</v>
      </c>
      <c r="D502" t="s">
        <v>1324</v>
      </c>
      <c r="E502">
        <v>1956</v>
      </c>
      <c r="F502">
        <v>1938</v>
      </c>
      <c r="G502">
        <v>400</v>
      </c>
      <c r="H502" t="s">
        <v>1311</v>
      </c>
      <c r="I502">
        <v>6856</v>
      </c>
      <c r="J502" t="s">
        <v>234</v>
      </c>
      <c r="K502" t="s">
        <v>1316</v>
      </c>
      <c r="L502">
        <v>7080</v>
      </c>
      <c r="M502">
        <v>7090</v>
      </c>
      <c r="N502">
        <v>100</v>
      </c>
      <c r="O502" t="s">
        <v>1314</v>
      </c>
      <c r="P502">
        <v>0.75876212873776205</v>
      </c>
      <c r="Q502">
        <v>0.96610132083516798</v>
      </c>
      <c r="R502">
        <v>0.28335130741856002</v>
      </c>
      <c r="S502" s="15">
        <v>9.3889674410408998E-3</v>
      </c>
      <c r="T502">
        <v>1.0131569345746101</v>
      </c>
      <c r="U502">
        <v>1.0131569345746101</v>
      </c>
      <c r="V502">
        <v>0.87460843610714101</v>
      </c>
      <c r="W502">
        <v>4.04</v>
      </c>
      <c r="X502">
        <v>9.34</v>
      </c>
      <c r="Y502">
        <v>185358</v>
      </c>
      <c r="Z502">
        <v>14258</v>
      </c>
      <c r="AA502">
        <v>0.9</v>
      </c>
      <c r="AB502">
        <v>13</v>
      </c>
      <c r="AC502">
        <v>8</v>
      </c>
      <c r="AD502">
        <v>5</v>
      </c>
      <c r="AE502">
        <v>61.54</v>
      </c>
      <c r="AF502">
        <v>12</v>
      </c>
      <c r="AG502">
        <v>5</v>
      </c>
      <c r="AH502">
        <v>1</v>
      </c>
      <c r="AI502">
        <v>7</v>
      </c>
    </row>
    <row r="503" spans="1:35" x14ac:dyDescent="0.2">
      <c r="A503" s="102">
        <v>86</v>
      </c>
      <c r="B503">
        <v>8425</v>
      </c>
      <c r="C503" t="s">
        <v>1505</v>
      </c>
      <c r="D503" t="s">
        <v>1317</v>
      </c>
      <c r="E503">
        <v>3320</v>
      </c>
      <c r="F503">
        <v>3305</v>
      </c>
      <c r="G503">
        <v>300</v>
      </c>
      <c r="H503" t="s">
        <v>1314</v>
      </c>
      <c r="I503">
        <v>8572</v>
      </c>
      <c r="J503" t="s">
        <v>1279</v>
      </c>
      <c r="K503" t="s">
        <v>1317</v>
      </c>
      <c r="L503">
        <v>522</v>
      </c>
      <c r="M503">
        <v>522</v>
      </c>
      <c r="N503">
        <v>1900</v>
      </c>
      <c r="O503" t="s">
        <v>1311</v>
      </c>
      <c r="P503">
        <v>0.59590154394699002</v>
      </c>
      <c r="Q503">
        <v>0.94312583516839199</v>
      </c>
      <c r="R503" s="15">
        <v>0.40074658550966802</v>
      </c>
      <c r="S503" s="15">
        <v>2.70363576799665E-2</v>
      </c>
      <c r="T503">
        <v>-1.5589060510427599</v>
      </c>
      <c r="U503">
        <v>1.5589060510427599</v>
      </c>
      <c r="V503">
        <v>1.54914835694415</v>
      </c>
      <c r="W503">
        <v>-8.41</v>
      </c>
      <c r="X503">
        <v>0.03</v>
      </c>
      <c r="Y503">
        <v>185009</v>
      </c>
      <c r="Z503">
        <v>8410</v>
      </c>
      <c r="AA503">
        <v>0.45</v>
      </c>
      <c r="AB503">
        <v>22</v>
      </c>
      <c r="AC503">
        <v>13</v>
      </c>
      <c r="AD503">
        <v>9</v>
      </c>
      <c r="AE503">
        <v>59.09</v>
      </c>
      <c r="AF503">
        <v>14</v>
      </c>
      <c r="AG503">
        <v>7</v>
      </c>
      <c r="AH503">
        <v>5</v>
      </c>
      <c r="AI503">
        <v>10</v>
      </c>
    </row>
    <row r="504" spans="1:35" x14ac:dyDescent="0.2">
      <c r="A504" s="102">
        <v>64</v>
      </c>
      <c r="B504">
        <v>4634</v>
      </c>
      <c r="C504" t="s">
        <v>65</v>
      </c>
      <c r="D504" t="s">
        <v>1336</v>
      </c>
      <c r="E504">
        <v>2460</v>
      </c>
      <c r="F504">
        <v>2455</v>
      </c>
      <c r="G504">
        <v>300</v>
      </c>
      <c r="H504" t="s">
        <v>1311</v>
      </c>
      <c r="I504">
        <v>5471</v>
      </c>
      <c r="J504" t="s">
        <v>1545</v>
      </c>
      <c r="K504" t="s">
        <v>1367</v>
      </c>
      <c r="L504">
        <v>4205</v>
      </c>
      <c r="M504">
        <v>4260</v>
      </c>
      <c r="N504">
        <v>200</v>
      </c>
      <c r="O504" t="s">
        <v>1314</v>
      </c>
      <c r="P504">
        <v>0.91679904522408195</v>
      </c>
      <c r="Q504">
        <v>0.94858590812670396</v>
      </c>
      <c r="R504">
        <v>0.27403067258388802</v>
      </c>
      <c r="S504">
        <v>3.1581488781290698E-3</v>
      </c>
      <c r="T504">
        <v>1.37361306616961</v>
      </c>
      <c r="U504">
        <v>1.37361306616961</v>
      </c>
      <c r="V504">
        <v>1.7493413525817001</v>
      </c>
      <c r="W504">
        <v>4</v>
      </c>
      <c r="X504">
        <v>13.56</v>
      </c>
      <c r="Y504">
        <v>184957</v>
      </c>
      <c r="Z504">
        <v>23120</v>
      </c>
      <c r="AA504">
        <v>1.41</v>
      </c>
      <c r="AB504">
        <v>8</v>
      </c>
      <c r="AC504">
        <v>7</v>
      </c>
      <c r="AD504">
        <v>1</v>
      </c>
      <c r="AE504">
        <v>87.5</v>
      </c>
      <c r="AF504">
        <v>14</v>
      </c>
      <c r="AG504">
        <v>3</v>
      </c>
      <c r="AH504">
        <v>1</v>
      </c>
      <c r="AI504">
        <v>4</v>
      </c>
    </row>
    <row r="505" spans="1:35" x14ac:dyDescent="0.2">
      <c r="A505" s="102">
        <v>739</v>
      </c>
      <c r="B505">
        <v>4540</v>
      </c>
      <c r="C505" t="s">
        <v>1792</v>
      </c>
      <c r="D505" t="s">
        <v>1334</v>
      </c>
      <c r="E505">
        <v>2913</v>
      </c>
      <c r="F505">
        <v>2861</v>
      </c>
      <c r="G505">
        <v>300</v>
      </c>
      <c r="H505" t="s">
        <v>1311</v>
      </c>
      <c r="I505">
        <v>9603</v>
      </c>
      <c r="J505" t="s">
        <v>1501</v>
      </c>
      <c r="K505" t="s">
        <v>1326</v>
      </c>
      <c r="L505">
        <v>2530</v>
      </c>
      <c r="M505">
        <v>2491</v>
      </c>
      <c r="N505">
        <v>300</v>
      </c>
      <c r="O505" t="s">
        <v>1314</v>
      </c>
      <c r="P505">
        <v>0.86931658603461903</v>
      </c>
      <c r="Q505">
        <v>0.88022415021710798</v>
      </c>
      <c r="R505" s="15">
        <v>1.2231652518287501E-2</v>
      </c>
      <c r="S505">
        <v>4.44711288656898E-4</v>
      </c>
      <c r="T505">
        <v>1.2398686963575201</v>
      </c>
      <c r="U505">
        <v>1.2398686963575201</v>
      </c>
      <c r="V505">
        <v>1.0571645741809099</v>
      </c>
      <c r="W505">
        <v>5.43</v>
      </c>
      <c r="X505">
        <v>12.93</v>
      </c>
      <c r="Y505">
        <v>184601</v>
      </c>
      <c r="Z505">
        <v>11538</v>
      </c>
      <c r="AA505">
        <v>0.56999999999999995</v>
      </c>
      <c r="AB505">
        <v>16</v>
      </c>
      <c r="AC505">
        <v>10</v>
      </c>
      <c r="AD505">
        <v>6</v>
      </c>
      <c r="AE505">
        <v>62.5</v>
      </c>
      <c r="AF505">
        <v>14</v>
      </c>
      <c r="AG505">
        <v>5</v>
      </c>
      <c r="AH505">
        <v>2</v>
      </c>
      <c r="AI505">
        <v>9</v>
      </c>
    </row>
    <row r="506" spans="1:35" x14ac:dyDescent="0.2">
      <c r="A506" s="102">
        <v>567</v>
      </c>
      <c r="B506">
        <v>6902</v>
      </c>
      <c r="C506" t="s">
        <v>789</v>
      </c>
      <c r="D506" t="s">
        <v>1329</v>
      </c>
      <c r="E506">
        <v>4460</v>
      </c>
      <c r="F506">
        <v>4462</v>
      </c>
      <c r="G506">
        <v>200</v>
      </c>
      <c r="H506" t="s">
        <v>1311</v>
      </c>
      <c r="I506">
        <v>9101</v>
      </c>
      <c r="J506" t="s">
        <v>950</v>
      </c>
      <c r="K506" t="s">
        <v>1567</v>
      </c>
      <c r="L506">
        <v>1716</v>
      </c>
      <c r="M506">
        <v>1730</v>
      </c>
      <c r="N506">
        <v>500</v>
      </c>
      <c r="O506" t="s">
        <v>1314</v>
      </c>
      <c r="P506">
        <v>0.95060652542507396</v>
      </c>
      <c r="Q506">
        <v>0.89446358902526601</v>
      </c>
      <c r="R506">
        <v>2.38811668750675E-2</v>
      </c>
      <c r="S506">
        <v>1.5974131605455599E-3</v>
      </c>
      <c r="T506">
        <v>0.73681013761062197</v>
      </c>
      <c r="U506">
        <v>0.73681013761062197</v>
      </c>
      <c r="V506">
        <v>0.69872697486267998</v>
      </c>
      <c r="W506">
        <v>1.19</v>
      </c>
      <c r="X506">
        <v>3.07</v>
      </c>
      <c r="Y506">
        <v>184474</v>
      </c>
      <c r="Z506">
        <v>18447</v>
      </c>
      <c r="AA506">
        <v>1.03</v>
      </c>
      <c r="AB506">
        <v>10</v>
      </c>
      <c r="AC506">
        <v>7</v>
      </c>
      <c r="AD506">
        <v>3</v>
      </c>
      <c r="AE506">
        <v>70</v>
      </c>
      <c r="AF506">
        <v>15</v>
      </c>
      <c r="AG506">
        <v>4</v>
      </c>
      <c r="AH506">
        <v>0</v>
      </c>
      <c r="AI506">
        <v>6</v>
      </c>
    </row>
    <row r="507" spans="1:35" x14ac:dyDescent="0.2">
      <c r="A507" s="102">
        <v>1051</v>
      </c>
      <c r="B507">
        <v>1951</v>
      </c>
      <c r="C507" t="s">
        <v>1791</v>
      </c>
      <c r="D507" t="s">
        <v>1321</v>
      </c>
      <c r="E507">
        <v>2641</v>
      </c>
      <c r="F507">
        <v>2565</v>
      </c>
      <c r="G507">
        <v>300</v>
      </c>
      <c r="H507" t="s">
        <v>1314</v>
      </c>
      <c r="I507">
        <v>7259</v>
      </c>
      <c r="J507" t="s">
        <v>27</v>
      </c>
      <c r="K507" t="s">
        <v>1329</v>
      </c>
      <c r="L507">
        <v>3700</v>
      </c>
      <c r="M507">
        <v>3760</v>
      </c>
      <c r="N507">
        <v>200</v>
      </c>
      <c r="O507" t="s">
        <v>1311</v>
      </c>
      <c r="P507">
        <v>0.74883690900051003</v>
      </c>
      <c r="Q507">
        <v>0.85180901522749297</v>
      </c>
      <c r="R507" s="106">
        <v>1.43663501975417E-4</v>
      </c>
      <c r="S507">
        <v>1.2591312148508799E-2</v>
      </c>
      <c r="T507">
        <v>-0.43002136756721798</v>
      </c>
      <c r="U507">
        <v>0.43002136756721798</v>
      </c>
      <c r="V507">
        <v>0.72595133922834099</v>
      </c>
      <c r="W507">
        <v>-2.0499999999999998</v>
      </c>
      <c r="X507">
        <v>2.33</v>
      </c>
      <c r="Y507">
        <v>183937</v>
      </c>
      <c r="Z507">
        <v>11496</v>
      </c>
      <c r="AA507">
        <v>0.5</v>
      </c>
      <c r="AB507">
        <v>16</v>
      </c>
      <c r="AC507">
        <v>9</v>
      </c>
      <c r="AD507">
        <v>7</v>
      </c>
      <c r="AE507">
        <v>56.25</v>
      </c>
      <c r="AF507">
        <v>12</v>
      </c>
      <c r="AG507">
        <v>8</v>
      </c>
      <c r="AH507">
        <v>4</v>
      </c>
      <c r="AI507">
        <v>4</v>
      </c>
    </row>
    <row r="508" spans="1:35" x14ac:dyDescent="0.2">
      <c r="A508" s="102">
        <v>177</v>
      </c>
      <c r="B508">
        <v>3038</v>
      </c>
      <c r="C508" t="s">
        <v>1118</v>
      </c>
      <c r="D508" t="s">
        <v>1318</v>
      </c>
      <c r="E508">
        <v>4545</v>
      </c>
      <c r="F508">
        <v>4490</v>
      </c>
      <c r="G508">
        <v>200</v>
      </c>
      <c r="H508" t="s">
        <v>1311</v>
      </c>
      <c r="I508">
        <v>6758</v>
      </c>
      <c r="J508" t="s">
        <v>1328</v>
      </c>
      <c r="K508" t="s">
        <v>1316</v>
      </c>
      <c r="L508">
        <v>7516</v>
      </c>
      <c r="M508">
        <v>7452</v>
      </c>
      <c r="N508">
        <v>100</v>
      </c>
      <c r="O508" t="s">
        <v>1314</v>
      </c>
      <c r="P508">
        <v>0.84329932843244904</v>
      </c>
      <c r="Q508">
        <v>0.92897895169129097</v>
      </c>
      <c r="R508" s="15">
        <v>8.9259550094138093E-2</v>
      </c>
      <c r="S508" s="106">
        <v>4.4603804049316097E-2</v>
      </c>
      <c r="T508">
        <v>2.60274353836851</v>
      </c>
      <c r="U508">
        <v>2.60274353836851</v>
      </c>
      <c r="V508">
        <v>2.70186120305309</v>
      </c>
      <c r="W508">
        <v>15.71</v>
      </c>
      <c r="X508">
        <v>20.5</v>
      </c>
      <c r="Y508">
        <v>183453</v>
      </c>
      <c r="Z508">
        <v>7644</v>
      </c>
      <c r="AA508">
        <v>0.78</v>
      </c>
      <c r="AB508">
        <v>24</v>
      </c>
      <c r="AC508">
        <v>15</v>
      </c>
      <c r="AD508">
        <v>9</v>
      </c>
      <c r="AE508">
        <v>62.5</v>
      </c>
      <c r="AF508">
        <v>9</v>
      </c>
      <c r="AG508">
        <v>11</v>
      </c>
      <c r="AH508">
        <v>7</v>
      </c>
      <c r="AI508">
        <v>6</v>
      </c>
    </row>
    <row r="509" spans="1:35" x14ac:dyDescent="0.2">
      <c r="A509" s="102">
        <v>89</v>
      </c>
      <c r="B509">
        <v>1333</v>
      </c>
      <c r="C509" t="s">
        <v>1439</v>
      </c>
      <c r="D509" t="s">
        <v>1440</v>
      </c>
      <c r="E509">
        <v>2542</v>
      </c>
      <c r="F509">
        <v>2571</v>
      </c>
      <c r="G509">
        <v>400</v>
      </c>
      <c r="H509" t="s">
        <v>1314</v>
      </c>
      <c r="I509">
        <v>2001</v>
      </c>
      <c r="J509" t="s">
        <v>1222</v>
      </c>
      <c r="K509" t="s">
        <v>1339</v>
      </c>
      <c r="L509">
        <v>1653</v>
      </c>
      <c r="M509">
        <v>1649</v>
      </c>
      <c r="N509">
        <v>600</v>
      </c>
      <c r="O509" t="s">
        <v>1311</v>
      </c>
      <c r="P509">
        <v>0.84604590825015202</v>
      </c>
      <c r="Q509">
        <v>0.94292965792593597</v>
      </c>
      <c r="R509">
        <v>6.2535394573233802E-2</v>
      </c>
      <c r="S509" s="106">
        <v>5.5629467330767903E-3</v>
      </c>
      <c r="T509">
        <v>-1.5990839130433501</v>
      </c>
      <c r="U509">
        <v>1.5990839130433501</v>
      </c>
      <c r="V509">
        <v>2.31870029333421</v>
      </c>
      <c r="W509">
        <v>-4.5</v>
      </c>
      <c r="X509">
        <v>3.79</v>
      </c>
      <c r="Y509">
        <v>183222</v>
      </c>
      <c r="Z509">
        <v>9643</v>
      </c>
      <c r="AA509">
        <v>0.59</v>
      </c>
      <c r="AB509">
        <v>19</v>
      </c>
      <c r="AC509">
        <v>12</v>
      </c>
      <c r="AD509">
        <v>7</v>
      </c>
      <c r="AE509">
        <v>63.16</v>
      </c>
      <c r="AF509">
        <v>12</v>
      </c>
      <c r="AG509">
        <v>8</v>
      </c>
      <c r="AH509">
        <v>4</v>
      </c>
      <c r="AI509">
        <v>7</v>
      </c>
    </row>
    <row r="510" spans="1:35" x14ac:dyDescent="0.2">
      <c r="A510" s="102">
        <v>831</v>
      </c>
      <c r="B510">
        <v>6460</v>
      </c>
      <c r="C510" t="s">
        <v>1606</v>
      </c>
      <c r="D510" t="s">
        <v>1324</v>
      </c>
      <c r="E510">
        <v>1585</v>
      </c>
      <c r="F510">
        <v>1601</v>
      </c>
      <c r="G510">
        <v>500</v>
      </c>
      <c r="H510" t="s">
        <v>1311</v>
      </c>
      <c r="I510">
        <v>6963</v>
      </c>
      <c r="J510" t="s">
        <v>1754</v>
      </c>
      <c r="K510" t="s">
        <v>1316</v>
      </c>
      <c r="L510">
        <v>8360</v>
      </c>
      <c r="M510">
        <v>8280</v>
      </c>
      <c r="N510">
        <v>100</v>
      </c>
      <c r="O510" t="s">
        <v>1314</v>
      </c>
      <c r="P510">
        <v>0.60325327148175001</v>
      </c>
      <c r="Q510">
        <v>0.87157893210499404</v>
      </c>
      <c r="R510" s="106">
        <v>0.44024880434526398</v>
      </c>
      <c r="S510">
        <v>1.78710556985564E-2</v>
      </c>
      <c r="T510">
        <v>1.93445612294744</v>
      </c>
      <c r="U510">
        <v>1.93445612294744</v>
      </c>
      <c r="V510">
        <v>1.1366078249082701</v>
      </c>
      <c r="W510">
        <v>6.59</v>
      </c>
      <c r="X510">
        <v>3.32</v>
      </c>
      <c r="Y510">
        <v>183105</v>
      </c>
      <c r="Z510">
        <v>13079</v>
      </c>
      <c r="AA510">
        <v>0.92</v>
      </c>
      <c r="AB510">
        <v>14</v>
      </c>
      <c r="AC510">
        <v>10</v>
      </c>
      <c r="AD510">
        <v>4</v>
      </c>
      <c r="AE510">
        <v>71.430000000000007</v>
      </c>
      <c r="AF510">
        <v>9</v>
      </c>
      <c r="AG510">
        <v>9</v>
      </c>
      <c r="AH510">
        <v>4</v>
      </c>
      <c r="AI510">
        <v>1</v>
      </c>
    </row>
    <row r="511" spans="1:35" x14ac:dyDescent="0.2">
      <c r="A511" s="102">
        <v>951</v>
      </c>
      <c r="B511">
        <v>3105</v>
      </c>
      <c r="C511" t="s">
        <v>49</v>
      </c>
      <c r="D511" t="s">
        <v>1316</v>
      </c>
      <c r="E511">
        <v>1035</v>
      </c>
      <c r="F511">
        <v>1018</v>
      </c>
      <c r="G511">
        <v>900</v>
      </c>
      <c r="H511" t="s">
        <v>1311</v>
      </c>
      <c r="I511">
        <v>7984</v>
      </c>
      <c r="J511" t="s">
        <v>849</v>
      </c>
      <c r="K511" t="s">
        <v>1335</v>
      </c>
      <c r="L511">
        <v>1570</v>
      </c>
      <c r="M511">
        <v>1597</v>
      </c>
      <c r="N511">
        <v>600</v>
      </c>
      <c r="O511" t="s">
        <v>1314</v>
      </c>
      <c r="P511">
        <v>0.72003561056744603</v>
      </c>
      <c r="Q511">
        <v>0.85997454692375797</v>
      </c>
      <c r="R511">
        <v>3.5794143724153002E-2</v>
      </c>
      <c r="S511">
        <v>6.5490666085420299E-2</v>
      </c>
      <c r="T511">
        <v>1.2719867072937101</v>
      </c>
      <c r="U511">
        <v>1.2719867072937101</v>
      </c>
      <c r="V511">
        <v>1.99461070167791</v>
      </c>
      <c r="W511">
        <v>4.12</v>
      </c>
      <c r="X511">
        <v>4.38</v>
      </c>
      <c r="Y511">
        <v>183078</v>
      </c>
      <c r="Z511">
        <v>11442</v>
      </c>
      <c r="AA511">
        <v>0.66</v>
      </c>
      <c r="AB511">
        <v>16</v>
      </c>
      <c r="AC511">
        <v>7</v>
      </c>
      <c r="AD511">
        <v>9</v>
      </c>
      <c r="AE511">
        <v>43.75</v>
      </c>
      <c r="AF511">
        <v>13</v>
      </c>
      <c r="AG511">
        <v>6</v>
      </c>
      <c r="AH511">
        <v>4</v>
      </c>
      <c r="AI511">
        <v>6</v>
      </c>
    </row>
    <row r="512" spans="1:35" x14ac:dyDescent="0.2">
      <c r="A512" s="102">
        <v>670</v>
      </c>
      <c r="B512">
        <v>1951</v>
      </c>
      <c r="C512" t="s">
        <v>1791</v>
      </c>
      <c r="D512" t="s">
        <v>1321</v>
      </c>
      <c r="E512">
        <v>2641</v>
      </c>
      <c r="F512">
        <v>2565</v>
      </c>
      <c r="G512">
        <v>400</v>
      </c>
      <c r="H512" t="s">
        <v>1311</v>
      </c>
      <c r="I512">
        <v>6371</v>
      </c>
      <c r="J512" t="s">
        <v>1484</v>
      </c>
      <c r="K512" t="s">
        <v>1324</v>
      </c>
      <c r="L512">
        <v>3305</v>
      </c>
      <c r="M512">
        <v>3325</v>
      </c>
      <c r="N512">
        <v>300</v>
      </c>
      <c r="O512" t="s">
        <v>1314</v>
      </c>
      <c r="P512">
        <v>0.68363750808010304</v>
      </c>
      <c r="Q512">
        <v>0.88581691898903403</v>
      </c>
      <c r="R512" s="15">
        <v>3.3900322837399001E-2</v>
      </c>
      <c r="S512">
        <v>1.9362976810042801E-2</v>
      </c>
      <c r="T512">
        <v>0.77401804143588404</v>
      </c>
      <c r="U512">
        <v>0.77401804143588404</v>
      </c>
      <c r="V512">
        <v>1.4467294988734101</v>
      </c>
      <c r="W512">
        <v>3.14</v>
      </c>
      <c r="X512">
        <v>2.86</v>
      </c>
      <c r="Y512">
        <v>182560</v>
      </c>
      <c r="Z512">
        <v>10142</v>
      </c>
      <c r="AA512">
        <v>0.52</v>
      </c>
      <c r="AB512">
        <v>18</v>
      </c>
      <c r="AC512">
        <v>10</v>
      </c>
      <c r="AD512">
        <v>8</v>
      </c>
      <c r="AE512">
        <v>55.56</v>
      </c>
      <c r="AF512">
        <v>13</v>
      </c>
      <c r="AG512">
        <v>7</v>
      </c>
      <c r="AH512">
        <v>3</v>
      </c>
      <c r="AI512">
        <v>8</v>
      </c>
    </row>
    <row r="513" spans="1:35" x14ac:dyDescent="0.2">
      <c r="A513" s="102">
        <v>580</v>
      </c>
      <c r="B513">
        <v>2229</v>
      </c>
      <c r="C513" t="s">
        <v>2017</v>
      </c>
      <c r="D513" t="s">
        <v>1339</v>
      </c>
      <c r="E513">
        <v>3135</v>
      </c>
      <c r="F513">
        <v>3105</v>
      </c>
      <c r="G513">
        <v>300</v>
      </c>
      <c r="H513" t="s">
        <v>1314</v>
      </c>
      <c r="I513">
        <v>6925</v>
      </c>
      <c r="J513" t="s">
        <v>1783</v>
      </c>
      <c r="K513" t="s">
        <v>1316</v>
      </c>
      <c r="L513">
        <v>1487</v>
      </c>
      <c r="M513">
        <v>1481</v>
      </c>
      <c r="N513">
        <v>600</v>
      </c>
      <c r="O513" t="s">
        <v>1311</v>
      </c>
      <c r="P513">
        <v>0.62706016315438495</v>
      </c>
      <c r="Q513">
        <v>0.89315189936199502</v>
      </c>
      <c r="R513">
        <v>4.7599549937916603E-2</v>
      </c>
      <c r="S513">
        <v>4.8455331164931796E-3</v>
      </c>
      <c r="T513">
        <v>-1.07544288642754</v>
      </c>
      <c r="U513">
        <v>1.07544288642754</v>
      </c>
      <c r="V513">
        <v>1.0013070640780399</v>
      </c>
      <c r="W513">
        <v>-3.42</v>
      </c>
      <c r="X513">
        <v>4.6100000000000003</v>
      </c>
      <c r="Y513">
        <v>182212</v>
      </c>
      <c r="Z513">
        <v>10123</v>
      </c>
      <c r="AA513">
        <v>0.52</v>
      </c>
      <c r="AB513">
        <v>18</v>
      </c>
      <c r="AC513">
        <v>10</v>
      </c>
      <c r="AD513">
        <v>8</v>
      </c>
      <c r="AE513">
        <v>55.56</v>
      </c>
      <c r="AF513">
        <v>14</v>
      </c>
      <c r="AG513">
        <v>5</v>
      </c>
      <c r="AH513">
        <v>3</v>
      </c>
      <c r="AI513">
        <v>10</v>
      </c>
    </row>
    <row r="514" spans="1:35" x14ac:dyDescent="0.2">
      <c r="A514" s="102">
        <v>770</v>
      </c>
      <c r="B514">
        <v>4005</v>
      </c>
      <c r="C514" t="s">
        <v>1568</v>
      </c>
      <c r="D514" t="s">
        <v>1336</v>
      </c>
      <c r="E514">
        <v>450</v>
      </c>
      <c r="F514">
        <v>451</v>
      </c>
      <c r="G514">
        <v>2300</v>
      </c>
      <c r="H514" t="s">
        <v>1311</v>
      </c>
      <c r="I514">
        <v>7189</v>
      </c>
      <c r="J514" t="s">
        <v>44</v>
      </c>
      <c r="K514" t="s">
        <v>1369</v>
      </c>
      <c r="L514">
        <v>689</v>
      </c>
      <c r="M514">
        <v>691</v>
      </c>
      <c r="N514">
        <v>1500</v>
      </c>
      <c r="O514" t="s">
        <v>1314</v>
      </c>
      <c r="P514">
        <v>0.93617632873909595</v>
      </c>
      <c r="Q514">
        <v>0.87735471437550705</v>
      </c>
      <c r="R514" s="106">
        <v>5.5361907797017502E-2</v>
      </c>
      <c r="S514" s="106">
        <v>8.1309492639995595E-2</v>
      </c>
      <c r="T514">
        <v>2.0493165110930001</v>
      </c>
      <c r="U514">
        <v>2.0493165110930001</v>
      </c>
      <c r="V514">
        <v>2.0163934017096499</v>
      </c>
      <c r="W514">
        <v>7.56</v>
      </c>
      <c r="X514">
        <v>0.08</v>
      </c>
      <c r="Y514">
        <v>181874</v>
      </c>
      <c r="Z514">
        <v>10104</v>
      </c>
      <c r="AA514">
        <v>0.5</v>
      </c>
      <c r="AB514">
        <v>18</v>
      </c>
      <c r="AC514">
        <v>10</v>
      </c>
      <c r="AD514">
        <v>8</v>
      </c>
      <c r="AE514">
        <v>55.56</v>
      </c>
      <c r="AF514">
        <v>13</v>
      </c>
      <c r="AG514">
        <v>9</v>
      </c>
      <c r="AH514">
        <v>3</v>
      </c>
      <c r="AI514">
        <v>6</v>
      </c>
    </row>
    <row r="515" spans="1:35" x14ac:dyDescent="0.2">
      <c r="A515" s="102">
        <v>1152</v>
      </c>
      <c r="B515">
        <v>2175</v>
      </c>
      <c r="C515" t="s">
        <v>1552</v>
      </c>
      <c r="D515" t="s">
        <v>1326</v>
      </c>
      <c r="E515">
        <v>2436</v>
      </c>
      <c r="F515">
        <v>2370</v>
      </c>
      <c r="G515">
        <v>400</v>
      </c>
      <c r="H515" t="s">
        <v>1314</v>
      </c>
      <c r="I515">
        <v>4681</v>
      </c>
      <c r="J515" t="s">
        <v>1095</v>
      </c>
      <c r="K515" t="s">
        <v>1326</v>
      </c>
      <c r="L515">
        <v>1657</v>
      </c>
      <c r="M515">
        <v>1632</v>
      </c>
      <c r="N515">
        <v>600</v>
      </c>
      <c r="O515" t="s">
        <v>1311</v>
      </c>
      <c r="P515">
        <v>0.77261698047405503</v>
      </c>
      <c r="Q515">
        <v>0.84212335366391899</v>
      </c>
      <c r="R515">
        <v>0.39527319964444202</v>
      </c>
      <c r="S515">
        <v>2.4085040190433098E-2</v>
      </c>
      <c r="T515">
        <v>-1.45361347464951</v>
      </c>
      <c r="U515">
        <v>1.45361347464951</v>
      </c>
      <c r="V515">
        <v>1.36718021730316</v>
      </c>
      <c r="W515">
        <v>-9.07</v>
      </c>
      <c r="X515">
        <v>3.29</v>
      </c>
      <c r="Y515">
        <v>181217</v>
      </c>
      <c r="Z515">
        <v>12081</v>
      </c>
      <c r="AA515">
        <v>0.56000000000000005</v>
      </c>
      <c r="AB515">
        <v>15</v>
      </c>
      <c r="AC515">
        <v>8</v>
      </c>
      <c r="AD515">
        <v>7</v>
      </c>
      <c r="AE515">
        <v>53.33</v>
      </c>
      <c r="AF515">
        <v>10</v>
      </c>
      <c r="AG515">
        <v>6</v>
      </c>
      <c r="AH515">
        <v>4</v>
      </c>
      <c r="AI515">
        <v>5</v>
      </c>
    </row>
    <row r="516" spans="1:35" x14ac:dyDescent="0.2">
      <c r="A516" s="102">
        <v>41</v>
      </c>
      <c r="B516">
        <v>5233</v>
      </c>
      <c r="C516" t="s">
        <v>1526</v>
      </c>
      <c r="D516" t="s">
        <v>1310</v>
      </c>
      <c r="E516">
        <v>2989</v>
      </c>
      <c r="F516">
        <v>2992</v>
      </c>
      <c r="G516">
        <v>300</v>
      </c>
      <c r="H516" t="s">
        <v>1311</v>
      </c>
      <c r="I516">
        <v>7189</v>
      </c>
      <c r="J516" t="s">
        <v>44</v>
      </c>
      <c r="K516" t="s">
        <v>1369</v>
      </c>
      <c r="L516">
        <v>689</v>
      </c>
      <c r="M516">
        <v>691</v>
      </c>
      <c r="N516">
        <v>1300</v>
      </c>
      <c r="O516" t="s">
        <v>1314</v>
      </c>
      <c r="P516">
        <v>0.87262299787138697</v>
      </c>
      <c r="Q516">
        <v>0.95384491567044405</v>
      </c>
      <c r="R516">
        <v>0.23792688777148099</v>
      </c>
      <c r="S516">
        <v>9.3327682509094807E-3</v>
      </c>
      <c r="T516">
        <v>2.6734262340661301</v>
      </c>
      <c r="U516">
        <v>2.6734262340661301</v>
      </c>
      <c r="V516">
        <v>2.5394032794187198</v>
      </c>
      <c r="W516">
        <v>10</v>
      </c>
      <c r="X516">
        <v>0.08</v>
      </c>
      <c r="Y516">
        <v>180704</v>
      </c>
      <c r="Z516">
        <v>9035</v>
      </c>
      <c r="AA516">
        <v>0.54</v>
      </c>
      <c r="AB516">
        <v>20</v>
      </c>
      <c r="AC516">
        <v>11</v>
      </c>
      <c r="AD516">
        <v>9</v>
      </c>
      <c r="AE516">
        <v>55</v>
      </c>
      <c r="AF516">
        <v>12</v>
      </c>
      <c r="AG516">
        <v>10</v>
      </c>
      <c r="AH516">
        <v>4</v>
      </c>
      <c r="AI516">
        <v>6</v>
      </c>
    </row>
    <row r="517" spans="1:35" x14ac:dyDescent="0.2">
      <c r="A517" s="102">
        <v>45</v>
      </c>
      <c r="B517">
        <v>5406</v>
      </c>
      <c r="C517" t="s">
        <v>1665</v>
      </c>
      <c r="D517" t="s">
        <v>1367</v>
      </c>
      <c r="E517">
        <v>476</v>
      </c>
      <c r="F517">
        <v>474</v>
      </c>
      <c r="G517">
        <v>2300</v>
      </c>
      <c r="H517" t="s">
        <v>1314</v>
      </c>
      <c r="I517">
        <v>9956</v>
      </c>
      <c r="J517" t="s">
        <v>1264</v>
      </c>
      <c r="K517" t="s">
        <v>1337</v>
      </c>
      <c r="L517">
        <v>1857</v>
      </c>
      <c r="M517">
        <v>1831</v>
      </c>
      <c r="N517">
        <v>600</v>
      </c>
      <c r="O517" t="s">
        <v>1311</v>
      </c>
      <c r="P517">
        <v>0.83162315353541205</v>
      </c>
      <c r="Q517">
        <v>0.953285022671436</v>
      </c>
      <c r="R517">
        <v>0.36578868544083598</v>
      </c>
      <c r="S517">
        <v>5.3302361146696099E-2</v>
      </c>
      <c r="T517">
        <v>-1.37570249433778</v>
      </c>
      <c r="U517">
        <v>1.37570249433778</v>
      </c>
      <c r="V517">
        <v>1.56018771993811</v>
      </c>
      <c r="W517">
        <v>-8.92</v>
      </c>
      <c r="X517">
        <v>0.76</v>
      </c>
      <c r="Y517">
        <v>180332</v>
      </c>
      <c r="Z517">
        <v>9491</v>
      </c>
      <c r="AA517">
        <v>0.45</v>
      </c>
      <c r="AB517">
        <v>19</v>
      </c>
      <c r="AC517">
        <v>11</v>
      </c>
      <c r="AD517">
        <v>8</v>
      </c>
      <c r="AE517">
        <v>57.89</v>
      </c>
      <c r="AF517">
        <v>8</v>
      </c>
      <c r="AG517">
        <v>11</v>
      </c>
      <c r="AH517">
        <v>6</v>
      </c>
      <c r="AI517">
        <v>2</v>
      </c>
    </row>
    <row r="518" spans="1:35" x14ac:dyDescent="0.2">
      <c r="A518" s="102">
        <v>1338</v>
      </c>
      <c r="B518">
        <v>5706</v>
      </c>
      <c r="C518" t="s">
        <v>1667</v>
      </c>
      <c r="D518" t="s">
        <v>1327</v>
      </c>
      <c r="E518">
        <v>2841</v>
      </c>
      <c r="F518">
        <v>2899</v>
      </c>
      <c r="G518">
        <v>300</v>
      </c>
      <c r="H518" t="s">
        <v>1311</v>
      </c>
      <c r="I518">
        <v>5713</v>
      </c>
      <c r="J518" t="s">
        <v>1604</v>
      </c>
      <c r="K518" t="s">
        <v>1327</v>
      </c>
      <c r="L518">
        <v>3143</v>
      </c>
      <c r="M518">
        <v>3140</v>
      </c>
      <c r="N518">
        <v>300</v>
      </c>
      <c r="O518" t="s">
        <v>1314</v>
      </c>
      <c r="P518">
        <v>0.79535457288573497</v>
      </c>
      <c r="Q518">
        <v>0.82243093151414903</v>
      </c>
      <c r="R518" s="106">
        <v>9.6445032144020296E-4</v>
      </c>
      <c r="S518">
        <v>3.3334142153694402E-2</v>
      </c>
      <c r="T518">
        <v>3.37520165829492</v>
      </c>
      <c r="U518">
        <v>3.37520165829492</v>
      </c>
      <c r="V518">
        <v>2.81218606558804</v>
      </c>
      <c r="W518">
        <v>9.94</v>
      </c>
      <c r="X518">
        <v>7.68</v>
      </c>
      <c r="Y518">
        <v>179935</v>
      </c>
      <c r="Z518">
        <v>17994</v>
      </c>
      <c r="AA518">
        <v>0.88</v>
      </c>
      <c r="AB518">
        <v>10</v>
      </c>
      <c r="AC518">
        <v>6</v>
      </c>
      <c r="AD518">
        <v>4</v>
      </c>
      <c r="AE518">
        <v>60</v>
      </c>
      <c r="AF518">
        <v>8</v>
      </c>
      <c r="AG518">
        <v>5</v>
      </c>
      <c r="AH518">
        <v>3</v>
      </c>
      <c r="AI518">
        <v>2</v>
      </c>
    </row>
    <row r="519" spans="1:35" x14ac:dyDescent="0.2">
      <c r="A519" s="102">
        <v>1157</v>
      </c>
      <c r="B519">
        <v>3076</v>
      </c>
      <c r="C519" t="s">
        <v>1644</v>
      </c>
      <c r="D519" t="s">
        <v>1318</v>
      </c>
      <c r="E519">
        <v>1773</v>
      </c>
      <c r="F519">
        <v>1740</v>
      </c>
      <c r="G519">
        <v>600</v>
      </c>
      <c r="H519" t="s">
        <v>1314</v>
      </c>
      <c r="I519">
        <v>9142</v>
      </c>
      <c r="J519" t="s">
        <v>953</v>
      </c>
      <c r="K519" t="s">
        <v>1442</v>
      </c>
      <c r="L519">
        <v>3595</v>
      </c>
      <c r="M519">
        <v>3620</v>
      </c>
      <c r="N519">
        <v>300</v>
      </c>
      <c r="O519" t="s">
        <v>1311</v>
      </c>
      <c r="P519">
        <v>0.71194023905482995</v>
      </c>
      <c r="Q519">
        <v>0.84168703190518801</v>
      </c>
      <c r="R519" s="106">
        <v>0.296396603934999</v>
      </c>
      <c r="S519">
        <v>9.7243685016736407E-3</v>
      </c>
      <c r="T519">
        <v>-4.31652873537515</v>
      </c>
      <c r="U519">
        <v>4.31652873537515</v>
      </c>
      <c r="V519">
        <v>2.9506219040758599</v>
      </c>
      <c r="W519">
        <v>-11</v>
      </c>
      <c r="X519">
        <v>3.87</v>
      </c>
      <c r="Y519">
        <v>179800</v>
      </c>
      <c r="Z519">
        <v>14983</v>
      </c>
      <c r="AA519">
        <v>0.81</v>
      </c>
      <c r="AB519">
        <v>12</v>
      </c>
      <c r="AC519">
        <v>7</v>
      </c>
      <c r="AD519">
        <v>5</v>
      </c>
      <c r="AE519">
        <v>58.33</v>
      </c>
      <c r="AF519">
        <v>12</v>
      </c>
      <c r="AG519">
        <v>6</v>
      </c>
      <c r="AH519">
        <v>3</v>
      </c>
      <c r="AI519">
        <v>3</v>
      </c>
    </row>
    <row r="520" spans="1:35" x14ac:dyDescent="0.2">
      <c r="A520" s="102">
        <v>790</v>
      </c>
      <c r="B520">
        <v>4569</v>
      </c>
      <c r="C520" t="s">
        <v>1593</v>
      </c>
      <c r="D520" t="s">
        <v>1334</v>
      </c>
      <c r="E520">
        <v>2357</v>
      </c>
      <c r="F520">
        <v>2293</v>
      </c>
      <c r="G520">
        <v>400</v>
      </c>
      <c r="H520" t="s">
        <v>1311</v>
      </c>
      <c r="I520">
        <v>9505</v>
      </c>
      <c r="J520" t="s">
        <v>1688</v>
      </c>
      <c r="K520" t="s">
        <v>1371</v>
      </c>
      <c r="L520">
        <v>840</v>
      </c>
      <c r="M520">
        <v>844</v>
      </c>
      <c r="N520">
        <v>1100</v>
      </c>
      <c r="O520" t="s">
        <v>1314</v>
      </c>
      <c r="P520">
        <v>0.83552563645739397</v>
      </c>
      <c r="Q520">
        <v>0.87545054963120095</v>
      </c>
      <c r="R520">
        <v>8.0956910383049596E-4</v>
      </c>
      <c r="S520">
        <v>2.6041041351059701E-3</v>
      </c>
      <c r="T520">
        <v>3.3729896744083701</v>
      </c>
      <c r="U520">
        <v>3.3729896744083701</v>
      </c>
      <c r="V520">
        <v>3.6317386460301999</v>
      </c>
      <c r="W520">
        <v>11.37</v>
      </c>
      <c r="X520">
        <v>1.22</v>
      </c>
      <c r="Y520">
        <v>178833</v>
      </c>
      <c r="Z520">
        <v>13756</v>
      </c>
      <c r="AA520">
        <v>0.67</v>
      </c>
      <c r="AB520">
        <v>13</v>
      </c>
      <c r="AC520">
        <v>8</v>
      </c>
      <c r="AD520">
        <v>5</v>
      </c>
      <c r="AE520">
        <v>61.54</v>
      </c>
      <c r="AF520">
        <v>13</v>
      </c>
      <c r="AG520">
        <v>6</v>
      </c>
      <c r="AH520">
        <v>2</v>
      </c>
      <c r="AI520">
        <v>5</v>
      </c>
    </row>
    <row r="521" spans="1:35" x14ac:dyDescent="0.2">
      <c r="A521" s="102">
        <v>340</v>
      </c>
      <c r="B521">
        <v>5301</v>
      </c>
      <c r="C521" t="s">
        <v>715</v>
      </c>
      <c r="D521" t="s">
        <v>1310</v>
      </c>
      <c r="E521">
        <v>1003</v>
      </c>
      <c r="F521">
        <v>1014</v>
      </c>
      <c r="G521">
        <v>1000</v>
      </c>
      <c r="H521" t="s">
        <v>1311</v>
      </c>
      <c r="I521">
        <v>8242</v>
      </c>
      <c r="J521" t="s">
        <v>884</v>
      </c>
      <c r="K521" t="s">
        <v>1337</v>
      </c>
      <c r="L521">
        <v>980</v>
      </c>
      <c r="M521">
        <v>961</v>
      </c>
      <c r="N521">
        <v>1100</v>
      </c>
      <c r="O521" t="s">
        <v>1314</v>
      </c>
      <c r="P521">
        <v>0.80183561630165001</v>
      </c>
      <c r="Q521">
        <v>0.91227501747482898</v>
      </c>
      <c r="R521">
        <v>0.24643043193269201</v>
      </c>
      <c r="S521">
        <v>8.2219553874365407E-3</v>
      </c>
      <c r="T521">
        <v>2.9049002044091399</v>
      </c>
      <c r="U521">
        <v>2.9049002044091399</v>
      </c>
      <c r="V521">
        <v>2.5238310028218098</v>
      </c>
      <c r="W521">
        <v>14.42</v>
      </c>
      <c r="X521">
        <v>4.25</v>
      </c>
      <c r="Y521">
        <v>178780</v>
      </c>
      <c r="Z521">
        <v>6165</v>
      </c>
      <c r="AA521">
        <v>0.35</v>
      </c>
      <c r="AB521">
        <v>29</v>
      </c>
      <c r="AC521">
        <v>15</v>
      </c>
      <c r="AD521">
        <v>14</v>
      </c>
      <c r="AE521">
        <v>51.72</v>
      </c>
      <c r="AF521">
        <v>7</v>
      </c>
      <c r="AG521">
        <v>14</v>
      </c>
      <c r="AH521">
        <v>11</v>
      </c>
      <c r="AI521">
        <v>4</v>
      </c>
    </row>
    <row r="522" spans="1:35" x14ac:dyDescent="0.2">
      <c r="A522" s="102">
        <v>1236</v>
      </c>
      <c r="B522">
        <v>2267</v>
      </c>
      <c r="C522" t="s">
        <v>1570</v>
      </c>
      <c r="D522" t="s">
        <v>1339</v>
      </c>
      <c r="E522">
        <v>5310</v>
      </c>
      <c r="F522">
        <v>5330</v>
      </c>
      <c r="G522">
        <v>200</v>
      </c>
      <c r="H522" t="s">
        <v>1314</v>
      </c>
      <c r="I522">
        <v>4005</v>
      </c>
      <c r="J522" t="s">
        <v>1568</v>
      </c>
      <c r="K522" t="s">
        <v>1336</v>
      </c>
      <c r="L522">
        <v>450</v>
      </c>
      <c r="M522">
        <v>451</v>
      </c>
      <c r="N522">
        <v>2400</v>
      </c>
      <c r="O522" t="s">
        <v>1311</v>
      </c>
      <c r="P522">
        <v>0.84946109336138498</v>
      </c>
      <c r="Q522">
        <v>0.83473313693560802</v>
      </c>
      <c r="R522">
        <v>0.15083270773697</v>
      </c>
      <c r="S522">
        <v>5.26200473019049E-2</v>
      </c>
      <c r="T522">
        <v>-1.74079825960032</v>
      </c>
      <c r="U522">
        <v>1.74079825960032</v>
      </c>
      <c r="V522">
        <v>1.76365339272466</v>
      </c>
      <c r="W522">
        <v>-4.28</v>
      </c>
      <c r="X522">
        <v>1.54</v>
      </c>
      <c r="Y522">
        <v>178593</v>
      </c>
      <c r="Z522">
        <v>9400</v>
      </c>
      <c r="AA522">
        <v>0.59</v>
      </c>
      <c r="AB522">
        <v>19</v>
      </c>
      <c r="AC522">
        <v>11</v>
      </c>
      <c r="AD522">
        <v>8</v>
      </c>
      <c r="AE522">
        <v>57.89</v>
      </c>
      <c r="AF522">
        <v>13</v>
      </c>
      <c r="AG522">
        <v>7</v>
      </c>
      <c r="AH522">
        <v>4</v>
      </c>
      <c r="AI522">
        <v>8</v>
      </c>
    </row>
    <row r="523" spans="1:35" x14ac:dyDescent="0.2">
      <c r="A523" s="102">
        <v>901</v>
      </c>
      <c r="B523">
        <v>2127</v>
      </c>
      <c r="C523" t="s">
        <v>1508</v>
      </c>
      <c r="D523" t="s">
        <v>1326</v>
      </c>
      <c r="E523">
        <v>3865</v>
      </c>
      <c r="F523">
        <v>3830</v>
      </c>
      <c r="G523">
        <v>200</v>
      </c>
      <c r="H523" t="s">
        <v>1314</v>
      </c>
      <c r="I523">
        <v>3774</v>
      </c>
      <c r="J523" t="s">
        <v>668</v>
      </c>
      <c r="K523" t="s">
        <v>1313</v>
      </c>
      <c r="L523">
        <v>3320</v>
      </c>
      <c r="M523">
        <v>3335</v>
      </c>
      <c r="N523">
        <v>200</v>
      </c>
      <c r="O523" t="s">
        <v>1311</v>
      </c>
      <c r="P523">
        <v>0.50645238037102402</v>
      </c>
      <c r="Q523">
        <v>0.86437790788129898</v>
      </c>
      <c r="R523">
        <v>0.10598197324993899</v>
      </c>
      <c r="S523">
        <v>2.77998633463961E-2</v>
      </c>
      <c r="T523">
        <v>-1.75392181757136</v>
      </c>
      <c r="U523">
        <v>1.75392181757136</v>
      </c>
      <c r="V523">
        <v>1.4597396194532</v>
      </c>
      <c r="W523">
        <v>-13.95</v>
      </c>
      <c r="X523">
        <v>12.92</v>
      </c>
      <c r="Y523">
        <v>177583</v>
      </c>
      <c r="Z523">
        <v>7103</v>
      </c>
      <c r="AA523">
        <v>0.48</v>
      </c>
      <c r="AB523">
        <v>25</v>
      </c>
      <c r="AC523">
        <v>14</v>
      </c>
      <c r="AD523">
        <v>11</v>
      </c>
      <c r="AE523">
        <v>56</v>
      </c>
      <c r="AF523">
        <v>8</v>
      </c>
      <c r="AG523">
        <v>14</v>
      </c>
      <c r="AH523">
        <v>9</v>
      </c>
      <c r="AI523">
        <v>2</v>
      </c>
    </row>
    <row r="524" spans="1:35" x14ac:dyDescent="0.2">
      <c r="A524" s="102">
        <v>163</v>
      </c>
      <c r="B524">
        <v>4634</v>
      </c>
      <c r="C524" t="s">
        <v>65</v>
      </c>
      <c r="D524" t="s">
        <v>1336</v>
      </c>
      <c r="E524">
        <v>2460</v>
      </c>
      <c r="F524">
        <v>2455</v>
      </c>
      <c r="G524">
        <v>400</v>
      </c>
      <c r="H524" t="s">
        <v>1314</v>
      </c>
      <c r="I524">
        <v>7267</v>
      </c>
      <c r="J524" t="s">
        <v>60</v>
      </c>
      <c r="K524" t="s">
        <v>1329</v>
      </c>
      <c r="L524">
        <v>2938</v>
      </c>
      <c r="M524">
        <v>2954</v>
      </c>
      <c r="N524">
        <v>300</v>
      </c>
      <c r="O524" t="s">
        <v>1311</v>
      </c>
      <c r="P524">
        <v>0.89139420746852105</v>
      </c>
      <c r="Q524">
        <v>0.93128893413849001</v>
      </c>
      <c r="R524">
        <v>2.2157446200282399E-2</v>
      </c>
      <c r="S524">
        <v>5.1682161502073602E-3</v>
      </c>
      <c r="T524">
        <v>-1.6459311951297799</v>
      </c>
      <c r="U524">
        <v>1.6459311951297799</v>
      </c>
      <c r="V524">
        <v>0.813809863469244</v>
      </c>
      <c r="W524">
        <v>-3.97</v>
      </c>
      <c r="X524">
        <v>10.81</v>
      </c>
      <c r="Y524">
        <v>177392</v>
      </c>
      <c r="Z524">
        <v>17739</v>
      </c>
      <c r="AA524">
        <v>0.86</v>
      </c>
      <c r="AB524">
        <v>10</v>
      </c>
      <c r="AC524">
        <v>6</v>
      </c>
      <c r="AD524">
        <v>4</v>
      </c>
      <c r="AE524">
        <v>60</v>
      </c>
      <c r="AF524">
        <v>14</v>
      </c>
      <c r="AG524">
        <v>3</v>
      </c>
      <c r="AH524">
        <v>0</v>
      </c>
      <c r="AI524">
        <v>7</v>
      </c>
    </row>
    <row r="525" spans="1:35" x14ac:dyDescent="0.2">
      <c r="A525" s="102">
        <v>878</v>
      </c>
      <c r="B525">
        <v>1942</v>
      </c>
      <c r="C525" t="s">
        <v>1797</v>
      </c>
      <c r="D525" t="s">
        <v>1321</v>
      </c>
      <c r="E525">
        <v>1021</v>
      </c>
      <c r="F525">
        <v>1015</v>
      </c>
      <c r="G525">
        <v>1000</v>
      </c>
      <c r="H525" t="s">
        <v>1311</v>
      </c>
      <c r="I525">
        <v>3076</v>
      </c>
      <c r="J525" t="s">
        <v>1644</v>
      </c>
      <c r="K525" t="s">
        <v>1318</v>
      </c>
      <c r="L525">
        <v>1773</v>
      </c>
      <c r="M525">
        <v>1740</v>
      </c>
      <c r="N525">
        <v>600</v>
      </c>
      <c r="O525" t="s">
        <v>1314</v>
      </c>
      <c r="P525">
        <v>0.59018303579575504</v>
      </c>
      <c r="Q525">
        <v>0.867068062660868</v>
      </c>
      <c r="R525">
        <v>0.33335009184069098</v>
      </c>
      <c r="S525">
        <v>1.74358244954161E-2</v>
      </c>
      <c r="T525">
        <v>3.5068714358085402</v>
      </c>
      <c r="U525">
        <v>3.5068714358085402</v>
      </c>
      <c r="V525">
        <v>2.2696215680056899</v>
      </c>
      <c r="W525">
        <v>8.1</v>
      </c>
      <c r="X525">
        <v>2.78</v>
      </c>
      <c r="Y525">
        <v>177069</v>
      </c>
      <c r="Z525">
        <v>11067</v>
      </c>
      <c r="AA525">
        <v>0.6</v>
      </c>
      <c r="AB525">
        <v>16</v>
      </c>
      <c r="AC525">
        <v>10</v>
      </c>
      <c r="AD525">
        <v>6</v>
      </c>
      <c r="AE525">
        <v>62.5</v>
      </c>
      <c r="AF525">
        <v>13</v>
      </c>
      <c r="AG525">
        <v>6</v>
      </c>
      <c r="AH525">
        <v>3</v>
      </c>
      <c r="AI525">
        <v>7</v>
      </c>
    </row>
    <row r="526" spans="1:35" x14ac:dyDescent="0.2">
      <c r="A526" s="102">
        <v>550</v>
      </c>
      <c r="B526">
        <v>4005</v>
      </c>
      <c r="C526" t="s">
        <v>1568</v>
      </c>
      <c r="D526" t="s">
        <v>1336</v>
      </c>
      <c r="E526">
        <v>450</v>
      </c>
      <c r="F526">
        <v>451</v>
      </c>
      <c r="G526">
        <v>2400</v>
      </c>
      <c r="H526" t="s">
        <v>1311</v>
      </c>
      <c r="I526">
        <v>7211</v>
      </c>
      <c r="J526" t="s">
        <v>28</v>
      </c>
      <c r="K526" t="s">
        <v>1329</v>
      </c>
      <c r="L526">
        <v>409</v>
      </c>
      <c r="M526">
        <v>408</v>
      </c>
      <c r="N526">
        <v>2700</v>
      </c>
      <c r="O526" t="s">
        <v>1314</v>
      </c>
      <c r="P526">
        <v>0.90964393977865798</v>
      </c>
      <c r="Q526">
        <v>0.89594854101152899</v>
      </c>
      <c r="R526" s="15">
        <v>0.39873002440252098</v>
      </c>
      <c r="S526">
        <v>7.5688232755112203E-2</v>
      </c>
      <c r="T526">
        <v>1.06855418647737</v>
      </c>
      <c r="U526">
        <v>1.06855418647737</v>
      </c>
      <c r="V526">
        <v>0.95324273669787596</v>
      </c>
      <c r="W526">
        <v>4.1100000000000003</v>
      </c>
      <c r="X526">
        <v>1.77</v>
      </c>
      <c r="Y526">
        <v>176600</v>
      </c>
      <c r="Z526">
        <v>9295</v>
      </c>
      <c r="AA526">
        <v>0.46</v>
      </c>
      <c r="AB526">
        <v>19</v>
      </c>
      <c r="AC526">
        <v>9</v>
      </c>
      <c r="AD526">
        <v>10</v>
      </c>
      <c r="AE526">
        <v>47.37</v>
      </c>
      <c r="AF526">
        <v>13</v>
      </c>
      <c r="AG526">
        <v>6</v>
      </c>
      <c r="AH526">
        <v>3</v>
      </c>
      <c r="AI526">
        <v>10</v>
      </c>
    </row>
    <row r="527" spans="1:35" x14ac:dyDescent="0.2">
      <c r="A527" s="102">
        <v>1370</v>
      </c>
      <c r="B527">
        <v>1861</v>
      </c>
      <c r="C527" t="s">
        <v>1818</v>
      </c>
      <c r="D527" t="s">
        <v>1321</v>
      </c>
      <c r="E527">
        <v>3180</v>
      </c>
      <c r="F527">
        <v>3155</v>
      </c>
      <c r="G527">
        <v>300</v>
      </c>
      <c r="H527" t="s">
        <v>1314</v>
      </c>
      <c r="I527">
        <v>9069</v>
      </c>
      <c r="J527" t="s">
        <v>1432</v>
      </c>
      <c r="K527" t="s">
        <v>1442</v>
      </c>
      <c r="L527">
        <v>875</v>
      </c>
      <c r="M527">
        <v>871</v>
      </c>
      <c r="N527">
        <v>1100</v>
      </c>
      <c r="O527" t="s">
        <v>1311</v>
      </c>
      <c r="P527">
        <v>0.65918144601770801</v>
      </c>
      <c r="Q527">
        <v>0.81874311547423295</v>
      </c>
      <c r="R527">
        <v>7.5590170174626603E-2</v>
      </c>
      <c r="S527">
        <v>2.4921729758908698E-3</v>
      </c>
      <c r="T527">
        <v>-4.7344957343647296E-3</v>
      </c>
      <c r="U527">
        <v>4.7344957343647296E-3</v>
      </c>
      <c r="V527">
        <v>0.110100732354316</v>
      </c>
      <c r="W527">
        <v>-0.01</v>
      </c>
      <c r="X527">
        <v>1.23</v>
      </c>
      <c r="Y527">
        <v>175579</v>
      </c>
      <c r="Z527">
        <v>10974</v>
      </c>
      <c r="AA527">
        <v>0.51</v>
      </c>
      <c r="AB527">
        <v>16</v>
      </c>
      <c r="AC527">
        <v>10</v>
      </c>
      <c r="AD527">
        <v>6</v>
      </c>
      <c r="AE527">
        <v>62.5</v>
      </c>
      <c r="AF527">
        <v>11</v>
      </c>
      <c r="AG527">
        <v>6</v>
      </c>
      <c r="AH527">
        <v>5</v>
      </c>
      <c r="AI527">
        <v>5</v>
      </c>
    </row>
    <row r="528" spans="1:35" x14ac:dyDescent="0.2">
      <c r="A528" s="102">
        <v>269</v>
      </c>
      <c r="B528">
        <v>6752</v>
      </c>
      <c r="C528" t="s">
        <v>54</v>
      </c>
      <c r="D528" t="s">
        <v>1316</v>
      </c>
      <c r="E528">
        <v>1204.5</v>
      </c>
      <c r="F528">
        <v>1195.5</v>
      </c>
      <c r="G528">
        <v>800</v>
      </c>
      <c r="H528" t="s">
        <v>1311</v>
      </c>
      <c r="I528">
        <v>8586</v>
      </c>
      <c r="J528" t="s">
        <v>1436</v>
      </c>
      <c r="K528" t="s">
        <v>1317</v>
      </c>
      <c r="L528">
        <v>3040</v>
      </c>
      <c r="M528">
        <v>3050</v>
      </c>
      <c r="N528">
        <v>300</v>
      </c>
      <c r="O528" t="s">
        <v>1314</v>
      </c>
      <c r="P528">
        <v>0.76433179562960096</v>
      </c>
      <c r="Q528">
        <v>0.91931716084659298</v>
      </c>
      <c r="R528">
        <v>0.25477663982764598</v>
      </c>
      <c r="S528">
        <v>1.06613220760531E-2</v>
      </c>
      <c r="T528">
        <v>0.89386334908588805</v>
      </c>
      <c r="U528">
        <v>0.89386334908588805</v>
      </c>
      <c r="V528">
        <v>0.99256063926243199</v>
      </c>
      <c r="W528">
        <v>3.88</v>
      </c>
      <c r="X528">
        <v>4.5199999999999996</v>
      </c>
      <c r="Y528">
        <v>175214</v>
      </c>
      <c r="Z528">
        <v>8761</v>
      </c>
      <c r="AA528">
        <v>0.4</v>
      </c>
      <c r="AB528">
        <v>20</v>
      </c>
      <c r="AC528">
        <v>13</v>
      </c>
      <c r="AD528">
        <v>7</v>
      </c>
      <c r="AE528">
        <v>65</v>
      </c>
      <c r="AF528">
        <v>12</v>
      </c>
      <c r="AG528">
        <v>8</v>
      </c>
      <c r="AH528">
        <v>4</v>
      </c>
      <c r="AI528">
        <v>8</v>
      </c>
    </row>
    <row r="529" spans="1:35" x14ac:dyDescent="0.2">
      <c r="A529" s="102">
        <v>1437</v>
      </c>
      <c r="B529">
        <v>3360</v>
      </c>
      <c r="C529" t="s">
        <v>1057</v>
      </c>
      <c r="D529" t="s">
        <v>1318</v>
      </c>
      <c r="E529">
        <v>4685</v>
      </c>
      <c r="F529">
        <v>4675</v>
      </c>
      <c r="G529">
        <v>200</v>
      </c>
      <c r="H529" t="s">
        <v>1314</v>
      </c>
      <c r="I529">
        <v>4348</v>
      </c>
      <c r="J529" t="s">
        <v>1477</v>
      </c>
      <c r="K529" t="s">
        <v>1313</v>
      </c>
      <c r="L529">
        <v>2927</v>
      </c>
      <c r="M529">
        <v>2907</v>
      </c>
      <c r="N529">
        <v>300</v>
      </c>
      <c r="O529" t="s">
        <v>1311</v>
      </c>
      <c r="P529">
        <v>0.59656896738019805</v>
      </c>
      <c r="Q529">
        <v>0.81070638112408799</v>
      </c>
      <c r="R529" s="15">
        <v>0.25659265138682502</v>
      </c>
      <c r="S529" s="15">
        <v>1.1090131043446699E-3</v>
      </c>
      <c r="T529">
        <v>-1.82684489491035</v>
      </c>
      <c r="U529">
        <v>1.82684489491035</v>
      </c>
      <c r="V529">
        <v>1.8773031069834001</v>
      </c>
      <c r="W529">
        <v>-16.36</v>
      </c>
      <c r="X529">
        <v>6.73</v>
      </c>
      <c r="Y529">
        <v>174766</v>
      </c>
      <c r="Z529">
        <v>7944</v>
      </c>
      <c r="AA529">
        <v>0.49</v>
      </c>
      <c r="AB529">
        <v>22</v>
      </c>
      <c r="AC529">
        <v>10</v>
      </c>
      <c r="AD529">
        <v>12</v>
      </c>
      <c r="AE529">
        <v>45.45</v>
      </c>
      <c r="AF529">
        <v>10</v>
      </c>
      <c r="AG529">
        <v>10</v>
      </c>
      <c r="AH529">
        <v>9</v>
      </c>
      <c r="AI529">
        <v>3</v>
      </c>
    </row>
    <row r="530" spans="1:35" x14ac:dyDescent="0.2">
      <c r="A530" s="102">
        <v>128</v>
      </c>
      <c r="B530">
        <v>7186</v>
      </c>
      <c r="C530" t="s">
        <v>551</v>
      </c>
      <c r="D530" t="s">
        <v>1369</v>
      </c>
      <c r="E530">
        <v>427</v>
      </c>
      <c r="F530">
        <v>429</v>
      </c>
      <c r="G530">
        <v>2100</v>
      </c>
      <c r="H530" t="s">
        <v>1314</v>
      </c>
      <c r="I530">
        <v>7267</v>
      </c>
      <c r="J530" t="s">
        <v>60</v>
      </c>
      <c r="K530" t="s">
        <v>1329</v>
      </c>
      <c r="L530">
        <v>2938</v>
      </c>
      <c r="M530">
        <v>2954</v>
      </c>
      <c r="N530">
        <v>300</v>
      </c>
      <c r="O530" t="s">
        <v>1311</v>
      </c>
      <c r="P530">
        <v>0.89733361055777205</v>
      </c>
      <c r="Q530">
        <v>0.93523686232354697</v>
      </c>
      <c r="R530">
        <v>0.41175742850994701</v>
      </c>
      <c r="S530">
        <v>2.3178052521687399E-2</v>
      </c>
      <c r="T530">
        <v>-1.8549064543381299E-2</v>
      </c>
      <c r="U530">
        <v>1.8549064543381299E-2</v>
      </c>
      <c r="V530">
        <v>0.42805152118150702</v>
      </c>
      <c r="W530">
        <v>-0.04</v>
      </c>
      <c r="X530">
        <v>1.66</v>
      </c>
      <c r="Y530">
        <v>174766</v>
      </c>
      <c r="Z530">
        <v>13444</v>
      </c>
      <c r="AA530">
        <v>0.71</v>
      </c>
      <c r="AB530">
        <v>13</v>
      </c>
      <c r="AC530">
        <v>8</v>
      </c>
      <c r="AD530">
        <v>5</v>
      </c>
      <c r="AE530">
        <v>61.54</v>
      </c>
      <c r="AF530">
        <v>15</v>
      </c>
      <c r="AG530">
        <v>3</v>
      </c>
      <c r="AH530">
        <v>0</v>
      </c>
      <c r="AI530">
        <v>10</v>
      </c>
    </row>
    <row r="531" spans="1:35" x14ac:dyDescent="0.2">
      <c r="A531" s="102">
        <v>631</v>
      </c>
      <c r="B531">
        <v>4631</v>
      </c>
      <c r="C531" t="s">
        <v>1588</v>
      </c>
      <c r="D531" t="s">
        <v>1336</v>
      </c>
      <c r="E531">
        <v>3080</v>
      </c>
      <c r="F531">
        <v>3035</v>
      </c>
      <c r="G531">
        <v>300</v>
      </c>
      <c r="H531" t="s">
        <v>1311</v>
      </c>
      <c r="I531">
        <v>8086</v>
      </c>
      <c r="J531" t="s">
        <v>1612</v>
      </c>
      <c r="K531" t="s">
        <v>1320</v>
      </c>
      <c r="L531">
        <v>1244</v>
      </c>
      <c r="M531">
        <v>1238</v>
      </c>
      <c r="N531">
        <v>700</v>
      </c>
      <c r="O531" t="s">
        <v>1314</v>
      </c>
      <c r="P531">
        <v>0.57598888776748802</v>
      </c>
      <c r="Q531">
        <v>0.88866592375717102</v>
      </c>
      <c r="R531">
        <v>4.6502041632388302E-3</v>
      </c>
      <c r="S531">
        <v>7.0427264487486499E-2</v>
      </c>
      <c r="T531">
        <v>0.97133177640634605</v>
      </c>
      <c r="U531">
        <v>0.97133177640634605</v>
      </c>
      <c r="V531">
        <v>1.4468078405975</v>
      </c>
      <c r="W531">
        <v>3.5</v>
      </c>
      <c r="X531">
        <v>4.82</v>
      </c>
      <c r="Y531">
        <v>174696</v>
      </c>
      <c r="Z531">
        <v>10276</v>
      </c>
      <c r="AA531">
        <v>0.47</v>
      </c>
      <c r="AB531">
        <v>17</v>
      </c>
      <c r="AC531">
        <v>10</v>
      </c>
      <c r="AD531">
        <v>7</v>
      </c>
      <c r="AE531">
        <v>58.82</v>
      </c>
      <c r="AF531">
        <v>13</v>
      </c>
      <c r="AG531">
        <v>7</v>
      </c>
      <c r="AH531">
        <v>2</v>
      </c>
      <c r="AI531">
        <v>8</v>
      </c>
    </row>
    <row r="532" spans="1:35" x14ac:dyDescent="0.2">
      <c r="A532" s="102">
        <v>1190</v>
      </c>
      <c r="B532">
        <v>3861</v>
      </c>
      <c r="C532" t="s">
        <v>37</v>
      </c>
      <c r="D532" t="s">
        <v>1542</v>
      </c>
      <c r="E532">
        <v>570</v>
      </c>
      <c r="F532">
        <v>572</v>
      </c>
      <c r="G532">
        <v>1500</v>
      </c>
      <c r="H532" t="s">
        <v>1311</v>
      </c>
      <c r="I532">
        <v>4061</v>
      </c>
      <c r="J532" t="s">
        <v>1562</v>
      </c>
      <c r="K532" t="s">
        <v>1336</v>
      </c>
      <c r="L532">
        <v>3015</v>
      </c>
      <c r="M532">
        <v>2943</v>
      </c>
      <c r="N532">
        <v>300</v>
      </c>
      <c r="O532" t="s">
        <v>1314</v>
      </c>
      <c r="P532">
        <v>0.75314001587075496</v>
      </c>
      <c r="Q532">
        <v>0.83821202202671297</v>
      </c>
      <c r="R532">
        <v>0.473095624423576</v>
      </c>
      <c r="S532" s="106">
        <v>9.7940956062994702E-2</v>
      </c>
      <c r="T532">
        <v>1.24905543084238</v>
      </c>
      <c r="U532">
        <v>1.24905543084238</v>
      </c>
      <c r="V532">
        <v>0.53437940461515898</v>
      </c>
      <c r="W532">
        <v>3.38</v>
      </c>
      <c r="X532">
        <v>2.82</v>
      </c>
      <c r="Y532">
        <v>173969</v>
      </c>
      <c r="Z532">
        <v>9665</v>
      </c>
      <c r="AA532">
        <v>0.54</v>
      </c>
      <c r="AB532">
        <v>18</v>
      </c>
      <c r="AC532">
        <v>12</v>
      </c>
      <c r="AD532">
        <v>6</v>
      </c>
      <c r="AE532">
        <v>66.67</v>
      </c>
      <c r="AF532">
        <v>13</v>
      </c>
      <c r="AG532">
        <v>6</v>
      </c>
      <c r="AH532">
        <v>2</v>
      </c>
      <c r="AI532">
        <v>10</v>
      </c>
    </row>
    <row r="533" spans="1:35" x14ac:dyDescent="0.2">
      <c r="A533" s="102">
        <v>956</v>
      </c>
      <c r="B533">
        <v>4676</v>
      </c>
      <c r="C533" t="s">
        <v>1821</v>
      </c>
      <c r="D533" t="s">
        <v>1313</v>
      </c>
      <c r="E533">
        <v>1449</v>
      </c>
      <c r="F533">
        <v>1448</v>
      </c>
      <c r="G533">
        <v>600</v>
      </c>
      <c r="H533" t="s">
        <v>1314</v>
      </c>
      <c r="I533">
        <v>7846</v>
      </c>
      <c r="J533" t="s">
        <v>839</v>
      </c>
      <c r="K533" t="s">
        <v>1335</v>
      </c>
      <c r="L533">
        <v>4405</v>
      </c>
      <c r="M533">
        <v>4385</v>
      </c>
      <c r="N533">
        <v>200</v>
      </c>
      <c r="O533" t="s">
        <v>1311</v>
      </c>
      <c r="P533">
        <v>0.55839617839085298</v>
      </c>
      <c r="Q533">
        <v>0.85948872418460098</v>
      </c>
      <c r="R533">
        <v>1.72446020783538E-2</v>
      </c>
      <c r="S533">
        <v>1.33937976547789E-3</v>
      </c>
      <c r="T533">
        <v>-1.6641440654633599</v>
      </c>
      <c r="U533">
        <v>1.6641440654633599</v>
      </c>
      <c r="V533">
        <v>1.9615626728942901</v>
      </c>
      <c r="W533">
        <v>-4.5999999999999996</v>
      </c>
      <c r="X533">
        <v>0.94</v>
      </c>
      <c r="Y533">
        <v>173705</v>
      </c>
      <c r="Z533">
        <v>10857</v>
      </c>
      <c r="AA533">
        <v>0.67</v>
      </c>
      <c r="AB533">
        <v>16</v>
      </c>
      <c r="AC533">
        <v>8</v>
      </c>
      <c r="AD533">
        <v>8</v>
      </c>
      <c r="AE533">
        <v>50</v>
      </c>
      <c r="AF533">
        <v>12</v>
      </c>
      <c r="AG533">
        <v>5</v>
      </c>
      <c r="AH533">
        <v>2</v>
      </c>
      <c r="AI533">
        <v>9</v>
      </c>
    </row>
    <row r="534" spans="1:35" x14ac:dyDescent="0.2">
      <c r="A534" s="102">
        <v>1257</v>
      </c>
      <c r="B534">
        <v>6269</v>
      </c>
      <c r="C534" t="s">
        <v>1782</v>
      </c>
      <c r="D534" t="s">
        <v>1324</v>
      </c>
      <c r="E534">
        <v>2074</v>
      </c>
      <c r="F534">
        <v>2078</v>
      </c>
      <c r="G534">
        <v>500</v>
      </c>
      <c r="H534" t="s">
        <v>1314</v>
      </c>
      <c r="I534">
        <v>9956</v>
      </c>
      <c r="J534" t="s">
        <v>1264</v>
      </c>
      <c r="K534" t="s">
        <v>1337</v>
      </c>
      <c r="L534">
        <v>1857</v>
      </c>
      <c r="M534">
        <v>1831</v>
      </c>
      <c r="N534">
        <v>600</v>
      </c>
      <c r="O534" t="s">
        <v>1311</v>
      </c>
      <c r="P534">
        <v>0.70170726895900604</v>
      </c>
      <c r="Q534">
        <v>0.83249408785157397</v>
      </c>
      <c r="R534">
        <v>0.38820568026402102</v>
      </c>
      <c r="S534">
        <v>1.33094928111123E-2</v>
      </c>
      <c r="T534">
        <v>-1.3528376945354801</v>
      </c>
      <c r="U534">
        <v>1.3528376945354801</v>
      </c>
      <c r="V534">
        <v>1.66038302397244</v>
      </c>
      <c r="W534">
        <v>-13.08</v>
      </c>
      <c r="X534">
        <v>5.74</v>
      </c>
      <c r="Y534">
        <v>173630</v>
      </c>
      <c r="Z534">
        <v>10214</v>
      </c>
      <c r="AA534">
        <v>0.53</v>
      </c>
      <c r="AB534">
        <v>17</v>
      </c>
      <c r="AC534">
        <v>9</v>
      </c>
      <c r="AD534">
        <v>8</v>
      </c>
      <c r="AE534">
        <v>52.94</v>
      </c>
      <c r="AF534">
        <v>11</v>
      </c>
      <c r="AG534">
        <v>5</v>
      </c>
      <c r="AH534">
        <v>6</v>
      </c>
      <c r="AI534">
        <v>6</v>
      </c>
    </row>
    <row r="535" spans="1:35" x14ac:dyDescent="0.2">
      <c r="A535" s="102">
        <v>1137</v>
      </c>
      <c r="B535">
        <v>3099</v>
      </c>
      <c r="C535" t="s">
        <v>36</v>
      </c>
      <c r="D535" t="s">
        <v>1337</v>
      </c>
      <c r="E535">
        <v>818</v>
      </c>
      <c r="F535">
        <v>816</v>
      </c>
      <c r="G535">
        <v>1300</v>
      </c>
      <c r="H535" t="s">
        <v>1314</v>
      </c>
      <c r="I535">
        <v>9069</v>
      </c>
      <c r="J535" t="s">
        <v>1432</v>
      </c>
      <c r="K535" t="s">
        <v>1442</v>
      </c>
      <c r="L535">
        <v>875</v>
      </c>
      <c r="M535">
        <v>871</v>
      </c>
      <c r="N535">
        <v>1200</v>
      </c>
      <c r="O535" t="s">
        <v>1311</v>
      </c>
      <c r="P535">
        <v>0.79440201495466201</v>
      </c>
      <c r="Q535">
        <v>0.84412654009538202</v>
      </c>
      <c r="R535" s="106">
        <v>0.35864793547925</v>
      </c>
      <c r="S535" s="15">
        <v>3.5941795550778401E-2</v>
      </c>
      <c r="T535">
        <v>-1.96705141940941</v>
      </c>
      <c r="U535">
        <v>1.96705141940941</v>
      </c>
      <c r="V535">
        <v>1.8959915619757399</v>
      </c>
      <c r="W535">
        <v>-11.93</v>
      </c>
      <c r="X535">
        <v>1.49</v>
      </c>
      <c r="Y535">
        <v>173623</v>
      </c>
      <c r="Z535">
        <v>8681</v>
      </c>
      <c r="AA535">
        <v>0.42</v>
      </c>
      <c r="AB535">
        <v>20</v>
      </c>
      <c r="AC535">
        <v>11</v>
      </c>
      <c r="AD535">
        <v>9</v>
      </c>
      <c r="AE535">
        <v>55</v>
      </c>
      <c r="AF535">
        <v>12</v>
      </c>
      <c r="AG535">
        <v>7</v>
      </c>
      <c r="AH535">
        <v>5</v>
      </c>
      <c r="AI535">
        <v>8</v>
      </c>
    </row>
    <row r="536" spans="1:35" x14ac:dyDescent="0.2">
      <c r="A536" s="102">
        <v>23</v>
      </c>
      <c r="B536">
        <v>1333</v>
      </c>
      <c r="C536" t="s">
        <v>1439</v>
      </c>
      <c r="D536" t="s">
        <v>1440</v>
      </c>
      <c r="E536">
        <v>2542</v>
      </c>
      <c r="F536">
        <v>2571</v>
      </c>
      <c r="G536">
        <v>400</v>
      </c>
      <c r="H536" t="s">
        <v>1314</v>
      </c>
      <c r="I536">
        <v>2784</v>
      </c>
      <c r="J536" t="s">
        <v>1055</v>
      </c>
      <c r="K536" t="s">
        <v>1318</v>
      </c>
      <c r="L536">
        <v>2156</v>
      </c>
      <c r="M536">
        <v>2178</v>
      </c>
      <c r="N536">
        <v>500</v>
      </c>
      <c r="O536" t="s">
        <v>1311</v>
      </c>
      <c r="P536">
        <v>0.64386613842665696</v>
      </c>
      <c r="Q536">
        <v>0.95806631315878898</v>
      </c>
      <c r="R536">
        <v>0.46695687438440697</v>
      </c>
      <c r="S536" s="15">
        <v>2.0929880651941599E-2</v>
      </c>
      <c r="T536">
        <v>-0.45944076308155002</v>
      </c>
      <c r="U536">
        <v>0.45944076308155002</v>
      </c>
      <c r="V536">
        <v>0.800240057275864</v>
      </c>
      <c r="W536">
        <v>-1.57</v>
      </c>
      <c r="X536">
        <v>5.89</v>
      </c>
      <c r="Y536">
        <v>172824</v>
      </c>
      <c r="Z536">
        <v>17282</v>
      </c>
      <c r="AA536">
        <v>0.99</v>
      </c>
      <c r="AB536">
        <v>10</v>
      </c>
      <c r="AC536">
        <v>6</v>
      </c>
      <c r="AD536">
        <v>4</v>
      </c>
      <c r="AE536">
        <v>60</v>
      </c>
      <c r="AF536">
        <v>13</v>
      </c>
      <c r="AG536">
        <v>4</v>
      </c>
      <c r="AH536">
        <v>2</v>
      </c>
      <c r="AI536">
        <v>4</v>
      </c>
    </row>
    <row r="537" spans="1:35" x14ac:dyDescent="0.2">
      <c r="A537" s="102">
        <v>1247</v>
      </c>
      <c r="B537">
        <v>4516</v>
      </c>
      <c r="C537" t="s">
        <v>1807</v>
      </c>
      <c r="D537" t="s">
        <v>1334</v>
      </c>
      <c r="E537">
        <v>9410</v>
      </c>
      <c r="F537">
        <v>9510</v>
      </c>
      <c r="G537">
        <v>100</v>
      </c>
      <c r="H537" t="s">
        <v>1311</v>
      </c>
      <c r="I537">
        <v>9613</v>
      </c>
      <c r="J537" t="s">
        <v>1789</v>
      </c>
      <c r="K537" t="s">
        <v>1313</v>
      </c>
      <c r="L537">
        <v>1432</v>
      </c>
      <c r="M537">
        <v>1439</v>
      </c>
      <c r="N537">
        <v>700</v>
      </c>
      <c r="O537" t="s">
        <v>1314</v>
      </c>
      <c r="P537">
        <v>0.68177983285245802</v>
      </c>
      <c r="Q537">
        <v>0.83335723638268799</v>
      </c>
      <c r="R537">
        <v>5.4612392393584995E-4</v>
      </c>
      <c r="S537">
        <v>6.0010532696842901E-2</v>
      </c>
      <c r="T537">
        <v>0.94965749730379301</v>
      </c>
      <c r="U537">
        <v>0.94965749730379301</v>
      </c>
      <c r="V537">
        <v>0.95932514458864304</v>
      </c>
      <c r="W537">
        <v>2.54</v>
      </c>
      <c r="X537">
        <v>5.92</v>
      </c>
      <c r="Y537">
        <v>172208</v>
      </c>
      <c r="Z537">
        <v>8610</v>
      </c>
      <c r="AA537">
        <v>0.46</v>
      </c>
      <c r="AB537">
        <v>20</v>
      </c>
      <c r="AC537">
        <v>11</v>
      </c>
      <c r="AD537">
        <v>9</v>
      </c>
      <c r="AE537">
        <v>55</v>
      </c>
      <c r="AF537">
        <v>11</v>
      </c>
      <c r="AG537">
        <v>8</v>
      </c>
      <c r="AH537">
        <v>5</v>
      </c>
      <c r="AI537">
        <v>7</v>
      </c>
    </row>
    <row r="538" spans="1:35" x14ac:dyDescent="0.2">
      <c r="A538" s="102">
        <v>1071</v>
      </c>
      <c r="B538">
        <v>3098</v>
      </c>
      <c r="C538" t="s">
        <v>2157</v>
      </c>
      <c r="D538" t="s">
        <v>1337</v>
      </c>
      <c r="E538">
        <v>5540</v>
      </c>
      <c r="F538">
        <v>5380</v>
      </c>
      <c r="G538">
        <v>200</v>
      </c>
      <c r="H538" t="s">
        <v>1314</v>
      </c>
      <c r="I538">
        <v>6544</v>
      </c>
      <c r="J538" t="s">
        <v>1798</v>
      </c>
      <c r="K538" t="s">
        <v>1326</v>
      </c>
      <c r="L538">
        <v>2290</v>
      </c>
      <c r="M538">
        <v>2344</v>
      </c>
      <c r="N538">
        <v>500</v>
      </c>
      <c r="O538" t="s">
        <v>1311</v>
      </c>
      <c r="P538">
        <v>0.67851211181863602</v>
      </c>
      <c r="Q538">
        <v>0.85026112519416897</v>
      </c>
      <c r="R538">
        <v>0.17808631412134601</v>
      </c>
      <c r="S538">
        <v>2.4649934146537801E-2</v>
      </c>
      <c r="T538">
        <v>-0.163100980095987</v>
      </c>
      <c r="U538">
        <v>0.163100980095987</v>
      </c>
      <c r="V538">
        <v>0.213064274743445</v>
      </c>
      <c r="W538">
        <v>-1</v>
      </c>
      <c r="X538">
        <v>8.92</v>
      </c>
      <c r="Y538">
        <v>172161</v>
      </c>
      <c r="Z538">
        <v>11477</v>
      </c>
      <c r="AA538">
        <v>0.91</v>
      </c>
      <c r="AB538">
        <v>15</v>
      </c>
      <c r="AC538">
        <v>9</v>
      </c>
      <c r="AD538">
        <v>6</v>
      </c>
      <c r="AE538">
        <v>60</v>
      </c>
      <c r="AF538">
        <v>6</v>
      </c>
      <c r="AG538">
        <v>9</v>
      </c>
      <c r="AH538">
        <v>6</v>
      </c>
      <c r="AI538">
        <v>0</v>
      </c>
    </row>
    <row r="539" spans="1:35" x14ac:dyDescent="0.2">
      <c r="A539" s="102">
        <v>331</v>
      </c>
      <c r="B539">
        <v>1893</v>
      </c>
      <c r="C539" t="s">
        <v>1779</v>
      </c>
      <c r="D539" t="s">
        <v>1321</v>
      </c>
      <c r="E539">
        <v>669</v>
      </c>
      <c r="F539">
        <v>666</v>
      </c>
      <c r="G539">
        <v>1400</v>
      </c>
      <c r="H539" t="s">
        <v>1314</v>
      </c>
      <c r="I539">
        <v>3436</v>
      </c>
      <c r="J539" t="s">
        <v>1581</v>
      </c>
      <c r="K539" t="s">
        <v>1525</v>
      </c>
      <c r="L539">
        <v>1870</v>
      </c>
      <c r="M539">
        <v>1896</v>
      </c>
      <c r="N539">
        <v>500</v>
      </c>
      <c r="O539" t="s">
        <v>1311</v>
      </c>
      <c r="P539">
        <v>0.58841977701498904</v>
      </c>
      <c r="Q539">
        <v>0.912994553899802</v>
      </c>
      <c r="R539">
        <v>0.188441947640344</v>
      </c>
      <c r="S539" s="15">
        <v>9.4497318948430595E-2</v>
      </c>
      <c r="T539">
        <v>-1.66228677789128</v>
      </c>
      <c r="U539">
        <v>1.66228677789128</v>
      </c>
      <c r="V539">
        <v>1.4691827148152199</v>
      </c>
      <c r="W539">
        <v>-6.34</v>
      </c>
      <c r="X539">
        <v>1.65</v>
      </c>
      <c r="Y539">
        <v>172091</v>
      </c>
      <c r="Z539">
        <v>8195</v>
      </c>
      <c r="AA539">
        <v>0.49</v>
      </c>
      <c r="AB539">
        <v>21</v>
      </c>
      <c r="AC539">
        <v>11</v>
      </c>
      <c r="AD539">
        <v>10</v>
      </c>
      <c r="AE539">
        <v>52.38</v>
      </c>
      <c r="AF539">
        <v>8</v>
      </c>
      <c r="AG539">
        <v>11</v>
      </c>
      <c r="AH539">
        <v>7</v>
      </c>
      <c r="AI539">
        <v>3</v>
      </c>
    </row>
    <row r="540" spans="1:35" x14ac:dyDescent="0.2">
      <c r="A540" s="102">
        <v>1216</v>
      </c>
      <c r="B540">
        <v>1963</v>
      </c>
      <c r="C540" t="s">
        <v>1575</v>
      </c>
      <c r="D540" t="s">
        <v>1321</v>
      </c>
      <c r="E540">
        <v>1581</v>
      </c>
      <c r="F540">
        <v>1555</v>
      </c>
      <c r="G540">
        <v>500</v>
      </c>
      <c r="H540" t="s">
        <v>1314</v>
      </c>
      <c r="I540">
        <v>5947</v>
      </c>
      <c r="J540" t="s">
        <v>230</v>
      </c>
      <c r="K540" t="s">
        <v>1525</v>
      </c>
      <c r="L540">
        <v>7880</v>
      </c>
      <c r="M540">
        <v>7820</v>
      </c>
      <c r="N540">
        <v>100</v>
      </c>
      <c r="O540" t="s">
        <v>1311</v>
      </c>
      <c r="P540">
        <v>0.75836555754785195</v>
      </c>
      <c r="Q540">
        <v>0.83599656577333603</v>
      </c>
      <c r="R540">
        <v>0.18989970808249201</v>
      </c>
      <c r="S540">
        <v>7.4179359973023898E-2</v>
      </c>
      <c r="T540">
        <v>-1.0325104632981899E-2</v>
      </c>
      <c r="U540">
        <v>1.0325104632981899E-2</v>
      </c>
      <c r="V540">
        <v>0.45650541299893699</v>
      </c>
      <c r="W540">
        <v>-0.03</v>
      </c>
      <c r="X540">
        <v>0.57999999999999996</v>
      </c>
      <c r="Y540">
        <v>171915</v>
      </c>
      <c r="Z540">
        <v>6877</v>
      </c>
      <c r="AA540">
        <v>0.43</v>
      </c>
      <c r="AB540">
        <v>25</v>
      </c>
      <c r="AC540">
        <v>15</v>
      </c>
      <c r="AD540">
        <v>10</v>
      </c>
      <c r="AE540">
        <v>60</v>
      </c>
      <c r="AF540">
        <v>12</v>
      </c>
      <c r="AG540">
        <v>12</v>
      </c>
      <c r="AH540">
        <v>8</v>
      </c>
      <c r="AI540">
        <v>5</v>
      </c>
    </row>
    <row r="541" spans="1:35" x14ac:dyDescent="0.2">
      <c r="A541" s="102">
        <v>1049</v>
      </c>
      <c r="B541">
        <v>3099</v>
      </c>
      <c r="C541" t="s">
        <v>36</v>
      </c>
      <c r="D541" t="s">
        <v>1337</v>
      </c>
      <c r="E541">
        <v>818</v>
      </c>
      <c r="F541">
        <v>816</v>
      </c>
      <c r="G541">
        <v>900</v>
      </c>
      <c r="H541" t="s">
        <v>1314</v>
      </c>
      <c r="I541">
        <v>7259</v>
      </c>
      <c r="J541" t="s">
        <v>27</v>
      </c>
      <c r="K541" t="s">
        <v>1329</v>
      </c>
      <c r="L541">
        <v>3700</v>
      </c>
      <c r="M541">
        <v>3760</v>
      </c>
      <c r="N541">
        <v>200</v>
      </c>
      <c r="O541" t="s">
        <v>1311</v>
      </c>
      <c r="P541">
        <v>0.82775355723845501</v>
      </c>
      <c r="Q541">
        <v>0.85182859387827803</v>
      </c>
      <c r="R541">
        <v>0.14432130048953901</v>
      </c>
      <c r="S541">
        <v>2.9591962928878099E-2</v>
      </c>
      <c r="T541">
        <v>-1.5712506879705599</v>
      </c>
      <c r="U541">
        <v>1.5712506879705599</v>
      </c>
      <c r="V541">
        <v>0.86500446541599396</v>
      </c>
      <c r="W541">
        <v>-8.93</v>
      </c>
      <c r="X541">
        <v>2.34</v>
      </c>
      <c r="Y541">
        <v>171522</v>
      </c>
      <c r="Z541">
        <v>10720</v>
      </c>
      <c r="AA541">
        <v>0.81</v>
      </c>
      <c r="AB541">
        <v>16</v>
      </c>
      <c r="AC541">
        <v>10</v>
      </c>
      <c r="AD541">
        <v>6</v>
      </c>
      <c r="AE541">
        <v>62.5</v>
      </c>
      <c r="AF541">
        <v>11</v>
      </c>
      <c r="AG541">
        <v>9</v>
      </c>
      <c r="AH541">
        <v>5</v>
      </c>
      <c r="AI541">
        <v>2</v>
      </c>
    </row>
    <row r="542" spans="1:35" x14ac:dyDescent="0.2">
      <c r="A542" s="102">
        <v>1264</v>
      </c>
      <c r="B542">
        <v>3865</v>
      </c>
      <c r="C542" t="s">
        <v>1259</v>
      </c>
      <c r="D542" t="s">
        <v>1542</v>
      </c>
      <c r="E542">
        <v>500</v>
      </c>
      <c r="F542">
        <v>499</v>
      </c>
      <c r="G542">
        <v>2100</v>
      </c>
      <c r="H542" t="s">
        <v>1311</v>
      </c>
      <c r="I542">
        <v>7321</v>
      </c>
      <c r="J542" t="s">
        <v>1530</v>
      </c>
      <c r="K542" t="s">
        <v>1369</v>
      </c>
      <c r="L542">
        <v>600</v>
      </c>
      <c r="M542">
        <v>588</v>
      </c>
      <c r="N542">
        <v>1800</v>
      </c>
      <c r="O542" t="s">
        <v>1314</v>
      </c>
      <c r="P542">
        <v>0.92438726285378003</v>
      </c>
      <c r="Q542">
        <v>0.83148645093741402</v>
      </c>
      <c r="R542">
        <v>5.6805697240847199E-2</v>
      </c>
      <c r="S542" s="106">
        <v>2.5698689465058801E-2</v>
      </c>
      <c r="T542">
        <v>1.80867111473116</v>
      </c>
      <c r="U542">
        <v>1.80867111473116</v>
      </c>
      <c r="V542">
        <v>1.45077040549268</v>
      </c>
      <c r="W542">
        <v>5.15</v>
      </c>
      <c r="X542">
        <v>0.99</v>
      </c>
      <c r="Y542">
        <v>171332</v>
      </c>
      <c r="Z542">
        <v>15576</v>
      </c>
      <c r="AA542">
        <v>0.75</v>
      </c>
      <c r="AB542">
        <v>11</v>
      </c>
      <c r="AC542">
        <v>7</v>
      </c>
      <c r="AD542">
        <v>4</v>
      </c>
      <c r="AE542">
        <v>63.64</v>
      </c>
      <c r="AF542">
        <v>13</v>
      </c>
      <c r="AG542">
        <v>3</v>
      </c>
      <c r="AH542">
        <v>1</v>
      </c>
      <c r="AI542">
        <v>7</v>
      </c>
    </row>
    <row r="543" spans="1:35" x14ac:dyDescent="0.2">
      <c r="A543" s="102">
        <v>1342</v>
      </c>
      <c r="B543">
        <v>4005</v>
      </c>
      <c r="C543" t="s">
        <v>1568</v>
      </c>
      <c r="D543" t="s">
        <v>1336</v>
      </c>
      <c r="E543">
        <v>450</v>
      </c>
      <c r="F543">
        <v>451</v>
      </c>
      <c r="G543">
        <v>2000</v>
      </c>
      <c r="H543" t="s">
        <v>1314</v>
      </c>
      <c r="I543">
        <v>5233</v>
      </c>
      <c r="J543" t="s">
        <v>1526</v>
      </c>
      <c r="K543" t="s">
        <v>1310</v>
      </c>
      <c r="L543">
        <v>2989</v>
      </c>
      <c r="M543">
        <v>2992</v>
      </c>
      <c r="N543">
        <v>300</v>
      </c>
      <c r="O543" t="s">
        <v>1311</v>
      </c>
      <c r="P543">
        <v>0.84898151739761096</v>
      </c>
      <c r="Q543">
        <v>0.82184065263269701</v>
      </c>
      <c r="R543">
        <v>0.17248071393665401</v>
      </c>
      <c r="S543">
        <v>2.8079254366883601E-2</v>
      </c>
      <c r="T543">
        <v>-0.96244827492500795</v>
      </c>
      <c r="U543">
        <v>0.96244827492500795</v>
      </c>
      <c r="V543">
        <v>0.73117755754920399</v>
      </c>
      <c r="W543">
        <v>-2.76</v>
      </c>
      <c r="X543">
        <v>0.49</v>
      </c>
      <c r="Y543">
        <v>170781</v>
      </c>
      <c r="Z543">
        <v>8539</v>
      </c>
      <c r="AA543">
        <v>0.46</v>
      </c>
      <c r="AB543">
        <v>20</v>
      </c>
      <c r="AC543">
        <v>13</v>
      </c>
      <c r="AD543">
        <v>7</v>
      </c>
      <c r="AE543">
        <v>65</v>
      </c>
      <c r="AF543">
        <v>11</v>
      </c>
      <c r="AG543">
        <v>9</v>
      </c>
      <c r="AH543">
        <v>6</v>
      </c>
      <c r="AI543">
        <v>5</v>
      </c>
    </row>
    <row r="544" spans="1:35" x14ac:dyDescent="0.2">
      <c r="A544" s="102">
        <v>217</v>
      </c>
      <c r="B544">
        <v>3387</v>
      </c>
      <c r="C544" t="s">
        <v>645</v>
      </c>
      <c r="D544" t="s">
        <v>1337</v>
      </c>
      <c r="E544">
        <v>2356</v>
      </c>
      <c r="F544">
        <v>2290</v>
      </c>
      <c r="G544">
        <v>400</v>
      </c>
      <c r="H544" t="s">
        <v>1311</v>
      </c>
      <c r="I544">
        <v>4739</v>
      </c>
      <c r="J544" t="s">
        <v>1366</v>
      </c>
      <c r="K544" t="s">
        <v>1313</v>
      </c>
      <c r="L544">
        <v>3355</v>
      </c>
      <c r="M544">
        <v>3360</v>
      </c>
      <c r="N544">
        <v>300</v>
      </c>
      <c r="O544" t="s">
        <v>1314</v>
      </c>
      <c r="P544">
        <v>0.89328922648394204</v>
      </c>
      <c r="Q544">
        <v>0.92470039677573002</v>
      </c>
      <c r="R544">
        <v>0.29094031528126801</v>
      </c>
      <c r="S544">
        <v>1.24119357804652E-2</v>
      </c>
      <c r="T544">
        <v>0.85920202077851104</v>
      </c>
      <c r="U544">
        <v>0.85920202077851104</v>
      </c>
      <c r="V544">
        <v>1.35917301570331</v>
      </c>
      <c r="W544">
        <v>5.41</v>
      </c>
      <c r="X544">
        <v>9.1300000000000008</v>
      </c>
      <c r="Y544">
        <v>169863</v>
      </c>
      <c r="Z544">
        <v>9992</v>
      </c>
      <c r="AA544">
        <v>0.55000000000000004</v>
      </c>
      <c r="AB544">
        <v>17</v>
      </c>
      <c r="AC544">
        <v>11</v>
      </c>
      <c r="AD544">
        <v>6</v>
      </c>
      <c r="AE544">
        <v>64.709999999999994</v>
      </c>
      <c r="AF544">
        <v>12</v>
      </c>
      <c r="AG544">
        <v>7</v>
      </c>
      <c r="AH544">
        <v>4</v>
      </c>
      <c r="AI544">
        <v>6</v>
      </c>
    </row>
    <row r="545" spans="1:35" x14ac:dyDescent="0.2">
      <c r="A545" s="102">
        <v>1061</v>
      </c>
      <c r="B545">
        <v>3591</v>
      </c>
      <c r="C545" t="s">
        <v>655</v>
      </c>
      <c r="D545" t="s">
        <v>1605</v>
      </c>
      <c r="E545">
        <v>2871</v>
      </c>
      <c r="F545">
        <v>2850</v>
      </c>
      <c r="G545">
        <v>300</v>
      </c>
      <c r="H545" t="s">
        <v>1314</v>
      </c>
      <c r="I545">
        <v>8031</v>
      </c>
      <c r="J545" t="s">
        <v>856</v>
      </c>
      <c r="K545" t="s">
        <v>1318</v>
      </c>
      <c r="L545">
        <v>1926</v>
      </c>
      <c r="M545">
        <v>1937</v>
      </c>
      <c r="N545">
        <v>400</v>
      </c>
      <c r="O545" t="s">
        <v>1311</v>
      </c>
      <c r="P545">
        <v>0.57537774716461298</v>
      </c>
      <c r="Q545">
        <v>0.85069310568601797</v>
      </c>
      <c r="R545">
        <v>1.8106582204875502E-2</v>
      </c>
      <c r="S545">
        <v>5.1646795771243599E-2</v>
      </c>
      <c r="T545">
        <v>-1.86602157683377</v>
      </c>
      <c r="U545">
        <v>1.86602157683377</v>
      </c>
      <c r="V545">
        <v>0.96541124171025094</v>
      </c>
      <c r="W545">
        <v>-3.29</v>
      </c>
      <c r="X545">
        <v>9.3800000000000008</v>
      </c>
      <c r="Y545">
        <v>169843</v>
      </c>
      <c r="Z545">
        <v>11323</v>
      </c>
      <c r="AA545">
        <v>0.61</v>
      </c>
      <c r="AB545">
        <v>15</v>
      </c>
      <c r="AC545">
        <v>11</v>
      </c>
      <c r="AD545">
        <v>4</v>
      </c>
      <c r="AE545">
        <v>73.33</v>
      </c>
      <c r="AF545">
        <v>15</v>
      </c>
      <c r="AG545">
        <v>4</v>
      </c>
      <c r="AH545">
        <v>0</v>
      </c>
      <c r="AI545">
        <v>11</v>
      </c>
    </row>
    <row r="546" spans="1:35" x14ac:dyDescent="0.2">
      <c r="A546" s="102">
        <v>1315</v>
      </c>
      <c r="B546">
        <v>8012</v>
      </c>
      <c r="C546" t="s">
        <v>1548</v>
      </c>
      <c r="D546" t="s">
        <v>1318</v>
      </c>
      <c r="E546">
        <v>1488</v>
      </c>
      <c r="F546">
        <v>1486</v>
      </c>
      <c r="G546">
        <v>700</v>
      </c>
      <c r="H546" t="s">
        <v>1314</v>
      </c>
      <c r="I546">
        <v>8377</v>
      </c>
      <c r="J546" t="s">
        <v>1443</v>
      </c>
      <c r="K546" t="s">
        <v>1369</v>
      </c>
      <c r="L546">
        <v>1043</v>
      </c>
      <c r="M546">
        <v>1043</v>
      </c>
      <c r="N546">
        <v>1000</v>
      </c>
      <c r="O546" t="s">
        <v>1311</v>
      </c>
      <c r="P546">
        <v>0.92865190220184202</v>
      </c>
      <c r="Q546">
        <v>0.82477853360431497</v>
      </c>
      <c r="R546" s="15">
        <v>3.3872389937208501E-2</v>
      </c>
      <c r="S546">
        <v>7.5839912505919399E-2</v>
      </c>
      <c r="T546">
        <v>-0.70657930939753499</v>
      </c>
      <c r="U546">
        <v>0.70657930939753499</v>
      </c>
      <c r="V546">
        <v>0.825650311911302</v>
      </c>
      <c r="W546">
        <v>-1.39</v>
      </c>
      <c r="X546">
        <v>0.27</v>
      </c>
      <c r="Y546">
        <v>169291</v>
      </c>
      <c r="Z546">
        <v>9958</v>
      </c>
      <c r="AA546">
        <v>0.49</v>
      </c>
      <c r="AB546">
        <v>17</v>
      </c>
      <c r="AC546">
        <v>11</v>
      </c>
      <c r="AD546">
        <v>6</v>
      </c>
      <c r="AE546">
        <v>64.709999999999994</v>
      </c>
      <c r="AF546">
        <v>14</v>
      </c>
      <c r="AG546">
        <v>5</v>
      </c>
      <c r="AH546">
        <v>3</v>
      </c>
      <c r="AI546">
        <v>9</v>
      </c>
    </row>
    <row r="547" spans="1:35" x14ac:dyDescent="0.2">
      <c r="A547" s="102">
        <v>789</v>
      </c>
      <c r="B547">
        <v>9716</v>
      </c>
      <c r="C547" t="s">
        <v>1527</v>
      </c>
      <c r="D547" t="s">
        <v>1326</v>
      </c>
      <c r="E547">
        <v>1252</v>
      </c>
      <c r="F547">
        <v>1242</v>
      </c>
      <c r="G547">
        <v>900</v>
      </c>
      <c r="H547" t="s">
        <v>1314</v>
      </c>
      <c r="I547">
        <v>9956</v>
      </c>
      <c r="J547" t="s">
        <v>1264</v>
      </c>
      <c r="K547" t="s">
        <v>1337</v>
      </c>
      <c r="L547">
        <v>1857</v>
      </c>
      <c r="M547">
        <v>1831</v>
      </c>
      <c r="N547">
        <v>600</v>
      </c>
      <c r="O547" t="s">
        <v>1311</v>
      </c>
      <c r="P547">
        <v>0.86220999125740405</v>
      </c>
      <c r="Q547">
        <v>0.87549930523562303</v>
      </c>
      <c r="R547">
        <v>0.319017297350701</v>
      </c>
      <c r="S547">
        <v>6.2832285402967896E-4</v>
      </c>
      <c r="T547">
        <v>-0.36551246844435298</v>
      </c>
      <c r="U547">
        <v>0.36551246844435298</v>
      </c>
      <c r="V547">
        <v>0.31772430962714898</v>
      </c>
      <c r="W547">
        <v>-1.1399999999999999</v>
      </c>
      <c r="X547">
        <v>1.75</v>
      </c>
      <c r="Y547">
        <v>169199</v>
      </c>
      <c r="Z547">
        <v>7356</v>
      </c>
      <c r="AA547">
        <v>0.46</v>
      </c>
      <c r="AB547">
        <v>23</v>
      </c>
      <c r="AC547">
        <v>15</v>
      </c>
      <c r="AD547">
        <v>8</v>
      </c>
      <c r="AE547">
        <v>65.22</v>
      </c>
      <c r="AF547">
        <v>12</v>
      </c>
      <c r="AG547">
        <v>11</v>
      </c>
      <c r="AH547">
        <v>6</v>
      </c>
      <c r="AI547">
        <v>6</v>
      </c>
    </row>
    <row r="548" spans="1:35" x14ac:dyDescent="0.2">
      <c r="A548" s="102">
        <v>1228</v>
      </c>
      <c r="B548">
        <v>1941</v>
      </c>
      <c r="C548" t="s">
        <v>1737</v>
      </c>
      <c r="D548" t="s">
        <v>1321</v>
      </c>
      <c r="E548">
        <v>2445</v>
      </c>
      <c r="F548">
        <v>2462</v>
      </c>
      <c r="G548">
        <v>400</v>
      </c>
      <c r="H548" t="s">
        <v>1311</v>
      </c>
      <c r="I548">
        <v>9101</v>
      </c>
      <c r="J548" t="s">
        <v>950</v>
      </c>
      <c r="K548" t="s">
        <v>1567</v>
      </c>
      <c r="L548">
        <v>1716</v>
      </c>
      <c r="M548">
        <v>1730</v>
      </c>
      <c r="N548">
        <v>600</v>
      </c>
      <c r="O548" t="s">
        <v>1314</v>
      </c>
      <c r="P548">
        <v>0.56330039553676603</v>
      </c>
      <c r="Q548">
        <v>0.83546531276834302</v>
      </c>
      <c r="R548">
        <v>0.439602192506648</v>
      </c>
      <c r="S548" s="106">
        <v>3.4294282371675103E-2</v>
      </c>
      <c r="T548">
        <v>1.6575159253242</v>
      </c>
      <c r="U548">
        <v>1.6575159253242</v>
      </c>
      <c r="V548">
        <v>1.7319919508172399</v>
      </c>
      <c r="W548">
        <v>6.51</v>
      </c>
      <c r="X548">
        <v>5.4</v>
      </c>
      <c r="Y548">
        <v>167446</v>
      </c>
      <c r="Z548">
        <v>15222</v>
      </c>
      <c r="AA548">
        <v>0.84</v>
      </c>
      <c r="AB548">
        <v>11</v>
      </c>
      <c r="AC548">
        <v>5</v>
      </c>
      <c r="AD548">
        <v>6</v>
      </c>
      <c r="AE548">
        <v>45.45</v>
      </c>
      <c r="AF548">
        <v>13</v>
      </c>
      <c r="AG548">
        <v>3</v>
      </c>
      <c r="AH548">
        <v>2</v>
      </c>
      <c r="AI548">
        <v>6</v>
      </c>
    </row>
    <row r="549" spans="1:35" x14ac:dyDescent="0.2">
      <c r="A549" s="102">
        <v>812</v>
      </c>
      <c r="B549">
        <v>4061</v>
      </c>
      <c r="C549" t="s">
        <v>1562</v>
      </c>
      <c r="D549" t="s">
        <v>1336</v>
      </c>
      <c r="E549">
        <v>3015</v>
      </c>
      <c r="F549">
        <v>2943</v>
      </c>
      <c r="G549">
        <v>300</v>
      </c>
      <c r="H549" t="s">
        <v>1314</v>
      </c>
      <c r="I549">
        <v>8012</v>
      </c>
      <c r="J549" t="s">
        <v>1548</v>
      </c>
      <c r="K549" t="s">
        <v>1318</v>
      </c>
      <c r="L549">
        <v>1488</v>
      </c>
      <c r="M549">
        <v>1486</v>
      </c>
      <c r="N549">
        <v>600</v>
      </c>
      <c r="O549" t="s">
        <v>1311</v>
      </c>
      <c r="P549">
        <v>0.90510174901935903</v>
      </c>
      <c r="Q549">
        <v>0.87290730971455399</v>
      </c>
      <c r="R549">
        <v>0.34151475927563402</v>
      </c>
      <c r="S549" s="106">
        <v>1.97828928274589E-2</v>
      </c>
      <c r="T549">
        <v>-0.36324285066326001</v>
      </c>
      <c r="U549">
        <v>0.36324285066326001</v>
      </c>
      <c r="V549">
        <v>0.43939080738342201</v>
      </c>
      <c r="W549">
        <v>-0.89</v>
      </c>
      <c r="X549">
        <v>0.99</v>
      </c>
      <c r="Y549">
        <v>167323</v>
      </c>
      <c r="Z549">
        <v>11952</v>
      </c>
      <c r="AA549">
        <v>0.6</v>
      </c>
      <c r="AB549">
        <v>14</v>
      </c>
      <c r="AC549">
        <v>7</v>
      </c>
      <c r="AD549">
        <v>7</v>
      </c>
      <c r="AE549">
        <v>50</v>
      </c>
      <c r="AF549">
        <v>14</v>
      </c>
      <c r="AG549">
        <v>4</v>
      </c>
      <c r="AH549">
        <v>2</v>
      </c>
      <c r="AI549">
        <v>8</v>
      </c>
    </row>
    <row r="550" spans="1:35" x14ac:dyDescent="0.2">
      <c r="A550" s="102">
        <v>787</v>
      </c>
      <c r="B550">
        <v>1963</v>
      </c>
      <c r="C550" t="s">
        <v>1575</v>
      </c>
      <c r="D550" t="s">
        <v>1321</v>
      </c>
      <c r="E550">
        <v>1581</v>
      </c>
      <c r="F550">
        <v>1555</v>
      </c>
      <c r="G550">
        <v>700</v>
      </c>
      <c r="H550" t="s">
        <v>1314</v>
      </c>
      <c r="I550">
        <v>8795</v>
      </c>
      <c r="J550" t="s">
        <v>1583</v>
      </c>
      <c r="K550" t="s">
        <v>1507</v>
      </c>
      <c r="L550">
        <v>1224</v>
      </c>
      <c r="M550">
        <v>1228</v>
      </c>
      <c r="N550">
        <v>900</v>
      </c>
      <c r="O550" t="s">
        <v>1311</v>
      </c>
      <c r="P550">
        <v>0.80862955392090297</v>
      </c>
      <c r="Q550">
        <v>0.87558658702345504</v>
      </c>
      <c r="R550">
        <v>0.200255850190493</v>
      </c>
      <c r="S550">
        <v>5.7725373894303798E-3</v>
      </c>
      <c r="T550">
        <v>-0.153726614270004</v>
      </c>
      <c r="U550">
        <v>0.153726614270004</v>
      </c>
      <c r="V550">
        <v>5.8565794969491998E-2</v>
      </c>
      <c r="W550">
        <v>-0.48</v>
      </c>
      <c r="X550">
        <v>1.53</v>
      </c>
      <c r="Y550">
        <v>167225</v>
      </c>
      <c r="Z550">
        <v>8361</v>
      </c>
      <c r="AA550">
        <v>0.39</v>
      </c>
      <c r="AB550">
        <v>20</v>
      </c>
      <c r="AC550">
        <v>14</v>
      </c>
      <c r="AD550">
        <v>6</v>
      </c>
      <c r="AE550">
        <v>70</v>
      </c>
      <c r="AF550">
        <v>11</v>
      </c>
      <c r="AG550">
        <v>8</v>
      </c>
      <c r="AH550">
        <v>5</v>
      </c>
      <c r="AI550">
        <v>7</v>
      </c>
    </row>
    <row r="551" spans="1:35" x14ac:dyDescent="0.2">
      <c r="A551" s="102">
        <v>882</v>
      </c>
      <c r="B551">
        <v>1963</v>
      </c>
      <c r="C551" t="s">
        <v>1575</v>
      </c>
      <c r="D551" t="s">
        <v>1321</v>
      </c>
      <c r="E551">
        <v>1581</v>
      </c>
      <c r="F551">
        <v>1555</v>
      </c>
      <c r="G551">
        <v>600</v>
      </c>
      <c r="H551" t="s">
        <v>1311</v>
      </c>
      <c r="I551">
        <v>9072</v>
      </c>
      <c r="J551" t="s">
        <v>1441</v>
      </c>
      <c r="K551" t="s">
        <v>1442</v>
      </c>
      <c r="L551">
        <v>2444</v>
      </c>
      <c r="M551">
        <v>2438</v>
      </c>
      <c r="N551">
        <v>400</v>
      </c>
      <c r="O551" t="s">
        <v>1314</v>
      </c>
      <c r="P551">
        <v>0.73371459831020303</v>
      </c>
      <c r="Q551">
        <v>0.86638560532811004</v>
      </c>
      <c r="R551">
        <v>0.33325274951234002</v>
      </c>
      <c r="S551" s="106">
        <v>1.40751825290028E-2</v>
      </c>
      <c r="T551">
        <v>1.0203080407101299</v>
      </c>
      <c r="U551">
        <v>1.0203080407101299</v>
      </c>
      <c r="V551">
        <v>1.15121482218592</v>
      </c>
      <c r="W551">
        <v>3.07</v>
      </c>
      <c r="X551">
        <v>4.33</v>
      </c>
      <c r="Y551">
        <v>167002</v>
      </c>
      <c r="Z551">
        <v>7952</v>
      </c>
      <c r="AA551">
        <v>0.41</v>
      </c>
      <c r="AB551">
        <v>21</v>
      </c>
      <c r="AC551">
        <v>12</v>
      </c>
      <c r="AD551">
        <v>9</v>
      </c>
      <c r="AE551">
        <v>57.14</v>
      </c>
      <c r="AF551">
        <v>13</v>
      </c>
      <c r="AG551">
        <v>8</v>
      </c>
      <c r="AH551">
        <v>6</v>
      </c>
      <c r="AI551">
        <v>7</v>
      </c>
    </row>
    <row r="552" spans="1:35" x14ac:dyDescent="0.2">
      <c r="A552" s="102">
        <v>677</v>
      </c>
      <c r="B552">
        <v>2281</v>
      </c>
      <c r="C552" t="s">
        <v>1136</v>
      </c>
      <c r="D552" t="s">
        <v>1339</v>
      </c>
      <c r="E552">
        <v>2541</v>
      </c>
      <c r="F552">
        <v>2493</v>
      </c>
      <c r="G552">
        <v>300</v>
      </c>
      <c r="H552" t="s">
        <v>1314</v>
      </c>
      <c r="I552">
        <v>6645</v>
      </c>
      <c r="J552" t="s">
        <v>777</v>
      </c>
      <c r="K552" t="s">
        <v>1316</v>
      </c>
      <c r="L552">
        <v>6650</v>
      </c>
      <c r="M552">
        <v>6730</v>
      </c>
      <c r="N552">
        <v>100</v>
      </c>
      <c r="O552" t="s">
        <v>1311</v>
      </c>
      <c r="P552">
        <v>0.63320562903580002</v>
      </c>
      <c r="Q552">
        <v>0.88526028459249095</v>
      </c>
      <c r="R552">
        <v>4.0634807305697997E-2</v>
      </c>
      <c r="S552">
        <v>4.8266072010819103E-2</v>
      </c>
      <c r="T552">
        <v>-2.5995204541208898</v>
      </c>
      <c r="U552">
        <v>2.5995204541208898</v>
      </c>
      <c r="V552">
        <v>1.3854398347429699</v>
      </c>
      <c r="W552">
        <v>-5.85</v>
      </c>
      <c r="X552">
        <v>11.13</v>
      </c>
      <c r="Y552">
        <v>167002</v>
      </c>
      <c r="Z552">
        <v>13917</v>
      </c>
      <c r="AA552">
        <v>0.97</v>
      </c>
      <c r="AB552">
        <v>12</v>
      </c>
      <c r="AC552">
        <v>9</v>
      </c>
      <c r="AD552">
        <v>3</v>
      </c>
      <c r="AE552">
        <v>75</v>
      </c>
      <c r="AF552">
        <v>10</v>
      </c>
      <c r="AG552">
        <v>7</v>
      </c>
      <c r="AH552">
        <v>3</v>
      </c>
      <c r="AI552">
        <v>2</v>
      </c>
    </row>
    <row r="553" spans="1:35" x14ac:dyDescent="0.2">
      <c r="A553" s="102">
        <v>1015</v>
      </c>
      <c r="B553">
        <v>4534</v>
      </c>
      <c r="C553" t="s">
        <v>1580</v>
      </c>
      <c r="D553" t="s">
        <v>1334</v>
      </c>
      <c r="E553">
        <v>4290</v>
      </c>
      <c r="F553">
        <v>4290</v>
      </c>
      <c r="G553">
        <v>200</v>
      </c>
      <c r="H553" t="s">
        <v>1311</v>
      </c>
      <c r="I553">
        <v>7211</v>
      </c>
      <c r="J553" t="s">
        <v>28</v>
      </c>
      <c r="K553" t="s">
        <v>1329</v>
      </c>
      <c r="L553">
        <v>409</v>
      </c>
      <c r="M553">
        <v>408</v>
      </c>
      <c r="N553">
        <v>2100</v>
      </c>
      <c r="O553" t="s">
        <v>1314</v>
      </c>
      <c r="P553">
        <v>0.82184588427887595</v>
      </c>
      <c r="Q553">
        <v>0.85407734108440603</v>
      </c>
      <c r="R553" s="15">
        <v>0.390418600623885</v>
      </c>
      <c r="S553" s="106">
        <v>8.2143452792060798E-2</v>
      </c>
      <c r="T553">
        <v>1.81667410205319</v>
      </c>
      <c r="U553">
        <v>1.81667410205319</v>
      </c>
      <c r="V553">
        <v>1.7119722858670701</v>
      </c>
      <c r="W553">
        <v>10.06</v>
      </c>
      <c r="X553">
        <v>0.14000000000000001</v>
      </c>
      <c r="Y553">
        <v>166645</v>
      </c>
      <c r="Z553">
        <v>6944</v>
      </c>
      <c r="AA553">
        <v>0.41</v>
      </c>
      <c r="AB553">
        <v>24</v>
      </c>
      <c r="AC553">
        <v>12</v>
      </c>
      <c r="AD553">
        <v>12</v>
      </c>
      <c r="AE553">
        <v>50</v>
      </c>
      <c r="AF553">
        <v>12</v>
      </c>
      <c r="AG553">
        <v>11</v>
      </c>
      <c r="AH553">
        <v>7</v>
      </c>
      <c r="AI553">
        <v>6</v>
      </c>
    </row>
    <row r="554" spans="1:35" x14ac:dyDescent="0.2">
      <c r="A554" s="102">
        <v>1041</v>
      </c>
      <c r="B554">
        <v>2264</v>
      </c>
      <c r="C554" t="s">
        <v>1595</v>
      </c>
      <c r="D554" t="s">
        <v>1339</v>
      </c>
      <c r="E554">
        <v>4240</v>
      </c>
      <c r="F554">
        <v>4175</v>
      </c>
      <c r="G554">
        <v>200</v>
      </c>
      <c r="H554" t="s">
        <v>1314</v>
      </c>
      <c r="I554">
        <v>2875</v>
      </c>
      <c r="J554" t="s">
        <v>614</v>
      </c>
      <c r="K554" t="s">
        <v>1339</v>
      </c>
      <c r="L554">
        <v>4550</v>
      </c>
      <c r="M554">
        <v>4550</v>
      </c>
      <c r="N554">
        <v>200</v>
      </c>
      <c r="O554" t="s">
        <v>1311</v>
      </c>
      <c r="P554">
        <v>0.82482612747919504</v>
      </c>
      <c r="Q554">
        <v>0.85236791288591995</v>
      </c>
      <c r="R554">
        <v>0.19619356890376399</v>
      </c>
      <c r="S554" s="106">
        <v>2.4346830762065601E-2</v>
      </c>
      <c r="T554">
        <v>-1.2541907925006599</v>
      </c>
      <c r="U554">
        <v>1.2541907925006599</v>
      </c>
      <c r="V554">
        <v>0.99954850490482605</v>
      </c>
      <c r="W554">
        <v>-3.06</v>
      </c>
      <c r="X554">
        <v>8.24</v>
      </c>
      <c r="Y554">
        <v>166524</v>
      </c>
      <c r="Z554">
        <v>16652</v>
      </c>
      <c r="AA554">
        <v>0.98</v>
      </c>
      <c r="AB554">
        <v>10</v>
      </c>
      <c r="AC554">
        <v>7</v>
      </c>
      <c r="AD554">
        <v>3</v>
      </c>
      <c r="AE554">
        <v>70</v>
      </c>
      <c r="AF554">
        <v>13</v>
      </c>
      <c r="AG554">
        <v>4</v>
      </c>
      <c r="AH554">
        <v>1</v>
      </c>
      <c r="AI554">
        <v>5</v>
      </c>
    </row>
    <row r="555" spans="1:35" x14ac:dyDescent="0.2">
      <c r="A555" s="102">
        <v>1260</v>
      </c>
      <c r="B555">
        <v>4502</v>
      </c>
      <c r="C555" t="s">
        <v>1601</v>
      </c>
      <c r="D555" t="s">
        <v>1334</v>
      </c>
      <c r="E555">
        <v>4250</v>
      </c>
      <c r="F555">
        <v>4242</v>
      </c>
      <c r="G555">
        <v>200</v>
      </c>
      <c r="H555" t="s">
        <v>1311</v>
      </c>
      <c r="I555">
        <v>9076</v>
      </c>
      <c r="J555" t="s">
        <v>948</v>
      </c>
      <c r="K555" t="s">
        <v>1442</v>
      </c>
      <c r="L555">
        <v>1368</v>
      </c>
      <c r="M555">
        <v>1399</v>
      </c>
      <c r="N555">
        <v>600</v>
      </c>
      <c r="O555" t="s">
        <v>1314</v>
      </c>
      <c r="P555">
        <v>0.76243597836181998</v>
      </c>
      <c r="Q555">
        <v>0.83211129776220705</v>
      </c>
      <c r="R555" s="15">
        <v>5.2313091004473197E-3</v>
      </c>
      <c r="S555">
        <v>1.6847656439939499E-3</v>
      </c>
      <c r="T555">
        <v>0.96798673637696897</v>
      </c>
      <c r="U555">
        <v>0.96798673637696897</v>
      </c>
      <c r="V555">
        <v>1.84677803196386</v>
      </c>
      <c r="W555">
        <v>2.5</v>
      </c>
      <c r="X555">
        <v>1.06</v>
      </c>
      <c r="Y555">
        <v>166466</v>
      </c>
      <c r="Z555">
        <v>7927</v>
      </c>
      <c r="AA555">
        <v>0.42</v>
      </c>
      <c r="AB555">
        <v>21</v>
      </c>
      <c r="AC555">
        <v>13</v>
      </c>
      <c r="AD555">
        <v>8</v>
      </c>
      <c r="AE555">
        <v>61.9</v>
      </c>
      <c r="AF555">
        <v>10</v>
      </c>
      <c r="AG555">
        <v>10</v>
      </c>
      <c r="AH555">
        <v>7</v>
      </c>
      <c r="AI555">
        <v>4</v>
      </c>
    </row>
    <row r="556" spans="1:35" x14ac:dyDescent="0.2">
      <c r="A556" s="102">
        <v>1407</v>
      </c>
      <c r="B556">
        <v>6703</v>
      </c>
      <c r="C556" t="s">
        <v>1578</v>
      </c>
      <c r="D556" t="s">
        <v>1316</v>
      </c>
      <c r="E556">
        <v>1350</v>
      </c>
      <c r="F556">
        <v>1348</v>
      </c>
      <c r="G556">
        <v>600</v>
      </c>
      <c r="H556" t="s">
        <v>1311</v>
      </c>
      <c r="I556">
        <v>6728</v>
      </c>
      <c r="J556" t="s">
        <v>1823</v>
      </c>
      <c r="K556" t="s">
        <v>1316</v>
      </c>
      <c r="L556">
        <v>3850</v>
      </c>
      <c r="M556">
        <v>3850</v>
      </c>
      <c r="N556">
        <v>200</v>
      </c>
      <c r="O556" t="s">
        <v>1314</v>
      </c>
      <c r="P556">
        <v>0.71448390840855602</v>
      </c>
      <c r="Q556">
        <v>0.814640382522968</v>
      </c>
      <c r="R556">
        <v>0.340078129610215</v>
      </c>
      <c r="S556">
        <v>2.0668890183703E-2</v>
      </c>
      <c r="T556">
        <v>0.50953805047934697</v>
      </c>
      <c r="U556">
        <v>0.50953805047934697</v>
      </c>
      <c r="V556">
        <v>0.523065540986837</v>
      </c>
      <c r="W556">
        <v>2.7</v>
      </c>
      <c r="X556">
        <v>5.04</v>
      </c>
      <c r="Y556">
        <v>166460</v>
      </c>
      <c r="Z556">
        <v>10404</v>
      </c>
      <c r="AA556">
        <v>0.68</v>
      </c>
      <c r="AB556">
        <v>16</v>
      </c>
      <c r="AC556">
        <v>11</v>
      </c>
      <c r="AD556">
        <v>5</v>
      </c>
      <c r="AE556">
        <v>68.75</v>
      </c>
      <c r="AF556">
        <v>11</v>
      </c>
      <c r="AG556">
        <v>9</v>
      </c>
      <c r="AH556">
        <v>4</v>
      </c>
      <c r="AI556">
        <v>3</v>
      </c>
    </row>
    <row r="557" spans="1:35" x14ac:dyDescent="0.2">
      <c r="A557" s="102">
        <v>479</v>
      </c>
      <c r="B557">
        <v>4516</v>
      </c>
      <c r="C557" t="s">
        <v>1807</v>
      </c>
      <c r="D557" t="s">
        <v>1334</v>
      </c>
      <c r="E557">
        <v>9410</v>
      </c>
      <c r="F557">
        <v>9510</v>
      </c>
      <c r="G557">
        <v>100</v>
      </c>
      <c r="H557" t="s">
        <v>1314</v>
      </c>
      <c r="I557">
        <v>8585</v>
      </c>
      <c r="J557" t="s">
        <v>1812</v>
      </c>
      <c r="K557" t="s">
        <v>1317</v>
      </c>
      <c r="L557">
        <v>169</v>
      </c>
      <c r="M557">
        <v>166</v>
      </c>
      <c r="N557">
        <v>5700</v>
      </c>
      <c r="O557" t="s">
        <v>1311</v>
      </c>
      <c r="P557">
        <v>0.55890085868908701</v>
      </c>
      <c r="Q557">
        <v>0.90089207713744401</v>
      </c>
      <c r="R557">
        <v>5.4990319176652001E-2</v>
      </c>
      <c r="S557">
        <v>3.3562766750988897E-2</v>
      </c>
      <c r="T557">
        <v>-0.67130328308712295</v>
      </c>
      <c r="U557">
        <v>0.67130328308712295</v>
      </c>
      <c r="V557">
        <v>1.1531335865814001</v>
      </c>
      <c r="W557">
        <v>-2.73</v>
      </c>
      <c r="X557">
        <v>0.5</v>
      </c>
      <c r="Y557">
        <v>166227</v>
      </c>
      <c r="Z557">
        <v>7556</v>
      </c>
      <c r="AA557">
        <v>0.38</v>
      </c>
      <c r="AB557">
        <v>22</v>
      </c>
      <c r="AC557">
        <v>12</v>
      </c>
      <c r="AD557">
        <v>10</v>
      </c>
      <c r="AE557">
        <v>54.55</v>
      </c>
      <c r="AF557">
        <v>9</v>
      </c>
      <c r="AG557">
        <v>11</v>
      </c>
      <c r="AH557">
        <v>7</v>
      </c>
      <c r="AI557">
        <v>4</v>
      </c>
    </row>
    <row r="558" spans="1:35" x14ac:dyDescent="0.2">
      <c r="A558" s="102">
        <v>1470</v>
      </c>
      <c r="B558">
        <v>1812</v>
      </c>
      <c r="C558" t="s">
        <v>1416</v>
      </c>
      <c r="D558" t="s">
        <v>1321</v>
      </c>
      <c r="E558">
        <v>1289</v>
      </c>
      <c r="F558">
        <v>1296</v>
      </c>
      <c r="G558">
        <v>800</v>
      </c>
      <c r="H558" t="s">
        <v>1314</v>
      </c>
      <c r="I558">
        <v>8012</v>
      </c>
      <c r="J558" t="s">
        <v>1548</v>
      </c>
      <c r="K558" t="s">
        <v>1318</v>
      </c>
      <c r="L558">
        <v>1488</v>
      </c>
      <c r="M558">
        <v>1486</v>
      </c>
      <c r="N558">
        <v>700</v>
      </c>
      <c r="O558" t="s">
        <v>1311</v>
      </c>
      <c r="P558">
        <v>0.83998293823671799</v>
      </c>
      <c r="Q558">
        <v>0.80641122449578495</v>
      </c>
      <c r="R558">
        <v>9.44584279660797E-3</v>
      </c>
      <c r="S558">
        <v>8.6924232183935204E-2</v>
      </c>
      <c r="T558">
        <v>-1.73604299305286</v>
      </c>
      <c r="U558">
        <v>1.73604299305286</v>
      </c>
      <c r="V558">
        <v>1.62180559793153</v>
      </c>
      <c r="W558">
        <v>-3.97</v>
      </c>
      <c r="X558">
        <v>0.33</v>
      </c>
      <c r="Y558">
        <v>166080</v>
      </c>
      <c r="Z558">
        <v>8304</v>
      </c>
      <c r="AA558">
        <v>0.43</v>
      </c>
      <c r="AB558">
        <v>20</v>
      </c>
      <c r="AC558">
        <v>11</v>
      </c>
      <c r="AD558">
        <v>9</v>
      </c>
      <c r="AE558">
        <v>55</v>
      </c>
      <c r="AF558">
        <v>13</v>
      </c>
      <c r="AG558">
        <v>7</v>
      </c>
      <c r="AH558">
        <v>4</v>
      </c>
      <c r="AI558">
        <v>9</v>
      </c>
    </row>
    <row r="559" spans="1:35" x14ac:dyDescent="0.2">
      <c r="A559" s="102">
        <v>327</v>
      </c>
      <c r="B559">
        <v>5991</v>
      </c>
      <c r="C559" t="s">
        <v>1117</v>
      </c>
      <c r="D559" t="s">
        <v>1525</v>
      </c>
      <c r="E559">
        <v>908</v>
      </c>
      <c r="F559">
        <v>924</v>
      </c>
      <c r="G559">
        <v>1100</v>
      </c>
      <c r="H559" t="s">
        <v>1311</v>
      </c>
      <c r="I559">
        <v>7762</v>
      </c>
      <c r="J559" t="s">
        <v>1533</v>
      </c>
      <c r="K559" t="s">
        <v>1320</v>
      </c>
      <c r="L559">
        <v>488</v>
      </c>
      <c r="M559">
        <v>491</v>
      </c>
      <c r="N559">
        <v>2100</v>
      </c>
      <c r="O559" t="s">
        <v>1314</v>
      </c>
      <c r="P559">
        <v>0.82463870008849804</v>
      </c>
      <c r="Q559">
        <v>0.91350891551203195</v>
      </c>
      <c r="R559">
        <v>0.36100175677560298</v>
      </c>
      <c r="S559">
        <v>1.0462757821581099E-3</v>
      </c>
      <c r="T559">
        <v>3.3158289538829799</v>
      </c>
      <c r="U559">
        <v>3.3158289538829799</v>
      </c>
      <c r="V559">
        <v>3.5131556208275798</v>
      </c>
      <c r="W559">
        <v>12.16</v>
      </c>
      <c r="X559">
        <v>1.45</v>
      </c>
      <c r="Y559">
        <v>166070</v>
      </c>
      <c r="Z559">
        <v>7220</v>
      </c>
      <c r="AA559">
        <v>0.36</v>
      </c>
      <c r="AB559">
        <v>23</v>
      </c>
      <c r="AC559">
        <v>12</v>
      </c>
      <c r="AD559">
        <v>11</v>
      </c>
      <c r="AE559">
        <v>52.17</v>
      </c>
      <c r="AF559">
        <v>15</v>
      </c>
      <c r="AG559">
        <v>5</v>
      </c>
      <c r="AH559">
        <v>3</v>
      </c>
      <c r="AI559">
        <v>15</v>
      </c>
    </row>
    <row r="560" spans="1:35" x14ac:dyDescent="0.2">
      <c r="A560" s="102">
        <v>921</v>
      </c>
      <c r="B560">
        <v>3880</v>
      </c>
      <c r="C560" t="s">
        <v>1252</v>
      </c>
      <c r="D560" t="s">
        <v>1542</v>
      </c>
      <c r="E560">
        <v>1441</v>
      </c>
      <c r="F560">
        <v>1446</v>
      </c>
      <c r="G560">
        <v>400</v>
      </c>
      <c r="H560" t="s">
        <v>1314</v>
      </c>
      <c r="I560">
        <v>6201</v>
      </c>
      <c r="J560" t="s">
        <v>1711</v>
      </c>
      <c r="K560" t="s">
        <v>1329</v>
      </c>
      <c r="L560">
        <v>6230</v>
      </c>
      <c r="M560">
        <v>6240</v>
      </c>
      <c r="N560">
        <v>100</v>
      </c>
      <c r="O560" t="s">
        <v>1311</v>
      </c>
      <c r="P560">
        <v>0.54546083727651995</v>
      </c>
      <c r="Q560">
        <v>0.86292874460719304</v>
      </c>
      <c r="R560" s="106">
        <v>0.114340370839232</v>
      </c>
      <c r="S560">
        <v>7.2002153839481496E-3</v>
      </c>
      <c r="T560">
        <v>-7.1583219217994598E-2</v>
      </c>
      <c r="U560">
        <v>7.1583219217994598E-2</v>
      </c>
      <c r="V560">
        <v>0.230868547525239</v>
      </c>
      <c r="W560">
        <v>-0.17</v>
      </c>
      <c r="X560">
        <v>7.31</v>
      </c>
      <c r="Y560">
        <v>165660</v>
      </c>
      <c r="Z560">
        <v>10354</v>
      </c>
      <c r="AA560">
        <v>0.73</v>
      </c>
      <c r="AB560">
        <v>16</v>
      </c>
      <c r="AC560">
        <v>10</v>
      </c>
      <c r="AD560">
        <v>6</v>
      </c>
      <c r="AE560">
        <v>62.5</v>
      </c>
      <c r="AF560">
        <v>13</v>
      </c>
      <c r="AG560">
        <v>6</v>
      </c>
      <c r="AH560">
        <v>2</v>
      </c>
      <c r="AI560">
        <v>8</v>
      </c>
    </row>
    <row r="561" spans="1:35" x14ac:dyDescent="0.2">
      <c r="A561" s="102">
        <v>1156</v>
      </c>
      <c r="B561">
        <v>2607</v>
      </c>
      <c r="C561" t="s">
        <v>1340</v>
      </c>
      <c r="D561" t="s">
        <v>1339</v>
      </c>
      <c r="E561">
        <v>2801</v>
      </c>
      <c r="F561">
        <v>2773</v>
      </c>
      <c r="G561">
        <v>300</v>
      </c>
      <c r="H561" t="s">
        <v>1314</v>
      </c>
      <c r="I561">
        <v>4004</v>
      </c>
      <c r="J561" t="s">
        <v>1520</v>
      </c>
      <c r="K561" t="s">
        <v>1336</v>
      </c>
      <c r="L561">
        <v>2690</v>
      </c>
      <c r="M561">
        <v>2705</v>
      </c>
      <c r="N561">
        <v>300</v>
      </c>
      <c r="O561" t="s">
        <v>1311</v>
      </c>
      <c r="P561">
        <v>0.82320280383655997</v>
      </c>
      <c r="Q561">
        <v>0.84176231854786598</v>
      </c>
      <c r="R561" s="15">
        <v>0.220149100758605</v>
      </c>
      <c r="S561">
        <v>4.3503587326152303E-2</v>
      </c>
      <c r="T561">
        <v>-0.42082297566906102</v>
      </c>
      <c r="U561">
        <v>0.42082297566906102</v>
      </c>
      <c r="V561">
        <v>1.4194995952128901E-3</v>
      </c>
      <c r="W561">
        <v>-1.27</v>
      </c>
      <c r="X561">
        <v>2.4500000000000002</v>
      </c>
      <c r="Y561">
        <v>165074</v>
      </c>
      <c r="Z561">
        <v>12698</v>
      </c>
      <c r="AA561">
        <v>0.54</v>
      </c>
      <c r="AB561">
        <v>13</v>
      </c>
      <c r="AC561">
        <v>7</v>
      </c>
      <c r="AD561">
        <v>6</v>
      </c>
      <c r="AE561">
        <v>53.85</v>
      </c>
      <c r="AF561">
        <v>10</v>
      </c>
      <c r="AG561">
        <v>6</v>
      </c>
      <c r="AH561">
        <v>5</v>
      </c>
      <c r="AI561">
        <v>2</v>
      </c>
    </row>
    <row r="562" spans="1:35" x14ac:dyDescent="0.2">
      <c r="A562" s="102">
        <v>597</v>
      </c>
      <c r="B562">
        <v>8002</v>
      </c>
      <c r="C562" t="s">
        <v>29</v>
      </c>
      <c r="D562" t="s">
        <v>1318</v>
      </c>
      <c r="E562">
        <v>782.8</v>
      </c>
      <c r="F562">
        <v>789.7</v>
      </c>
      <c r="G562">
        <v>1300</v>
      </c>
      <c r="H562" t="s">
        <v>1311</v>
      </c>
      <c r="I562">
        <v>8410</v>
      </c>
      <c r="J562" t="s">
        <v>1540</v>
      </c>
      <c r="K562" t="s">
        <v>1369</v>
      </c>
      <c r="L562">
        <v>320</v>
      </c>
      <c r="M562">
        <v>317</v>
      </c>
      <c r="N562">
        <v>3200</v>
      </c>
      <c r="O562" t="s">
        <v>1314</v>
      </c>
      <c r="P562">
        <v>0.68162431157867198</v>
      </c>
      <c r="Q562">
        <v>0.891494555904499</v>
      </c>
      <c r="R562" s="15">
        <v>4.1833585494632203E-2</v>
      </c>
      <c r="S562" s="15">
        <v>3.9661887530715298E-2</v>
      </c>
      <c r="T562">
        <v>1.4992270510765</v>
      </c>
      <c r="U562">
        <v>1.4992270510765</v>
      </c>
      <c r="V562">
        <v>1.1144389061754201</v>
      </c>
      <c r="W562">
        <v>3.99</v>
      </c>
      <c r="X562">
        <v>1.19</v>
      </c>
      <c r="Y562">
        <v>164920</v>
      </c>
      <c r="Z562">
        <v>9162</v>
      </c>
      <c r="AA562">
        <v>0.42</v>
      </c>
      <c r="AB562">
        <v>18</v>
      </c>
      <c r="AC562">
        <v>10</v>
      </c>
      <c r="AD562">
        <v>8</v>
      </c>
      <c r="AE562">
        <v>55.56</v>
      </c>
      <c r="AF562">
        <v>14</v>
      </c>
      <c r="AG562">
        <v>8</v>
      </c>
      <c r="AH562">
        <v>3</v>
      </c>
      <c r="AI562">
        <v>7</v>
      </c>
    </row>
    <row r="563" spans="1:35" x14ac:dyDescent="0.2">
      <c r="A563" s="102">
        <v>1408</v>
      </c>
      <c r="B563">
        <v>6201</v>
      </c>
      <c r="C563" t="s">
        <v>1711</v>
      </c>
      <c r="D563" t="s">
        <v>1329</v>
      </c>
      <c r="E563">
        <v>6230</v>
      </c>
      <c r="F563">
        <v>6240</v>
      </c>
      <c r="G563">
        <v>100</v>
      </c>
      <c r="H563" t="s">
        <v>1314</v>
      </c>
      <c r="I563">
        <v>9303</v>
      </c>
      <c r="J563" t="s">
        <v>1765</v>
      </c>
      <c r="K563" t="s">
        <v>1790</v>
      </c>
      <c r="L563">
        <v>1468</v>
      </c>
      <c r="M563">
        <v>1464</v>
      </c>
      <c r="N563">
        <v>400</v>
      </c>
      <c r="O563" t="s">
        <v>1311</v>
      </c>
      <c r="P563">
        <v>0.57507318296837195</v>
      </c>
      <c r="Q563">
        <v>0.81445958432244703</v>
      </c>
      <c r="R563">
        <v>0.37352180223354697</v>
      </c>
      <c r="S563">
        <v>1.40970806380006E-2</v>
      </c>
      <c r="T563">
        <v>-0.28613496097544799</v>
      </c>
      <c r="U563">
        <v>0.28613496097544799</v>
      </c>
      <c r="V563">
        <v>0.88157174000236604</v>
      </c>
      <c r="W563">
        <v>-0.61</v>
      </c>
      <c r="X563">
        <v>6.15</v>
      </c>
      <c r="Y563">
        <v>164795</v>
      </c>
      <c r="Z563">
        <v>10986</v>
      </c>
      <c r="AA563">
        <v>0.8</v>
      </c>
      <c r="AB563">
        <v>15</v>
      </c>
      <c r="AC563">
        <v>9</v>
      </c>
      <c r="AD563">
        <v>6</v>
      </c>
      <c r="AE563">
        <v>60</v>
      </c>
      <c r="AF563">
        <v>16</v>
      </c>
      <c r="AG563">
        <v>4</v>
      </c>
      <c r="AH563">
        <v>0</v>
      </c>
      <c r="AI563">
        <v>11</v>
      </c>
    </row>
    <row r="564" spans="1:35" x14ac:dyDescent="0.2">
      <c r="A564" s="102">
        <v>1414</v>
      </c>
      <c r="B564">
        <v>1605</v>
      </c>
      <c r="C564" t="s">
        <v>1556</v>
      </c>
      <c r="D564" t="s">
        <v>1538</v>
      </c>
      <c r="E564">
        <v>1031</v>
      </c>
      <c r="F564">
        <v>1050.5</v>
      </c>
      <c r="G564">
        <v>900</v>
      </c>
      <c r="H564" t="s">
        <v>1314</v>
      </c>
      <c r="I564">
        <v>8253</v>
      </c>
      <c r="J564" t="s">
        <v>535</v>
      </c>
      <c r="K564" t="s">
        <v>1317</v>
      </c>
      <c r="L564">
        <v>1823</v>
      </c>
      <c r="M564">
        <v>1843</v>
      </c>
      <c r="N564">
        <v>500</v>
      </c>
      <c r="O564" t="s">
        <v>1311</v>
      </c>
      <c r="P564">
        <v>0.75579391228097303</v>
      </c>
      <c r="Q564">
        <v>0.81368076700319203</v>
      </c>
      <c r="R564" s="15">
        <v>0.109861852690375</v>
      </c>
      <c r="S564">
        <v>9.5923651279924499E-2</v>
      </c>
      <c r="T564">
        <v>-1.08154414620329</v>
      </c>
      <c r="U564">
        <v>1.08154414620329</v>
      </c>
      <c r="V564">
        <v>1.10359374230352</v>
      </c>
      <c r="W564">
        <v>-4.6900000000000004</v>
      </c>
      <c r="X564">
        <v>2.6</v>
      </c>
      <c r="Y564">
        <v>164265</v>
      </c>
      <c r="Z564">
        <v>7822</v>
      </c>
      <c r="AA564">
        <v>0.34</v>
      </c>
      <c r="AB564">
        <v>21</v>
      </c>
      <c r="AC564">
        <v>11</v>
      </c>
      <c r="AD564">
        <v>10</v>
      </c>
      <c r="AE564">
        <v>52.38</v>
      </c>
      <c r="AF564">
        <v>12</v>
      </c>
      <c r="AG564">
        <v>8</v>
      </c>
      <c r="AH564">
        <v>5</v>
      </c>
      <c r="AI564">
        <v>8</v>
      </c>
    </row>
    <row r="565" spans="1:35" x14ac:dyDescent="0.2">
      <c r="A565" s="102">
        <v>1262</v>
      </c>
      <c r="B565">
        <v>5332</v>
      </c>
      <c r="C565" t="s">
        <v>717</v>
      </c>
      <c r="D565" t="s">
        <v>1310</v>
      </c>
      <c r="E565">
        <v>4750</v>
      </c>
      <c r="F565">
        <v>4725</v>
      </c>
      <c r="G565">
        <v>200</v>
      </c>
      <c r="H565" t="s">
        <v>1311</v>
      </c>
      <c r="I565">
        <v>6361</v>
      </c>
      <c r="J565" t="s">
        <v>761</v>
      </c>
      <c r="K565" t="s">
        <v>1324</v>
      </c>
      <c r="L565">
        <v>2905</v>
      </c>
      <c r="M565">
        <v>2898</v>
      </c>
      <c r="N565">
        <v>300</v>
      </c>
      <c r="O565" t="s">
        <v>1314</v>
      </c>
      <c r="P565">
        <v>0.53565724679837701</v>
      </c>
      <c r="Q565">
        <v>0.83181762996003406</v>
      </c>
      <c r="R565">
        <v>7.6201028787553193E-2</v>
      </c>
      <c r="S565">
        <v>6.1981808644239701E-3</v>
      </c>
      <c r="T565">
        <v>3.7266083128356602</v>
      </c>
      <c r="U565">
        <v>3.7266083128356602</v>
      </c>
      <c r="V565">
        <v>4.3667543762838203</v>
      </c>
      <c r="W565">
        <v>12.7</v>
      </c>
      <c r="X565">
        <v>8</v>
      </c>
      <c r="Y565">
        <v>164193</v>
      </c>
      <c r="Z565">
        <v>20524</v>
      </c>
      <c r="AA565">
        <v>1.1299999999999999</v>
      </c>
      <c r="AB565">
        <v>8</v>
      </c>
      <c r="AC565">
        <v>5</v>
      </c>
      <c r="AD565">
        <v>3</v>
      </c>
      <c r="AE565">
        <v>62.5</v>
      </c>
      <c r="AF565">
        <v>11</v>
      </c>
      <c r="AG565">
        <v>5</v>
      </c>
      <c r="AH565">
        <v>2</v>
      </c>
      <c r="AI565">
        <v>1</v>
      </c>
    </row>
    <row r="566" spans="1:35" x14ac:dyDescent="0.2">
      <c r="A566" s="102">
        <v>384</v>
      </c>
      <c r="B566">
        <v>4182</v>
      </c>
      <c r="C566" t="s">
        <v>47</v>
      </c>
      <c r="D566" t="s">
        <v>1336</v>
      </c>
      <c r="E566">
        <v>1810</v>
      </c>
      <c r="F566">
        <v>1834</v>
      </c>
      <c r="G566">
        <v>500</v>
      </c>
      <c r="H566" t="s">
        <v>1314</v>
      </c>
      <c r="I566">
        <v>6752</v>
      </c>
      <c r="J566" t="s">
        <v>54</v>
      </c>
      <c r="K566" t="s">
        <v>1316</v>
      </c>
      <c r="L566">
        <v>1204.5</v>
      </c>
      <c r="M566">
        <v>1195.5</v>
      </c>
      <c r="N566">
        <v>800</v>
      </c>
      <c r="O566" t="s">
        <v>1311</v>
      </c>
      <c r="P566">
        <v>0.779698194869061</v>
      </c>
      <c r="Q566">
        <v>0.90837841631611205</v>
      </c>
      <c r="R566">
        <v>3.4376271808922998E-3</v>
      </c>
      <c r="S566">
        <v>7.0884518226861204E-2</v>
      </c>
      <c r="T566">
        <v>-0.97165969041648304</v>
      </c>
      <c r="U566">
        <v>0.97165969041648304</v>
      </c>
      <c r="V566">
        <v>1.0510007154518399</v>
      </c>
      <c r="W566">
        <v>-4.34</v>
      </c>
      <c r="X566">
        <v>4.3</v>
      </c>
      <c r="Y566">
        <v>163576</v>
      </c>
      <c r="Z566">
        <v>8609</v>
      </c>
      <c r="AA566">
        <v>0.42</v>
      </c>
      <c r="AB566">
        <v>19</v>
      </c>
      <c r="AC566">
        <v>13</v>
      </c>
      <c r="AD566">
        <v>6</v>
      </c>
      <c r="AE566">
        <v>68.42</v>
      </c>
      <c r="AF566">
        <v>13</v>
      </c>
      <c r="AG566">
        <v>7</v>
      </c>
      <c r="AH566">
        <v>2</v>
      </c>
      <c r="AI566">
        <v>10</v>
      </c>
    </row>
    <row r="567" spans="1:35" x14ac:dyDescent="0.2">
      <c r="A567" s="102">
        <v>1303</v>
      </c>
      <c r="B567">
        <v>5444</v>
      </c>
      <c r="C567" t="s">
        <v>1815</v>
      </c>
      <c r="D567" t="s">
        <v>1367</v>
      </c>
      <c r="E567">
        <v>2550</v>
      </c>
      <c r="F567">
        <v>2535</v>
      </c>
      <c r="G567">
        <v>400</v>
      </c>
      <c r="H567" t="s">
        <v>1311</v>
      </c>
      <c r="I567">
        <v>9143</v>
      </c>
      <c r="J567" t="s">
        <v>1529</v>
      </c>
      <c r="K567" t="s">
        <v>1442</v>
      </c>
      <c r="L567">
        <v>2312</v>
      </c>
      <c r="M567">
        <v>2300</v>
      </c>
      <c r="N567">
        <v>400</v>
      </c>
      <c r="O567" t="s">
        <v>1314</v>
      </c>
      <c r="P567">
        <v>0.64050896815089098</v>
      </c>
      <c r="Q567">
        <v>0.82612240431356598</v>
      </c>
      <c r="R567">
        <v>0.22892790260746099</v>
      </c>
      <c r="S567">
        <v>4.0176991465290801E-2</v>
      </c>
      <c r="T567">
        <v>0.77261201136800906</v>
      </c>
      <c r="U567">
        <v>0.77261201136800906</v>
      </c>
      <c r="V567">
        <v>0.55457271585671797</v>
      </c>
      <c r="W567">
        <v>2.66</v>
      </c>
      <c r="X567">
        <v>9.27</v>
      </c>
      <c r="Y567">
        <v>162791</v>
      </c>
      <c r="Z567">
        <v>13566</v>
      </c>
      <c r="AA567">
        <v>0.88</v>
      </c>
      <c r="AB567">
        <v>12</v>
      </c>
      <c r="AC567">
        <v>7</v>
      </c>
      <c r="AD567">
        <v>5</v>
      </c>
      <c r="AE567">
        <v>58.33</v>
      </c>
      <c r="AF567">
        <v>10</v>
      </c>
      <c r="AG567">
        <v>7</v>
      </c>
      <c r="AH567">
        <v>4</v>
      </c>
      <c r="AI567">
        <v>1</v>
      </c>
    </row>
    <row r="568" spans="1:35" x14ac:dyDescent="0.2">
      <c r="A568" s="102">
        <v>411</v>
      </c>
      <c r="B568">
        <v>9719</v>
      </c>
      <c r="C568" t="s">
        <v>1767</v>
      </c>
      <c r="D568" t="s">
        <v>1313</v>
      </c>
      <c r="E568">
        <v>6150</v>
      </c>
      <c r="F568">
        <v>6180</v>
      </c>
      <c r="G568">
        <v>100</v>
      </c>
      <c r="H568" t="s">
        <v>1311</v>
      </c>
      <c r="I568">
        <v>9746</v>
      </c>
      <c r="J568" t="s">
        <v>1531</v>
      </c>
      <c r="K568" t="s">
        <v>1313</v>
      </c>
      <c r="L568">
        <v>5440</v>
      </c>
      <c r="M568">
        <v>5360</v>
      </c>
      <c r="N568">
        <v>100</v>
      </c>
      <c r="O568" t="s">
        <v>1314</v>
      </c>
      <c r="P568">
        <v>0.587887252461885</v>
      </c>
      <c r="Q568">
        <v>0.90650189682394</v>
      </c>
      <c r="R568">
        <v>2.0642358356745698E-2</v>
      </c>
      <c r="S568">
        <v>6.3904149143601402E-3</v>
      </c>
      <c r="T568">
        <v>0.74773148682232904</v>
      </c>
      <c r="U568">
        <v>0.74773148682232904</v>
      </c>
      <c r="V568">
        <v>0.27661867249070898</v>
      </c>
      <c r="W568">
        <v>2.57</v>
      </c>
      <c r="X568">
        <v>13.27</v>
      </c>
      <c r="Y568">
        <v>161796</v>
      </c>
      <c r="Z568">
        <v>16180</v>
      </c>
      <c r="AA568">
        <v>1.04</v>
      </c>
      <c r="AB568">
        <v>10</v>
      </c>
      <c r="AC568">
        <v>7</v>
      </c>
      <c r="AD568">
        <v>3</v>
      </c>
      <c r="AE568">
        <v>70</v>
      </c>
      <c r="AF568">
        <v>13</v>
      </c>
      <c r="AG568">
        <v>6</v>
      </c>
      <c r="AH568">
        <v>2</v>
      </c>
      <c r="AI568">
        <v>2</v>
      </c>
    </row>
    <row r="569" spans="1:35" x14ac:dyDescent="0.2">
      <c r="A569" s="102">
        <v>1120</v>
      </c>
      <c r="B569">
        <v>1963</v>
      </c>
      <c r="C569" t="s">
        <v>1575</v>
      </c>
      <c r="D569" t="s">
        <v>1321</v>
      </c>
      <c r="E569">
        <v>1581</v>
      </c>
      <c r="F569">
        <v>1555</v>
      </c>
      <c r="G569">
        <v>700</v>
      </c>
      <c r="H569" t="s">
        <v>1311</v>
      </c>
      <c r="I569">
        <v>8385</v>
      </c>
      <c r="J569" t="s">
        <v>913</v>
      </c>
      <c r="K569" t="s">
        <v>1369</v>
      </c>
      <c r="L569">
        <v>551</v>
      </c>
      <c r="M569">
        <v>551</v>
      </c>
      <c r="N569">
        <v>2000</v>
      </c>
      <c r="O569" t="s">
        <v>1314</v>
      </c>
      <c r="P569">
        <v>0.78568215337706504</v>
      </c>
      <c r="Q569">
        <v>0.845692733232976</v>
      </c>
      <c r="R569">
        <v>0.262907835767558</v>
      </c>
      <c r="S569">
        <v>5.1146496320698301E-2</v>
      </c>
      <c r="T569">
        <v>0.48990966745311398</v>
      </c>
      <c r="U569">
        <v>0.48990966745311398</v>
      </c>
      <c r="V569">
        <v>0.79279363464041397</v>
      </c>
      <c r="W569">
        <v>1.34</v>
      </c>
      <c r="X569">
        <v>1.24</v>
      </c>
      <c r="Y569">
        <v>161265</v>
      </c>
      <c r="Z569">
        <v>7012</v>
      </c>
      <c r="AA569">
        <v>0.3</v>
      </c>
      <c r="AB569">
        <v>23</v>
      </c>
      <c r="AC569">
        <v>14</v>
      </c>
      <c r="AD569">
        <v>9</v>
      </c>
      <c r="AE569">
        <v>60.87</v>
      </c>
      <c r="AF569">
        <v>12</v>
      </c>
      <c r="AG569">
        <v>8</v>
      </c>
      <c r="AH569">
        <v>5</v>
      </c>
      <c r="AI569">
        <v>10</v>
      </c>
    </row>
    <row r="570" spans="1:35" x14ac:dyDescent="0.2">
      <c r="A570" s="102">
        <v>918</v>
      </c>
      <c r="B570">
        <v>4114</v>
      </c>
      <c r="C570" t="s">
        <v>1475</v>
      </c>
      <c r="D570" t="s">
        <v>1336</v>
      </c>
      <c r="E570">
        <v>6140</v>
      </c>
      <c r="F570">
        <v>6160</v>
      </c>
      <c r="G570">
        <v>100</v>
      </c>
      <c r="H570" t="s">
        <v>1311</v>
      </c>
      <c r="I570">
        <v>5406</v>
      </c>
      <c r="J570" t="s">
        <v>1665</v>
      </c>
      <c r="K570" t="s">
        <v>1367</v>
      </c>
      <c r="L570">
        <v>476</v>
      </c>
      <c r="M570">
        <v>474</v>
      </c>
      <c r="N570">
        <v>1300</v>
      </c>
      <c r="O570" t="s">
        <v>1314</v>
      </c>
      <c r="P570">
        <v>0.80867728522947202</v>
      </c>
      <c r="Q570">
        <v>0.86324183405819899</v>
      </c>
      <c r="R570">
        <v>0.37809310475928398</v>
      </c>
      <c r="S570" s="15">
        <v>4.1494796386969797E-2</v>
      </c>
      <c r="T570">
        <v>2.1288768706424102</v>
      </c>
      <c r="U570">
        <v>2.1288768706424102</v>
      </c>
      <c r="V570">
        <v>2.03642616760771</v>
      </c>
      <c r="W570">
        <v>9.25</v>
      </c>
      <c r="X570">
        <v>0.03</v>
      </c>
      <c r="Y570">
        <v>160959</v>
      </c>
      <c r="Z570">
        <v>10731</v>
      </c>
      <c r="AA570">
        <v>0.68</v>
      </c>
      <c r="AB570">
        <v>15</v>
      </c>
      <c r="AC570">
        <v>9</v>
      </c>
      <c r="AD570">
        <v>6</v>
      </c>
      <c r="AE570">
        <v>60</v>
      </c>
      <c r="AF570">
        <v>11</v>
      </c>
      <c r="AG570">
        <v>6</v>
      </c>
      <c r="AH570">
        <v>4</v>
      </c>
      <c r="AI570">
        <v>5</v>
      </c>
    </row>
    <row r="571" spans="1:35" x14ac:dyDescent="0.2">
      <c r="A571" s="102">
        <v>435</v>
      </c>
      <c r="B571">
        <v>6457</v>
      </c>
      <c r="C571" t="s">
        <v>1655</v>
      </c>
      <c r="D571" t="s">
        <v>1324</v>
      </c>
      <c r="E571">
        <v>3160</v>
      </c>
      <c r="F571">
        <v>3140</v>
      </c>
      <c r="G571">
        <v>300</v>
      </c>
      <c r="H571" t="s">
        <v>1311</v>
      </c>
      <c r="I571">
        <v>8919</v>
      </c>
      <c r="J571" t="s">
        <v>1785</v>
      </c>
      <c r="K571" t="s">
        <v>1333</v>
      </c>
      <c r="L571">
        <v>4200</v>
      </c>
      <c r="M571">
        <v>4165</v>
      </c>
      <c r="N571">
        <v>200</v>
      </c>
      <c r="O571" t="s">
        <v>1314</v>
      </c>
      <c r="P571">
        <v>0.55298451995159004</v>
      </c>
      <c r="Q571">
        <v>0.90475867101815699</v>
      </c>
      <c r="R571">
        <v>0.10263775567620199</v>
      </c>
      <c r="S571">
        <v>2.6973518497758098E-3</v>
      </c>
      <c r="T571">
        <v>2.1857589230836698</v>
      </c>
      <c r="U571">
        <v>2.1857589230836698</v>
      </c>
      <c r="V571">
        <v>1.4014188726885799</v>
      </c>
      <c r="W571">
        <v>7.58</v>
      </c>
      <c r="X571">
        <v>13.09</v>
      </c>
      <c r="Y571">
        <v>160653</v>
      </c>
      <c r="Z571">
        <v>14605</v>
      </c>
      <c r="AA571">
        <v>0.79</v>
      </c>
      <c r="AB571">
        <v>11</v>
      </c>
      <c r="AC571">
        <v>7</v>
      </c>
      <c r="AD571">
        <v>4</v>
      </c>
      <c r="AE571">
        <v>63.64</v>
      </c>
      <c r="AF571">
        <v>7</v>
      </c>
      <c r="AG571">
        <v>7</v>
      </c>
      <c r="AH571">
        <v>4</v>
      </c>
      <c r="AI571">
        <v>0</v>
      </c>
    </row>
    <row r="572" spans="1:35" x14ac:dyDescent="0.2">
      <c r="A572" s="102">
        <v>1237</v>
      </c>
      <c r="B572">
        <v>4114</v>
      </c>
      <c r="C572" t="s">
        <v>1475</v>
      </c>
      <c r="D572" t="s">
        <v>1336</v>
      </c>
      <c r="E572">
        <v>6140</v>
      </c>
      <c r="F572">
        <v>6160</v>
      </c>
      <c r="G572">
        <v>100</v>
      </c>
      <c r="H572" t="s">
        <v>1311</v>
      </c>
      <c r="I572">
        <v>7261</v>
      </c>
      <c r="J572" t="s">
        <v>1716</v>
      </c>
      <c r="K572" t="s">
        <v>1329</v>
      </c>
      <c r="L572">
        <v>882</v>
      </c>
      <c r="M572">
        <v>883</v>
      </c>
      <c r="N572">
        <v>700</v>
      </c>
      <c r="O572" t="s">
        <v>1314</v>
      </c>
      <c r="P572">
        <v>0.69419721277383795</v>
      </c>
      <c r="Q572">
        <v>0.83462842054376996</v>
      </c>
      <c r="R572">
        <v>0.17167917417079101</v>
      </c>
      <c r="S572" s="15">
        <v>6.7394432975646595E-2</v>
      </c>
      <c r="T572">
        <v>0.10721373163015301</v>
      </c>
      <c r="U572">
        <v>0.10721373163015301</v>
      </c>
      <c r="V572">
        <v>0.114429285772165</v>
      </c>
      <c r="W572">
        <v>0.27</v>
      </c>
      <c r="X572">
        <v>0.34</v>
      </c>
      <c r="Y572">
        <v>160631</v>
      </c>
      <c r="Z572">
        <v>10709</v>
      </c>
      <c r="AA572">
        <v>0.85</v>
      </c>
      <c r="AB572">
        <v>15</v>
      </c>
      <c r="AC572">
        <v>10</v>
      </c>
      <c r="AD572">
        <v>5</v>
      </c>
      <c r="AE572">
        <v>66.67</v>
      </c>
      <c r="AF572">
        <v>13</v>
      </c>
      <c r="AG572">
        <v>6</v>
      </c>
      <c r="AH572">
        <v>2</v>
      </c>
      <c r="AI572">
        <v>7</v>
      </c>
    </row>
    <row r="573" spans="1:35" x14ac:dyDescent="0.2">
      <c r="A573" s="102">
        <v>872</v>
      </c>
      <c r="B573">
        <v>1812</v>
      </c>
      <c r="C573" t="s">
        <v>1416</v>
      </c>
      <c r="D573" t="s">
        <v>1321</v>
      </c>
      <c r="E573">
        <v>1289</v>
      </c>
      <c r="F573">
        <v>1296</v>
      </c>
      <c r="G573">
        <v>800</v>
      </c>
      <c r="H573" t="s">
        <v>1314</v>
      </c>
      <c r="I573">
        <v>3865</v>
      </c>
      <c r="J573" t="s">
        <v>1259</v>
      </c>
      <c r="K573" t="s">
        <v>1542</v>
      </c>
      <c r="L573">
        <v>500</v>
      </c>
      <c r="M573">
        <v>499</v>
      </c>
      <c r="N573">
        <v>2100</v>
      </c>
      <c r="O573" t="s">
        <v>1311</v>
      </c>
      <c r="P573">
        <v>0.79508575685946004</v>
      </c>
      <c r="Q573">
        <v>0.86758047125717497</v>
      </c>
      <c r="R573">
        <v>0.13974719371218999</v>
      </c>
      <c r="S573">
        <v>1.55136412190708E-2</v>
      </c>
      <c r="T573">
        <v>-0.46060364146359201</v>
      </c>
      <c r="U573">
        <v>0.46060364146359201</v>
      </c>
      <c r="V573">
        <v>0.27832569952570302</v>
      </c>
      <c r="W573">
        <v>-1.21</v>
      </c>
      <c r="X573">
        <v>1.07</v>
      </c>
      <c r="Y573">
        <v>160318</v>
      </c>
      <c r="Z573">
        <v>7634</v>
      </c>
      <c r="AA573">
        <v>0.3</v>
      </c>
      <c r="AB573">
        <v>21</v>
      </c>
      <c r="AC573">
        <v>11</v>
      </c>
      <c r="AD573">
        <v>10</v>
      </c>
      <c r="AE573">
        <v>52.38</v>
      </c>
      <c r="AF573">
        <v>13</v>
      </c>
      <c r="AG573">
        <v>6</v>
      </c>
      <c r="AH573">
        <v>5</v>
      </c>
      <c r="AI573">
        <v>10</v>
      </c>
    </row>
    <row r="574" spans="1:35" x14ac:dyDescent="0.2">
      <c r="A574" s="102">
        <v>928</v>
      </c>
      <c r="B574">
        <v>7649</v>
      </c>
      <c r="C574" t="s">
        <v>1555</v>
      </c>
      <c r="D574" t="s">
        <v>1337</v>
      </c>
      <c r="E574">
        <v>5550</v>
      </c>
      <c r="F574">
        <v>5520</v>
      </c>
      <c r="G574">
        <v>100</v>
      </c>
      <c r="H574" t="s">
        <v>1311</v>
      </c>
      <c r="I574">
        <v>9715</v>
      </c>
      <c r="J574" t="s">
        <v>1666</v>
      </c>
      <c r="K574" t="s">
        <v>1326</v>
      </c>
      <c r="L574">
        <v>2755</v>
      </c>
      <c r="M574">
        <v>2681</v>
      </c>
      <c r="N574">
        <v>200</v>
      </c>
      <c r="O574" t="s">
        <v>1314</v>
      </c>
      <c r="P574">
        <v>0.72599426200613704</v>
      </c>
      <c r="Q574">
        <v>0.86225559010152897</v>
      </c>
      <c r="R574">
        <v>0.118173004993977</v>
      </c>
      <c r="S574">
        <v>8.5370021604647406E-2</v>
      </c>
      <c r="T574">
        <v>3.6618454150263997E-2</v>
      </c>
      <c r="U574">
        <v>3.6618454150263997E-2</v>
      </c>
      <c r="V574">
        <v>0.693657093530336</v>
      </c>
      <c r="W574">
        <v>0.16</v>
      </c>
      <c r="X574">
        <v>2.86</v>
      </c>
      <c r="Y574">
        <v>160096</v>
      </c>
      <c r="Z574">
        <v>16010</v>
      </c>
      <c r="AA574">
        <v>0.89</v>
      </c>
      <c r="AB574">
        <v>10</v>
      </c>
      <c r="AC574">
        <v>8</v>
      </c>
      <c r="AD574">
        <v>2</v>
      </c>
      <c r="AE574">
        <v>80</v>
      </c>
      <c r="AF574">
        <v>12</v>
      </c>
      <c r="AG574">
        <v>4</v>
      </c>
      <c r="AH574">
        <v>2</v>
      </c>
      <c r="AI574">
        <v>4</v>
      </c>
    </row>
    <row r="575" spans="1:35" x14ac:dyDescent="0.2">
      <c r="A575" s="102">
        <v>644</v>
      </c>
      <c r="B575">
        <v>2427</v>
      </c>
      <c r="C575" t="s">
        <v>1592</v>
      </c>
      <c r="D575" t="s">
        <v>1326</v>
      </c>
      <c r="E575">
        <v>1000</v>
      </c>
      <c r="F575">
        <v>1023</v>
      </c>
      <c r="G575">
        <v>900</v>
      </c>
      <c r="H575" t="s">
        <v>1311</v>
      </c>
      <c r="I575">
        <v>7276</v>
      </c>
      <c r="J575" t="s">
        <v>1365</v>
      </c>
      <c r="K575" t="s">
        <v>1316</v>
      </c>
      <c r="L575">
        <v>4700</v>
      </c>
      <c r="M575">
        <v>4705</v>
      </c>
      <c r="N575">
        <v>200</v>
      </c>
      <c r="O575" t="s">
        <v>1314</v>
      </c>
      <c r="P575">
        <v>0.89087691728380602</v>
      </c>
      <c r="Q575">
        <v>0.88787067024769495</v>
      </c>
      <c r="R575">
        <v>0.19726101431214699</v>
      </c>
      <c r="S575">
        <v>4.1276443028051099E-2</v>
      </c>
      <c r="T575">
        <v>0.46477226746371503</v>
      </c>
      <c r="U575">
        <v>0.46477226746371503</v>
      </c>
      <c r="V575">
        <v>1.2342434394153701</v>
      </c>
      <c r="W575">
        <v>1.81</v>
      </c>
      <c r="X575">
        <v>2.16</v>
      </c>
      <c r="Y575">
        <v>159935</v>
      </c>
      <c r="Z575">
        <v>7270</v>
      </c>
      <c r="AA575">
        <v>0.28000000000000003</v>
      </c>
      <c r="AB575">
        <v>22</v>
      </c>
      <c r="AC575">
        <v>12</v>
      </c>
      <c r="AD575">
        <v>10</v>
      </c>
      <c r="AE575">
        <v>54.55</v>
      </c>
      <c r="AF575">
        <v>9</v>
      </c>
      <c r="AG575">
        <v>11</v>
      </c>
      <c r="AH575">
        <v>7</v>
      </c>
      <c r="AI575">
        <v>4</v>
      </c>
    </row>
    <row r="576" spans="1:35" x14ac:dyDescent="0.2">
      <c r="A576" s="102">
        <v>1391</v>
      </c>
      <c r="B576">
        <v>1812</v>
      </c>
      <c r="C576" t="s">
        <v>1416</v>
      </c>
      <c r="D576" t="s">
        <v>1321</v>
      </c>
      <c r="E576">
        <v>1289</v>
      </c>
      <c r="F576">
        <v>1296</v>
      </c>
      <c r="G576">
        <v>800</v>
      </c>
      <c r="H576" t="s">
        <v>1311</v>
      </c>
      <c r="I576">
        <v>9603</v>
      </c>
      <c r="J576" t="s">
        <v>1501</v>
      </c>
      <c r="K576" t="s">
        <v>1326</v>
      </c>
      <c r="L576">
        <v>2530</v>
      </c>
      <c r="M576">
        <v>2491</v>
      </c>
      <c r="N576">
        <v>400</v>
      </c>
      <c r="O576" t="s">
        <v>1314</v>
      </c>
      <c r="P576">
        <v>0.71378480252465204</v>
      </c>
      <c r="Q576">
        <v>0.81659490043910199</v>
      </c>
      <c r="R576" s="15">
        <v>3.39394255806902E-2</v>
      </c>
      <c r="S576">
        <v>7.9701527771448094E-2</v>
      </c>
      <c r="T576">
        <v>0.55202862333741498</v>
      </c>
      <c r="U576">
        <v>0.55202862333741498</v>
      </c>
      <c r="V576">
        <v>7.4308480359148305E-2</v>
      </c>
      <c r="W576">
        <v>3.21</v>
      </c>
      <c r="X576">
        <v>4.05</v>
      </c>
      <c r="Y576">
        <v>159561</v>
      </c>
      <c r="Z576">
        <v>8864</v>
      </c>
      <c r="AA576">
        <v>0.54</v>
      </c>
      <c r="AB576">
        <v>18</v>
      </c>
      <c r="AC576">
        <v>10</v>
      </c>
      <c r="AD576">
        <v>8</v>
      </c>
      <c r="AE576">
        <v>55.56</v>
      </c>
      <c r="AF576">
        <v>14</v>
      </c>
      <c r="AG576">
        <v>6</v>
      </c>
      <c r="AH576">
        <v>2</v>
      </c>
      <c r="AI576">
        <v>10</v>
      </c>
    </row>
    <row r="577" spans="1:35" x14ac:dyDescent="0.2">
      <c r="A577" s="102">
        <v>1074</v>
      </c>
      <c r="B577">
        <v>4186</v>
      </c>
      <c r="C577" t="s">
        <v>677</v>
      </c>
      <c r="D577" t="s">
        <v>1336</v>
      </c>
      <c r="E577">
        <v>4780</v>
      </c>
      <c r="F577">
        <v>4715</v>
      </c>
      <c r="G577">
        <v>200</v>
      </c>
      <c r="H577" t="s">
        <v>1311</v>
      </c>
      <c r="I577">
        <v>6750</v>
      </c>
      <c r="J577" t="s">
        <v>1372</v>
      </c>
      <c r="K577" t="s">
        <v>1316</v>
      </c>
      <c r="L577">
        <v>4040</v>
      </c>
      <c r="M577">
        <v>3985</v>
      </c>
      <c r="N577">
        <v>200</v>
      </c>
      <c r="O577" t="s">
        <v>1314</v>
      </c>
      <c r="P577">
        <v>0.53507508168645501</v>
      </c>
      <c r="Q577">
        <v>0.84989098980950495</v>
      </c>
      <c r="R577" s="15">
        <v>0.21314908805400601</v>
      </c>
      <c r="S577">
        <v>2.2374487752768301E-2</v>
      </c>
      <c r="T577">
        <v>3.0476330219561798</v>
      </c>
      <c r="U577">
        <v>3.0476330219561798</v>
      </c>
      <c r="V577">
        <v>3.4381982410819898</v>
      </c>
      <c r="W577">
        <v>14.23</v>
      </c>
      <c r="X577">
        <v>15.48</v>
      </c>
      <c r="Y577">
        <v>159466</v>
      </c>
      <c r="Z577">
        <v>11390</v>
      </c>
      <c r="AA577">
        <v>0.54</v>
      </c>
      <c r="AB577">
        <v>14</v>
      </c>
      <c r="AC577">
        <v>8</v>
      </c>
      <c r="AD577">
        <v>6</v>
      </c>
      <c r="AE577">
        <v>57.14</v>
      </c>
      <c r="AF577">
        <v>11</v>
      </c>
      <c r="AG577">
        <v>8</v>
      </c>
      <c r="AH577">
        <v>3</v>
      </c>
      <c r="AI577">
        <v>3</v>
      </c>
    </row>
    <row r="578" spans="1:35" x14ac:dyDescent="0.2">
      <c r="A578" s="102">
        <v>588</v>
      </c>
      <c r="B578">
        <v>8341</v>
      </c>
      <c r="C578" t="s">
        <v>897</v>
      </c>
      <c r="D578" t="s">
        <v>1369</v>
      </c>
      <c r="E578">
        <v>1626</v>
      </c>
      <c r="F578">
        <v>1619</v>
      </c>
      <c r="G578">
        <v>600</v>
      </c>
      <c r="H578" t="s">
        <v>1314</v>
      </c>
      <c r="I578">
        <v>8795</v>
      </c>
      <c r="J578" t="s">
        <v>1583</v>
      </c>
      <c r="K578" t="s">
        <v>1507</v>
      </c>
      <c r="L578">
        <v>1224</v>
      </c>
      <c r="M578">
        <v>1228</v>
      </c>
      <c r="N578">
        <v>800</v>
      </c>
      <c r="O578" t="s">
        <v>1311</v>
      </c>
      <c r="P578">
        <v>0.872316921262142</v>
      </c>
      <c r="Q578">
        <v>0.89228476979485805</v>
      </c>
      <c r="R578" s="15">
        <v>0.47115447261902399</v>
      </c>
      <c r="S578">
        <v>1.1932042770762199E-2</v>
      </c>
      <c r="T578">
        <v>-0.68653224285024295</v>
      </c>
      <c r="U578">
        <v>0.68653224285024295</v>
      </c>
      <c r="V578">
        <v>0.72901914933352596</v>
      </c>
      <c r="W578">
        <v>-1.92</v>
      </c>
      <c r="X578">
        <v>1.1299999999999999</v>
      </c>
      <c r="Y578">
        <v>158853</v>
      </c>
      <c r="Z578">
        <v>9928</v>
      </c>
      <c r="AA578">
        <v>0.53</v>
      </c>
      <c r="AB578">
        <v>16</v>
      </c>
      <c r="AC578">
        <v>11</v>
      </c>
      <c r="AD578">
        <v>5</v>
      </c>
      <c r="AE578">
        <v>68.75</v>
      </c>
      <c r="AF578">
        <v>12</v>
      </c>
      <c r="AG578">
        <v>6</v>
      </c>
      <c r="AH578">
        <v>3</v>
      </c>
      <c r="AI578">
        <v>7</v>
      </c>
    </row>
    <row r="579" spans="1:35" x14ac:dyDescent="0.2">
      <c r="A579" s="102">
        <v>395</v>
      </c>
      <c r="B579">
        <v>8242</v>
      </c>
      <c r="C579" t="s">
        <v>884</v>
      </c>
      <c r="D579" t="s">
        <v>1337</v>
      </c>
      <c r="E579">
        <v>980</v>
      </c>
      <c r="F579">
        <v>961</v>
      </c>
      <c r="G579">
        <v>1100</v>
      </c>
      <c r="H579" t="s">
        <v>1314</v>
      </c>
      <c r="I579">
        <v>9474</v>
      </c>
      <c r="J579" t="s">
        <v>1539</v>
      </c>
      <c r="K579" t="s">
        <v>1313</v>
      </c>
      <c r="L579">
        <v>1478</v>
      </c>
      <c r="M579">
        <v>1477</v>
      </c>
      <c r="N579">
        <v>700</v>
      </c>
      <c r="O579" t="s">
        <v>1311</v>
      </c>
      <c r="P579">
        <v>0.94465641013157198</v>
      </c>
      <c r="Q579">
        <v>0.907412429879909</v>
      </c>
      <c r="R579">
        <v>0.36508543586478798</v>
      </c>
      <c r="S579" s="15">
        <v>2.4647000528785701E-2</v>
      </c>
      <c r="T579">
        <v>-0.35459221492465098</v>
      </c>
      <c r="U579">
        <v>0.35459221492465098</v>
      </c>
      <c r="V579">
        <v>0.17703993874068599</v>
      </c>
      <c r="W579">
        <v>-1.1399999999999999</v>
      </c>
      <c r="X579">
        <v>2.2400000000000002</v>
      </c>
      <c r="Y579">
        <v>158835</v>
      </c>
      <c r="Z579">
        <v>7564</v>
      </c>
      <c r="AA579">
        <v>0.36</v>
      </c>
      <c r="AB579">
        <v>21</v>
      </c>
      <c r="AC579">
        <v>12</v>
      </c>
      <c r="AD579">
        <v>9</v>
      </c>
      <c r="AE579">
        <v>57.14</v>
      </c>
      <c r="AF579">
        <v>10</v>
      </c>
      <c r="AG579">
        <v>9</v>
      </c>
      <c r="AH579">
        <v>6</v>
      </c>
      <c r="AI579">
        <v>6</v>
      </c>
    </row>
    <row r="580" spans="1:35" x14ac:dyDescent="0.2">
      <c r="A580" s="102">
        <v>1193</v>
      </c>
      <c r="B580">
        <v>5706</v>
      </c>
      <c r="C580" t="s">
        <v>1667</v>
      </c>
      <c r="D580" t="s">
        <v>1327</v>
      </c>
      <c r="E580">
        <v>2841</v>
      </c>
      <c r="F580">
        <v>2899</v>
      </c>
      <c r="G580">
        <v>300</v>
      </c>
      <c r="H580" t="s">
        <v>1311</v>
      </c>
      <c r="I580">
        <v>6923</v>
      </c>
      <c r="J580" t="s">
        <v>57</v>
      </c>
      <c r="K580" t="s">
        <v>1316</v>
      </c>
      <c r="L580">
        <v>2880</v>
      </c>
      <c r="M580">
        <v>2932</v>
      </c>
      <c r="N580">
        <v>300</v>
      </c>
      <c r="O580" t="s">
        <v>1314</v>
      </c>
      <c r="P580">
        <v>0.69942683869917999</v>
      </c>
      <c r="Q580">
        <v>0.83782981916890198</v>
      </c>
      <c r="R580" s="15">
        <v>8.9169606090751497E-6</v>
      </c>
      <c r="S580" s="15">
        <v>2.8777021276482899E-2</v>
      </c>
      <c r="T580">
        <v>1.27460220306192</v>
      </c>
      <c r="U580">
        <v>1.27460220306192</v>
      </c>
      <c r="V580">
        <v>1.0503998677206701</v>
      </c>
      <c r="W580">
        <v>6.42</v>
      </c>
      <c r="X580">
        <v>1.1299999999999999</v>
      </c>
      <c r="Y580">
        <v>158544</v>
      </c>
      <c r="Z580">
        <v>19818</v>
      </c>
      <c r="AA580">
        <v>0.78</v>
      </c>
      <c r="AB580">
        <v>8</v>
      </c>
      <c r="AC580">
        <v>5</v>
      </c>
      <c r="AD580">
        <v>3</v>
      </c>
      <c r="AE580">
        <v>62.5</v>
      </c>
      <c r="AF580">
        <v>10</v>
      </c>
      <c r="AG580">
        <v>4</v>
      </c>
      <c r="AH580">
        <v>2</v>
      </c>
      <c r="AI580">
        <v>2</v>
      </c>
    </row>
    <row r="581" spans="1:35" x14ac:dyDescent="0.2">
      <c r="A581" s="102">
        <v>637</v>
      </c>
      <c r="B581">
        <v>1662</v>
      </c>
      <c r="C581" t="s">
        <v>572</v>
      </c>
      <c r="D581" t="s">
        <v>1538</v>
      </c>
      <c r="E581">
        <v>2821</v>
      </c>
      <c r="F581">
        <v>2814</v>
      </c>
      <c r="G581">
        <v>400</v>
      </c>
      <c r="H581" t="s">
        <v>1314</v>
      </c>
      <c r="I581">
        <v>8425</v>
      </c>
      <c r="J581" t="s">
        <v>1505</v>
      </c>
      <c r="K581" t="s">
        <v>1317</v>
      </c>
      <c r="L581">
        <v>3320</v>
      </c>
      <c r="M581">
        <v>3305</v>
      </c>
      <c r="N581">
        <v>300</v>
      </c>
      <c r="O581" t="s">
        <v>1311</v>
      </c>
      <c r="P581">
        <v>0.581048640653263</v>
      </c>
      <c r="Q581">
        <v>0.88833265656146398</v>
      </c>
      <c r="R581" s="15">
        <v>0.32221081429729498</v>
      </c>
      <c r="S581">
        <v>2.2618501698083101E-2</v>
      </c>
      <c r="T581">
        <v>-1.09098609962362</v>
      </c>
      <c r="U581">
        <v>1.09098609962362</v>
      </c>
      <c r="V581">
        <v>0.55283378011592699</v>
      </c>
      <c r="W581">
        <v>-4.05</v>
      </c>
      <c r="X581">
        <v>13.52</v>
      </c>
      <c r="Y581">
        <v>158493</v>
      </c>
      <c r="Z581">
        <v>8342</v>
      </c>
      <c r="AA581">
        <v>0.33</v>
      </c>
      <c r="AB581">
        <v>19</v>
      </c>
      <c r="AC581">
        <v>9</v>
      </c>
      <c r="AD581">
        <v>10</v>
      </c>
      <c r="AE581">
        <v>47.37</v>
      </c>
      <c r="AF581">
        <v>11</v>
      </c>
      <c r="AG581">
        <v>8</v>
      </c>
      <c r="AH581">
        <v>6</v>
      </c>
      <c r="AI581">
        <v>5</v>
      </c>
    </row>
    <row r="582" spans="1:35" x14ac:dyDescent="0.2">
      <c r="A582" s="102">
        <v>296</v>
      </c>
      <c r="B582">
        <v>2371</v>
      </c>
      <c r="C582" t="s">
        <v>599</v>
      </c>
      <c r="D582" t="s">
        <v>1326</v>
      </c>
      <c r="E582">
        <v>2980</v>
      </c>
      <c r="F582">
        <v>2954</v>
      </c>
      <c r="G582">
        <v>300</v>
      </c>
      <c r="H582" t="s">
        <v>1311</v>
      </c>
      <c r="I582">
        <v>6758</v>
      </c>
      <c r="J582" t="s">
        <v>1328</v>
      </c>
      <c r="K582" t="s">
        <v>1316</v>
      </c>
      <c r="L582">
        <v>7516</v>
      </c>
      <c r="M582">
        <v>7452</v>
      </c>
      <c r="N582">
        <v>100</v>
      </c>
      <c r="O582" t="s">
        <v>1314</v>
      </c>
      <c r="P582">
        <v>0.88013037028875896</v>
      </c>
      <c r="Q582">
        <v>0.91651847687115096</v>
      </c>
      <c r="R582">
        <v>4.5233215180309698E-2</v>
      </c>
      <c r="S582">
        <v>4.17053797711264E-2</v>
      </c>
      <c r="T582">
        <v>1.87474406569817</v>
      </c>
      <c r="U582">
        <v>1.87474406569817</v>
      </c>
      <c r="V582">
        <v>1.75593640079728</v>
      </c>
      <c r="W582">
        <v>4.4400000000000004</v>
      </c>
      <c r="X582">
        <v>18.920000000000002</v>
      </c>
      <c r="Y582">
        <v>158352</v>
      </c>
      <c r="Z582">
        <v>10557</v>
      </c>
      <c r="AA582">
        <v>0.67</v>
      </c>
      <c r="AB582">
        <v>15</v>
      </c>
      <c r="AC582">
        <v>10</v>
      </c>
      <c r="AD582">
        <v>5</v>
      </c>
      <c r="AE582">
        <v>66.67</v>
      </c>
      <c r="AF582">
        <v>11</v>
      </c>
      <c r="AG582">
        <v>7</v>
      </c>
      <c r="AH582">
        <v>4</v>
      </c>
      <c r="AI582">
        <v>4</v>
      </c>
    </row>
    <row r="583" spans="1:35" x14ac:dyDescent="0.2">
      <c r="A583" s="102">
        <v>991</v>
      </c>
      <c r="B583">
        <v>2201</v>
      </c>
      <c r="C583" t="s">
        <v>588</v>
      </c>
      <c r="D583" t="s">
        <v>1339</v>
      </c>
      <c r="E583">
        <v>4940</v>
      </c>
      <c r="F583">
        <v>4810</v>
      </c>
      <c r="G583">
        <v>200</v>
      </c>
      <c r="H583" t="s">
        <v>1311</v>
      </c>
      <c r="I583">
        <v>4849</v>
      </c>
      <c r="J583" t="s">
        <v>554</v>
      </c>
      <c r="K583" t="s">
        <v>1326</v>
      </c>
      <c r="L583">
        <v>3865</v>
      </c>
      <c r="M583">
        <v>3775</v>
      </c>
      <c r="N583">
        <v>300</v>
      </c>
      <c r="O583" t="s">
        <v>1314</v>
      </c>
      <c r="P583">
        <v>0.85588014905082999</v>
      </c>
      <c r="Q583">
        <v>0.856994841564374</v>
      </c>
      <c r="R583" s="106">
        <v>6.9169787561455406E-2</v>
      </c>
      <c r="S583">
        <v>5.5696930738107801E-3</v>
      </c>
      <c r="T583">
        <v>2.9273371484728199</v>
      </c>
      <c r="U583">
        <v>2.9273371484728199</v>
      </c>
      <c r="V583">
        <v>2.4894352755255502</v>
      </c>
      <c r="W583">
        <v>12.31</v>
      </c>
      <c r="X583">
        <v>17.72</v>
      </c>
      <c r="Y583">
        <v>158053</v>
      </c>
      <c r="Z583">
        <v>17561</v>
      </c>
      <c r="AA583">
        <v>1.02</v>
      </c>
      <c r="AB583">
        <v>9</v>
      </c>
      <c r="AC583">
        <v>6</v>
      </c>
      <c r="AD583">
        <v>3</v>
      </c>
      <c r="AE583">
        <v>66.67</v>
      </c>
      <c r="AF583">
        <v>6</v>
      </c>
      <c r="AG583">
        <v>6</v>
      </c>
      <c r="AH583">
        <v>3</v>
      </c>
      <c r="AI583">
        <v>0</v>
      </c>
    </row>
    <row r="584" spans="1:35" x14ac:dyDescent="0.2">
      <c r="A584" s="102">
        <v>762</v>
      </c>
      <c r="B584">
        <v>3101</v>
      </c>
      <c r="C584" t="s">
        <v>1611</v>
      </c>
      <c r="D584" t="s">
        <v>1605</v>
      </c>
      <c r="E584">
        <v>1534</v>
      </c>
      <c r="F584">
        <v>1523</v>
      </c>
      <c r="G584">
        <v>600</v>
      </c>
      <c r="H584" t="s">
        <v>1311</v>
      </c>
      <c r="I584">
        <v>6770</v>
      </c>
      <c r="J584" t="s">
        <v>24</v>
      </c>
      <c r="K584" t="s">
        <v>1316</v>
      </c>
      <c r="L584">
        <v>1901</v>
      </c>
      <c r="M584">
        <v>1906</v>
      </c>
      <c r="N584">
        <v>500</v>
      </c>
      <c r="O584" t="s">
        <v>1314</v>
      </c>
      <c r="P584">
        <v>0.716761989026799</v>
      </c>
      <c r="Q584">
        <v>0.87814099737078999</v>
      </c>
      <c r="R584">
        <v>0.26634156527507002</v>
      </c>
      <c r="S584" s="15">
        <v>3.1239426788438999E-2</v>
      </c>
      <c r="T584">
        <v>2.3860535813719399</v>
      </c>
      <c r="U584">
        <v>2.3860535813719399</v>
      </c>
      <c r="V584">
        <v>2.5859729210498101</v>
      </c>
      <c r="W584">
        <v>16.02</v>
      </c>
      <c r="X584">
        <v>4.1100000000000003</v>
      </c>
      <c r="Y584">
        <v>157722</v>
      </c>
      <c r="Z584">
        <v>9278</v>
      </c>
      <c r="AA584">
        <v>0.56000000000000005</v>
      </c>
      <c r="AB584">
        <v>17</v>
      </c>
      <c r="AC584">
        <v>11</v>
      </c>
      <c r="AD584">
        <v>6</v>
      </c>
      <c r="AE584">
        <v>64.709999999999994</v>
      </c>
      <c r="AF584">
        <v>12</v>
      </c>
      <c r="AG584">
        <v>6</v>
      </c>
      <c r="AH584">
        <v>4</v>
      </c>
      <c r="AI584">
        <v>7</v>
      </c>
    </row>
    <row r="585" spans="1:35" x14ac:dyDescent="0.2">
      <c r="A585" s="102">
        <v>963</v>
      </c>
      <c r="B585">
        <v>6113</v>
      </c>
      <c r="C585" t="s">
        <v>1652</v>
      </c>
      <c r="D585" t="s">
        <v>1324</v>
      </c>
      <c r="E585">
        <v>1098</v>
      </c>
      <c r="F585">
        <v>1112</v>
      </c>
      <c r="G585">
        <v>900</v>
      </c>
      <c r="H585" t="s">
        <v>1314</v>
      </c>
      <c r="I585">
        <v>6141</v>
      </c>
      <c r="J585" t="s">
        <v>1565</v>
      </c>
      <c r="K585" t="s">
        <v>1324</v>
      </c>
      <c r="L585">
        <v>1550</v>
      </c>
      <c r="M585">
        <v>1598</v>
      </c>
      <c r="N585">
        <v>600</v>
      </c>
      <c r="O585" t="s">
        <v>1311</v>
      </c>
      <c r="P585">
        <v>0.81404105835155405</v>
      </c>
      <c r="Q585">
        <v>0.85920644759161902</v>
      </c>
      <c r="R585" s="15">
        <v>0.22463560696971599</v>
      </c>
      <c r="S585">
        <v>2.54134865479519E-3</v>
      </c>
      <c r="T585">
        <v>-1.5040111689648701</v>
      </c>
      <c r="U585">
        <v>1.5040111689648701</v>
      </c>
      <c r="V585">
        <v>0.80013271744773595</v>
      </c>
      <c r="W585">
        <v>-3.92</v>
      </c>
      <c r="X585">
        <v>4.38</v>
      </c>
      <c r="Y585">
        <v>157700</v>
      </c>
      <c r="Z585">
        <v>10513</v>
      </c>
      <c r="AA585">
        <v>0.57999999999999996</v>
      </c>
      <c r="AB585">
        <v>15</v>
      </c>
      <c r="AC585">
        <v>10</v>
      </c>
      <c r="AD585">
        <v>5</v>
      </c>
      <c r="AE585">
        <v>66.67</v>
      </c>
      <c r="AF585">
        <v>14</v>
      </c>
      <c r="AG585">
        <v>5</v>
      </c>
      <c r="AH585">
        <v>2</v>
      </c>
      <c r="AI585">
        <v>8</v>
      </c>
    </row>
    <row r="586" spans="1:35" x14ac:dyDescent="0.2">
      <c r="A586" s="102">
        <v>1084</v>
      </c>
      <c r="B586">
        <v>3289</v>
      </c>
      <c r="C586" t="s">
        <v>641</v>
      </c>
      <c r="D586" t="s">
        <v>1333</v>
      </c>
      <c r="E586">
        <v>778</v>
      </c>
      <c r="F586">
        <v>782</v>
      </c>
      <c r="G586">
        <v>800</v>
      </c>
      <c r="H586" t="s">
        <v>1311</v>
      </c>
      <c r="I586">
        <v>8766</v>
      </c>
      <c r="J586" t="s">
        <v>1499</v>
      </c>
      <c r="K586" t="s">
        <v>1507</v>
      </c>
      <c r="L586">
        <v>6048</v>
      </c>
      <c r="M586">
        <v>6113</v>
      </c>
      <c r="N586">
        <v>100</v>
      </c>
      <c r="O586" t="s">
        <v>1314</v>
      </c>
      <c r="P586">
        <v>0.65192585120122704</v>
      </c>
      <c r="Q586">
        <v>0.84920927262160595</v>
      </c>
      <c r="R586">
        <v>0.44772650938210501</v>
      </c>
      <c r="S586" s="106">
        <v>6.1886152428969603E-2</v>
      </c>
      <c r="T586">
        <v>1.1970135186483499</v>
      </c>
      <c r="U586">
        <v>1.1970135186483499</v>
      </c>
      <c r="V586">
        <v>0.99460567654870902</v>
      </c>
      <c r="W586">
        <v>2.96</v>
      </c>
      <c r="X586">
        <v>2.34</v>
      </c>
      <c r="Y586">
        <v>157380</v>
      </c>
      <c r="Z586">
        <v>9836</v>
      </c>
      <c r="AA586">
        <v>0.48</v>
      </c>
      <c r="AB586">
        <v>16</v>
      </c>
      <c r="AC586">
        <v>8</v>
      </c>
      <c r="AD586">
        <v>8</v>
      </c>
      <c r="AE586">
        <v>50</v>
      </c>
      <c r="AF586">
        <v>13</v>
      </c>
      <c r="AG586">
        <v>7</v>
      </c>
      <c r="AH586">
        <v>0</v>
      </c>
      <c r="AI586">
        <v>9</v>
      </c>
    </row>
    <row r="587" spans="1:35" x14ac:dyDescent="0.2">
      <c r="A587" s="102">
        <v>402</v>
      </c>
      <c r="B587">
        <v>2001</v>
      </c>
      <c r="C587" t="s">
        <v>1222</v>
      </c>
      <c r="D587" t="s">
        <v>1339</v>
      </c>
      <c r="E587">
        <v>1653</v>
      </c>
      <c r="F587">
        <v>1649</v>
      </c>
      <c r="G587">
        <v>700</v>
      </c>
      <c r="H587" t="s">
        <v>1311</v>
      </c>
      <c r="I587">
        <v>2784</v>
      </c>
      <c r="J587" t="s">
        <v>1055</v>
      </c>
      <c r="K587" t="s">
        <v>1318</v>
      </c>
      <c r="L587">
        <v>2156</v>
      </c>
      <c r="M587">
        <v>2178</v>
      </c>
      <c r="N587">
        <v>500</v>
      </c>
      <c r="O587" t="s">
        <v>1314</v>
      </c>
      <c r="P587">
        <v>0.65963385725104595</v>
      </c>
      <c r="Q587">
        <v>0.90696508827938005</v>
      </c>
      <c r="R587">
        <v>0.21043287886192399</v>
      </c>
      <c r="S587">
        <v>7.98036016676099E-2</v>
      </c>
      <c r="T587">
        <v>0.87795090996115799</v>
      </c>
      <c r="U587">
        <v>0.87795090996115799</v>
      </c>
      <c r="V587">
        <v>1.11789693663477</v>
      </c>
      <c r="W587">
        <v>2.77</v>
      </c>
      <c r="X587">
        <v>6</v>
      </c>
      <c r="Y587">
        <v>157364</v>
      </c>
      <c r="Z587">
        <v>9835</v>
      </c>
      <c r="AA587">
        <v>0.49</v>
      </c>
      <c r="AB587">
        <v>16</v>
      </c>
      <c r="AC587">
        <v>11</v>
      </c>
      <c r="AD587">
        <v>5</v>
      </c>
      <c r="AE587">
        <v>68.75</v>
      </c>
      <c r="AF587">
        <v>15</v>
      </c>
      <c r="AG587">
        <v>3</v>
      </c>
      <c r="AH587">
        <v>1</v>
      </c>
      <c r="AI587">
        <v>12</v>
      </c>
    </row>
    <row r="588" spans="1:35" x14ac:dyDescent="0.2">
      <c r="A588" s="102">
        <v>1369</v>
      </c>
      <c r="B588">
        <v>6923</v>
      </c>
      <c r="C588" t="s">
        <v>57</v>
      </c>
      <c r="D588" t="s">
        <v>1316</v>
      </c>
      <c r="E588">
        <v>2880</v>
      </c>
      <c r="F588">
        <v>2932</v>
      </c>
      <c r="G588">
        <v>300</v>
      </c>
      <c r="H588" t="s">
        <v>1311</v>
      </c>
      <c r="I588">
        <v>7762</v>
      </c>
      <c r="J588" t="s">
        <v>1533</v>
      </c>
      <c r="K588" t="s">
        <v>1320</v>
      </c>
      <c r="L588">
        <v>488</v>
      </c>
      <c r="M588">
        <v>491</v>
      </c>
      <c r="N588">
        <v>1800</v>
      </c>
      <c r="O588" t="s">
        <v>1314</v>
      </c>
      <c r="P588">
        <v>0.71211968244680401</v>
      </c>
      <c r="Q588">
        <v>0.81875329556669696</v>
      </c>
      <c r="R588">
        <v>0.40833835320793599</v>
      </c>
      <c r="S588" s="106">
        <v>3.7361082967037003E-2</v>
      </c>
      <c r="T588">
        <v>3.0563837991643199</v>
      </c>
      <c r="U588">
        <v>3.0563837991643199</v>
      </c>
      <c r="V588">
        <v>3.1160800349770201</v>
      </c>
      <c r="W588">
        <v>11.66</v>
      </c>
      <c r="X588">
        <v>0.48</v>
      </c>
      <c r="Y588">
        <v>157166</v>
      </c>
      <c r="Z588">
        <v>8731</v>
      </c>
      <c r="AA588">
        <v>0.42</v>
      </c>
      <c r="AB588">
        <v>18</v>
      </c>
      <c r="AC588">
        <v>11</v>
      </c>
      <c r="AD588">
        <v>7</v>
      </c>
      <c r="AE588">
        <v>61.11</v>
      </c>
      <c r="AF588">
        <v>14</v>
      </c>
      <c r="AG588">
        <v>4</v>
      </c>
      <c r="AH588">
        <v>1</v>
      </c>
      <c r="AI588">
        <v>13</v>
      </c>
    </row>
    <row r="589" spans="1:35" x14ac:dyDescent="0.2">
      <c r="A589" s="102">
        <v>542</v>
      </c>
      <c r="B589">
        <v>1332</v>
      </c>
      <c r="C589" t="s">
        <v>1780</v>
      </c>
      <c r="D589" t="s">
        <v>1440</v>
      </c>
      <c r="E589">
        <v>610</v>
      </c>
      <c r="F589">
        <v>616</v>
      </c>
      <c r="G589">
        <v>1400</v>
      </c>
      <c r="H589" t="s">
        <v>1314</v>
      </c>
      <c r="I589">
        <v>4534</v>
      </c>
      <c r="J589" t="s">
        <v>1580</v>
      </c>
      <c r="K589" t="s">
        <v>1334</v>
      </c>
      <c r="L589">
        <v>4290</v>
      </c>
      <c r="M589">
        <v>4290</v>
      </c>
      <c r="N589">
        <v>200</v>
      </c>
      <c r="O589" t="s">
        <v>1311</v>
      </c>
      <c r="P589">
        <v>0.72278102849113002</v>
      </c>
      <c r="Q589">
        <v>0.89654121909967499</v>
      </c>
      <c r="R589">
        <v>1.46501654856304E-2</v>
      </c>
      <c r="S589">
        <v>4.3579591458627699E-2</v>
      </c>
      <c r="T589">
        <v>-1.25346956249375E-2</v>
      </c>
      <c r="U589">
        <v>1.25346956249375E-2</v>
      </c>
      <c r="V589">
        <v>0.15493973828791799</v>
      </c>
      <c r="W589">
        <v>-0.03</v>
      </c>
      <c r="X589">
        <v>0.51</v>
      </c>
      <c r="Y589">
        <v>156969</v>
      </c>
      <c r="Z589">
        <v>9811</v>
      </c>
      <c r="AA589">
        <v>0.62</v>
      </c>
      <c r="AB589">
        <v>16</v>
      </c>
      <c r="AC589">
        <v>11</v>
      </c>
      <c r="AD589">
        <v>5</v>
      </c>
      <c r="AE589">
        <v>68.75</v>
      </c>
      <c r="AF589">
        <v>12</v>
      </c>
      <c r="AG589">
        <v>6</v>
      </c>
      <c r="AH589">
        <v>3</v>
      </c>
      <c r="AI589">
        <v>7</v>
      </c>
    </row>
    <row r="590" spans="1:35" x14ac:dyDescent="0.2">
      <c r="A590" s="102">
        <v>899</v>
      </c>
      <c r="B590">
        <v>3626</v>
      </c>
      <c r="C590" t="s">
        <v>1509</v>
      </c>
      <c r="D590" t="s">
        <v>1313</v>
      </c>
      <c r="E590">
        <v>7010</v>
      </c>
      <c r="F590">
        <v>7080</v>
      </c>
      <c r="G590">
        <v>100</v>
      </c>
      <c r="H590" t="s">
        <v>1314</v>
      </c>
      <c r="I590">
        <v>4186</v>
      </c>
      <c r="J590" t="s">
        <v>677</v>
      </c>
      <c r="K590" t="s">
        <v>1336</v>
      </c>
      <c r="L590">
        <v>4780</v>
      </c>
      <c r="M590">
        <v>4715</v>
      </c>
      <c r="N590">
        <v>200</v>
      </c>
      <c r="O590" t="s">
        <v>1311</v>
      </c>
      <c r="P590">
        <v>0.59221572787683097</v>
      </c>
      <c r="Q590">
        <v>0.86445408522067801</v>
      </c>
      <c r="R590">
        <v>0.44145743030950502</v>
      </c>
      <c r="S590" s="15">
        <v>9.3522310809888307E-2</v>
      </c>
      <c r="T590">
        <v>-0.19434073076217301</v>
      </c>
      <c r="U590">
        <v>0.19434073076217301</v>
      </c>
      <c r="V590">
        <v>0.78866403514485195</v>
      </c>
      <c r="W590">
        <v>-0.98</v>
      </c>
      <c r="X590">
        <v>33.19</v>
      </c>
      <c r="Y590">
        <v>156912</v>
      </c>
      <c r="Z590">
        <v>11208</v>
      </c>
      <c r="AA590">
        <v>0.34</v>
      </c>
      <c r="AB590">
        <v>14</v>
      </c>
      <c r="AC590">
        <v>7</v>
      </c>
      <c r="AD590">
        <v>7</v>
      </c>
      <c r="AE590">
        <v>50</v>
      </c>
      <c r="AF590">
        <v>9</v>
      </c>
      <c r="AG590">
        <v>6</v>
      </c>
      <c r="AH590">
        <v>6</v>
      </c>
      <c r="AI590">
        <v>2</v>
      </c>
    </row>
    <row r="591" spans="1:35" x14ac:dyDescent="0.2">
      <c r="A591" s="102">
        <v>4</v>
      </c>
      <c r="B591">
        <v>5333</v>
      </c>
      <c r="C591" t="s">
        <v>237</v>
      </c>
      <c r="D591" t="s">
        <v>1310</v>
      </c>
      <c r="E591">
        <v>1890</v>
      </c>
      <c r="F591">
        <v>1889</v>
      </c>
      <c r="G591">
        <v>500</v>
      </c>
      <c r="H591" t="s">
        <v>1311</v>
      </c>
      <c r="I591">
        <v>5393</v>
      </c>
      <c r="J591" t="s">
        <v>236</v>
      </c>
      <c r="K591" t="s">
        <v>1310</v>
      </c>
      <c r="L591">
        <v>2529</v>
      </c>
      <c r="M591">
        <v>2490</v>
      </c>
      <c r="N591">
        <v>400</v>
      </c>
      <c r="O591" t="s">
        <v>1314</v>
      </c>
      <c r="P591">
        <v>0.78935789061422801</v>
      </c>
      <c r="Q591">
        <v>0.971168370239751</v>
      </c>
      <c r="R591">
        <v>2.0740032330583798E-2</v>
      </c>
      <c r="S591">
        <v>2.6798944720501201E-4</v>
      </c>
      <c r="T591">
        <v>2.2328508778531799</v>
      </c>
      <c r="U591">
        <v>2.2328508778531799</v>
      </c>
      <c r="V591">
        <v>1.6742051130964899</v>
      </c>
      <c r="W591">
        <v>6.16</v>
      </c>
      <c r="X591">
        <v>5.17</v>
      </c>
      <c r="Y591">
        <v>156237</v>
      </c>
      <c r="Z591">
        <v>8680</v>
      </c>
      <c r="AA591">
        <v>0.45</v>
      </c>
      <c r="AB591">
        <v>18</v>
      </c>
      <c r="AC591">
        <v>12</v>
      </c>
      <c r="AD591">
        <v>6</v>
      </c>
      <c r="AE591">
        <v>66.67</v>
      </c>
      <c r="AF591">
        <v>12</v>
      </c>
      <c r="AG591">
        <v>7</v>
      </c>
      <c r="AH591">
        <v>5</v>
      </c>
      <c r="AI591">
        <v>6</v>
      </c>
    </row>
    <row r="592" spans="1:35" x14ac:dyDescent="0.2">
      <c r="A592" s="102">
        <v>1091</v>
      </c>
      <c r="B592">
        <v>2801</v>
      </c>
      <c r="C592" t="s">
        <v>613</v>
      </c>
      <c r="D592" t="s">
        <v>1339</v>
      </c>
      <c r="E592">
        <v>5830</v>
      </c>
      <c r="F592">
        <v>5810</v>
      </c>
      <c r="G592">
        <v>100</v>
      </c>
      <c r="H592" t="s">
        <v>1314</v>
      </c>
      <c r="I592">
        <v>4182</v>
      </c>
      <c r="J592" t="s">
        <v>47</v>
      </c>
      <c r="K592" t="s">
        <v>1336</v>
      </c>
      <c r="L592">
        <v>1810</v>
      </c>
      <c r="M592">
        <v>1834</v>
      </c>
      <c r="N592">
        <v>300</v>
      </c>
      <c r="O592" t="s">
        <v>1311</v>
      </c>
      <c r="P592">
        <v>0.59695972734565494</v>
      </c>
      <c r="Q592">
        <v>0.84850860811288298</v>
      </c>
      <c r="R592">
        <v>0.19123064128113301</v>
      </c>
      <c r="S592">
        <v>1.0821104886562899E-2</v>
      </c>
      <c r="T592">
        <v>-0.71817238776652503</v>
      </c>
      <c r="U592">
        <v>0.71817238776652503</v>
      </c>
      <c r="V592">
        <v>0.91893670774033098</v>
      </c>
      <c r="W592">
        <v>-2.31</v>
      </c>
      <c r="X592">
        <v>5.3</v>
      </c>
      <c r="Y592">
        <v>156084</v>
      </c>
      <c r="Z592">
        <v>6786</v>
      </c>
      <c r="AA592">
        <v>0.3</v>
      </c>
      <c r="AB592">
        <v>23</v>
      </c>
      <c r="AC592">
        <v>14</v>
      </c>
      <c r="AD592">
        <v>9</v>
      </c>
      <c r="AE592">
        <v>60.87</v>
      </c>
      <c r="AF592">
        <v>10</v>
      </c>
      <c r="AG592">
        <v>10</v>
      </c>
      <c r="AH592">
        <v>9</v>
      </c>
      <c r="AI592">
        <v>4</v>
      </c>
    </row>
    <row r="593" spans="1:35" x14ac:dyDescent="0.2">
      <c r="A593" s="102">
        <v>1461</v>
      </c>
      <c r="B593">
        <v>4183</v>
      </c>
      <c r="C593" t="s">
        <v>1521</v>
      </c>
      <c r="D593" t="s">
        <v>1336</v>
      </c>
      <c r="E593">
        <v>2570</v>
      </c>
      <c r="F593">
        <v>2586</v>
      </c>
      <c r="G593">
        <v>400</v>
      </c>
      <c r="H593" t="s">
        <v>1311</v>
      </c>
      <c r="I593">
        <v>8086</v>
      </c>
      <c r="J593" t="s">
        <v>1612</v>
      </c>
      <c r="K593" t="s">
        <v>1320</v>
      </c>
      <c r="L593">
        <v>1244</v>
      </c>
      <c r="M593">
        <v>1238</v>
      </c>
      <c r="N593">
        <v>800</v>
      </c>
      <c r="O593" t="s">
        <v>1314</v>
      </c>
      <c r="P593">
        <v>0.79585211661595001</v>
      </c>
      <c r="Q593">
        <v>0.80830268736992905</v>
      </c>
      <c r="R593">
        <v>6.10865029047402E-2</v>
      </c>
      <c r="S593">
        <v>2.0651818010196499E-2</v>
      </c>
      <c r="T593">
        <v>0.71816295432729405</v>
      </c>
      <c r="U593">
        <v>0.71816295432729405</v>
      </c>
      <c r="V593">
        <v>0.254745220709512</v>
      </c>
      <c r="W593">
        <v>2.02</v>
      </c>
      <c r="X593">
        <v>4.25</v>
      </c>
      <c r="Y593">
        <v>155576</v>
      </c>
      <c r="Z593">
        <v>9724</v>
      </c>
      <c r="AA593">
        <v>0.53</v>
      </c>
      <c r="AB593">
        <v>16</v>
      </c>
      <c r="AC593">
        <v>9</v>
      </c>
      <c r="AD593">
        <v>7</v>
      </c>
      <c r="AE593">
        <v>56.25</v>
      </c>
      <c r="AF593">
        <v>11</v>
      </c>
      <c r="AG593">
        <v>7</v>
      </c>
      <c r="AH593">
        <v>3</v>
      </c>
      <c r="AI593">
        <v>6</v>
      </c>
    </row>
    <row r="594" spans="1:35" x14ac:dyDescent="0.2">
      <c r="A594" s="102">
        <v>1189</v>
      </c>
      <c r="B594">
        <v>8316</v>
      </c>
      <c r="C594" t="s">
        <v>1544</v>
      </c>
      <c r="D594" t="s">
        <v>1369</v>
      </c>
      <c r="E594">
        <v>3832</v>
      </c>
      <c r="F594">
        <v>3844</v>
      </c>
      <c r="G594">
        <v>200</v>
      </c>
      <c r="H594" t="s">
        <v>1311</v>
      </c>
      <c r="I594">
        <v>9069</v>
      </c>
      <c r="J594" t="s">
        <v>1432</v>
      </c>
      <c r="K594" t="s">
        <v>1442</v>
      </c>
      <c r="L594">
        <v>875</v>
      </c>
      <c r="M594">
        <v>871</v>
      </c>
      <c r="N594">
        <v>900</v>
      </c>
      <c r="O594" t="s">
        <v>1314</v>
      </c>
      <c r="P594">
        <v>0.87542413236876604</v>
      </c>
      <c r="Q594">
        <v>0.83846683678508205</v>
      </c>
      <c r="R594">
        <v>3.2916959409013798E-2</v>
      </c>
      <c r="S594" s="15">
        <v>3.6253795613506598E-2</v>
      </c>
      <c r="T594">
        <v>0.67181374258090798</v>
      </c>
      <c r="U594">
        <v>0.67181374258090798</v>
      </c>
      <c r="V594">
        <v>0.27384067263348599</v>
      </c>
      <c r="W594">
        <v>0.86</v>
      </c>
      <c r="X594">
        <v>1.96</v>
      </c>
      <c r="Y594">
        <v>154407</v>
      </c>
      <c r="Z594">
        <v>11029</v>
      </c>
      <c r="AA594">
        <v>0.63</v>
      </c>
      <c r="AB594">
        <v>14</v>
      </c>
      <c r="AC594">
        <v>10</v>
      </c>
      <c r="AD594">
        <v>4</v>
      </c>
      <c r="AE594">
        <v>71.430000000000007</v>
      </c>
      <c r="AF594">
        <v>14</v>
      </c>
      <c r="AG594">
        <v>4</v>
      </c>
      <c r="AH594">
        <v>2</v>
      </c>
      <c r="AI594">
        <v>8</v>
      </c>
    </row>
    <row r="595" spans="1:35" x14ac:dyDescent="0.2">
      <c r="A595" s="102">
        <v>1117</v>
      </c>
      <c r="B595">
        <v>4917</v>
      </c>
      <c r="C595" t="s">
        <v>1668</v>
      </c>
      <c r="D595" t="s">
        <v>1336</v>
      </c>
      <c r="E595">
        <v>2610</v>
      </c>
      <c r="F595">
        <v>2587</v>
      </c>
      <c r="G595">
        <v>300</v>
      </c>
      <c r="H595" t="s">
        <v>1314</v>
      </c>
      <c r="I595">
        <v>7267</v>
      </c>
      <c r="J595" t="s">
        <v>60</v>
      </c>
      <c r="K595" t="s">
        <v>1329</v>
      </c>
      <c r="L595">
        <v>2938</v>
      </c>
      <c r="M595">
        <v>2954</v>
      </c>
      <c r="N595">
        <v>300</v>
      </c>
      <c r="O595" t="s">
        <v>1311</v>
      </c>
      <c r="P595">
        <v>0.76848309543941495</v>
      </c>
      <c r="Q595">
        <v>0.84623326427885803</v>
      </c>
      <c r="R595">
        <v>0.24238365626378</v>
      </c>
      <c r="S595">
        <v>3.2596319904670601E-4</v>
      </c>
      <c r="T595">
        <v>-2.33761666028211</v>
      </c>
      <c r="U595">
        <v>2.33761666028211</v>
      </c>
      <c r="V595">
        <v>2.02190435873006</v>
      </c>
      <c r="W595">
        <v>-8.93</v>
      </c>
      <c r="X595">
        <v>12.42</v>
      </c>
      <c r="Y595">
        <v>154348</v>
      </c>
      <c r="Z595">
        <v>11873</v>
      </c>
      <c r="AA595">
        <v>0.72</v>
      </c>
      <c r="AB595">
        <v>13</v>
      </c>
      <c r="AC595">
        <v>7</v>
      </c>
      <c r="AD595">
        <v>6</v>
      </c>
      <c r="AE595">
        <v>53.85</v>
      </c>
      <c r="AF595">
        <v>14</v>
      </c>
      <c r="AG595">
        <v>4</v>
      </c>
      <c r="AH595">
        <v>1</v>
      </c>
      <c r="AI595">
        <v>8</v>
      </c>
    </row>
    <row r="596" spans="1:35" x14ac:dyDescent="0.2">
      <c r="A596" s="102">
        <v>832</v>
      </c>
      <c r="B596">
        <v>3865</v>
      </c>
      <c r="C596" t="s">
        <v>1259</v>
      </c>
      <c r="D596" t="s">
        <v>1542</v>
      </c>
      <c r="E596">
        <v>500</v>
      </c>
      <c r="F596">
        <v>499</v>
      </c>
      <c r="G596">
        <v>2200</v>
      </c>
      <c r="H596" t="s">
        <v>1314</v>
      </c>
      <c r="I596">
        <v>4005</v>
      </c>
      <c r="J596" t="s">
        <v>1568</v>
      </c>
      <c r="K596" t="s">
        <v>1336</v>
      </c>
      <c r="L596">
        <v>450</v>
      </c>
      <c r="M596">
        <v>451</v>
      </c>
      <c r="N596">
        <v>2400</v>
      </c>
      <c r="O596" t="s">
        <v>1311</v>
      </c>
      <c r="P596">
        <v>0.90912780272707605</v>
      </c>
      <c r="Q596">
        <v>0.87147318499555904</v>
      </c>
      <c r="R596" s="15">
        <v>3.1334886177168203E-2</v>
      </c>
      <c r="S596" s="15">
        <v>1.2602541056182599E-3</v>
      </c>
      <c r="T596">
        <v>-0.99315637373870003</v>
      </c>
      <c r="U596">
        <v>0.99315637373870003</v>
      </c>
      <c r="V596">
        <v>0.79244411826162298</v>
      </c>
      <c r="W596">
        <v>-1.78</v>
      </c>
      <c r="X596">
        <v>1.4</v>
      </c>
      <c r="Y596">
        <v>152635</v>
      </c>
      <c r="Z596">
        <v>7632</v>
      </c>
      <c r="AA596">
        <v>0.34</v>
      </c>
      <c r="AB596">
        <v>20</v>
      </c>
      <c r="AC596">
        <v>11</v>
      </c>
      <c r="AD596">
        <v>9</v>
      </c>
      <c r="AE596">
        <v>55</v>
      </c>
      <c r="AF596">
        <v>13</v>
      </c>
      <c r="AG596">
        <v>7</v>
      </c>
      <c r="AH596">
        <v>4</v>
      </c>
      <c r="AI596">
        <v>9</v>
      </c>
    </row>
    <row r="597" spans="1:35" x14ac:dyDescent="0.2">
      <c r="A597" s="102">
        <v>165</v>
      </c>
      <c r="B597">
        <v>3086</v>
      </c>
      <c r="C597" t="s">
        <v>627</v>
      </c>
      <c r="D597" t="s">
        <v>1337</v>
      </c>
      <c r="E597">
        <v>1330</v>
      </c>
      <c r="F597">
        <v>1328</v>
      </c>
      <c r="G597">
        <v>700</v>
      </c>
      <c r="H597" t="s">
        <v>1314</v>
      </c>
      <c r="I597">
        <v>6134</v>
      </c>
      <c r="J597" t="s">
        <v>1550</v>
      </c>
      <c r="K597" t="s">
        <v>1324</v>
      </c>
      <c r="L597">
        <v>1956</v>
      </c>
      <c r="M597">
        <v>1938</v>
      </c>
      <c r="N597">
        <v>500</v>
      </c>
      <c r="O597" t="s">
        <v>1311</v>
      </c>
      <c r="P597">
        <v>0.81572118619104905</v>
      </c>
      <c r="Q597">
        <v>0.93108588855813801</v>
      </c>
      <c r="R597">
        <v>0.13611844515361399</v>
      </c>
      <c r="S597">
        <v>4.0703331719174202E-3</v>
      </c>
      <c r="T597">
        <v>-2.6281307819350399</v>
      </c>
      <c r="U597">
        <v>2.6281307819350399</v>
      </c>
      <c r="V597">
        <v>2.81201398123173</v>
      </c>
      <c r="W597">
        <v>-9.2799999999999994</v>
      </c>
      <c r="X597">
        <v>4.07</v>
      </c>
      <c r="Y597">
        <v>151761</v>
      </c>
      <c r="Z597">
        <v>7987</v>
      </c>
      <c r="AA597">
        <v>0.44</v>
      </c>
      <c r="AB597">
        <v>19</v>
      </c>
      <c r="AC597">
        <v>11</v>
      </c>
      <c r="AD597">
        <v>8</v>
      </c>
      <c r="AE597">
        <v>57.89</v>
      </c>
      <c r="AF597">
        <v>11</v>
      </c>
      <c r="AG597">
        <v>6</v>
      </c>
      <c r="AH597">
        <v>6</v>
      </c>
      <c r="AI597">
        <v>7</v>
      </c>
    </row>
    <row r="598" spans="1:35" x14ac:dyDescent="0.2">
      <c r="A598" s="102">
        <v>1131</v>
      </c>
      <c r="B598">
        <v>6752</v>
      </c>
      <c r="C598" t="s">
        <v>54</v>
      </c>
      <c r="D598" t="s">
        <v>1316</v>
      </c>
      <c r="E598">
        <v>1204.5</v>
      </c>
      <c r="F598">
        <v>1195.5</v>
      </c>
      <c r="G598">
        <v>900</v>
      </c>
      <c r="H598" t="s">
        <v>1311</v>
      </c>
      <c r="I598">
        <v>8601</v>
      </c>
      <c r="J598" t="s">
        <v>25</v>
      </c>
      <c r="K598" t="s">
        <v>1517</v>
      </c>
      <c r="L598">
        <v>551.70000000000005</v>
      </c>
      <c r="M598">
        <v>553.1</v>
      </c>
      <c r="N598">
        <v>1900</v>
      </c>
      <c r="O598" t="s">
        <v>1314</v>
      </c>
      <c r="P598">
        <v>0.56217399832195003</v>
      </c>
      <c r="Q598">
        <v>0.84490763250703604</v>
      </c>
      <c r="R598">
        <v>0.42027838036741499</v>
      </c>
      <c r="S598">
        <v>5.70788877059125E-3</v>
      </c>
      <c r="T598">
        <v>2.15259213693979</v>
      </c>
      <c r="U598">
        <v>2.15259213693979</v>
      </c>
      <c r="V598">
        <v>2.2738657534066</v>
      </c>
      <c r="W598">
        <v>10.67</v>
      </c>
      <c r="X598">
        <v>2.33</v>
      </c>
      <c r="Y598">
        <v>151173</v>
      </c>
      <c r="Z598">
        <v>10078</v>
      </c>
      <c r="AA598">
        <v>0.49</v>
      </c>
      <c r="AB598">
        <v>15</v>
      </c>
      <c r="AC598">
        <v>9</v>
      </c>
      <c r="AD598">
        <v>6</v>
      </c>
      <c r="AE598">
        <v>60</v>
      </c>
      <c r="AF598">
        <v>14</v>
      </c>
      <c r="AG598">
        <v>7</v>
      </c>
      <c r="AH598">
        <v>1</v>
      </c>
      <c r="AI598">
        <v>7</v>
      </c>
    </row>
    <row r="599" spans="1:35" x14ac:dyDescent="0.2">
      <c r="A599" s="102">
        <v>1469</v>
      </c>
      <c r="B599">
        <v>5401</v>
      </c>
      <c r="C599" t="s">
        <v>1670</v>
      </c>
      <c r="D599" t="s">
        <v>1367</v>
      </c>
      <c r="E599">
        <v>1469</v>
      </c>
      <c r="F599">
        <v>1477</v>
      </c>
      <c r="G599">
        <v>700</v>
      </c>
      <c r="H599" t="s">
        <v>1311</v>
      </c>
      <c r="I599">
        <v>9716</v>
      </c>
      <c r="J599" t="s">
        <v>1527</v>
      </c>
      <c r="K599" t="s">
        <v>1326</v>
      </c>
      <c r="L599">
        <v>1252</v>
      </c>
      <c r="M599">
        <v>1242</v>
      </c>
      <c r="N599">
        <v>800</v>
      </c>
      <c r="O599" t="s">
        <v>1314</v>
      </c>
      <c r="P599">
        <v>0.66452306425455299</v>
      </c>
      <c r="Q599">
        <v>0.80722331660804303</v>
      </c>
      <c r="R599" s="15">
        <v>7.2836351505192506E-2</v>
      </c>
      <c r="S599">
        <v>8.2031426561965395E-2</v>
      </c>
      <c r="T599">
        <v>0.23105388705492799</v>
      </c>
      <c r="U599">
        <v>0.23105388705492799</v>
      </c>
      <c r="V599">
        <v>0.26513981122400199</v>
      </c>
      <c r="W599">
        <v>0.88</v>
      </c>
      <c r="X599">
        <v>3.9</v>
      </c>
      <c r="Y599">
        <v>150704</v>
      </c>
      <c r="Z599">
        <v>8865</v>
      </c>
      <c r="AA599">
        <v>0.53</v>
      </c>
      <c r="AB599">
        <v>17</v>
      </c>
      <c r="AC599">
        <v>11</v>
      </c>
      <c r="AD599">
        <v>6</v>
      </c>
      <c r="AE599">
        <v>64.709999999999994</v>
      </c>
      <c r="AF599">
        <v>9</v>
      </c>
      <c r="AG599">
        <v>10</v>
      </c>
      <c r="AH599">
        <v>5</v>
      </c>
      <c r="AI599">
        <v>2</v>
      </c>
    </row>
    <row r="600" spans="1:35" x14ac:dyDescent="0.2">
      <c r="A600" s="102">
        <v>330</v>
      </c>
      <c r="B600">
        <v>3407</v>
      </c>
      <c r="C600" t="s">
        <v>1449</v>
      </c>
      <c r="D600" t="s">
        <v>1336</v>
      </c>
      <c r="E600">
        <v>1051.5</v>
      </c>
      <c r="F600">
        <v>1037.5</v>
      </c>
      <c r="G600">
        <v>1000</v>
      </c>
      <c r="H600" t="s">
        <v>1314</v>
      </c>
      <c r="I600">
        <v>5201</v>
      </c>
      <c r="J600" t="s">
        <v>1747</v>
      </c>
      <c r="K600" t="s">
        <v>1310</v>
      </c>
      <c r="L600">
        <v>3485</v>
      </c>
      <c r="M600">
        <v>3485</v>
      </c>
      <c r="N600">
        <v>300</v>
      </c>
      <c r="O600" t="s">
        <v>1311</v>
      </c>
      <c r="P600">
        <v>0.86286704735081399</v>
      </c>
      <c r="Q600">
        <v>0.91311273672214999</v>
      </c>
      <c r="R600">
        <v>0.122959178618592</v>
      </c>
      <c r="S600" s="15">
        <v>3.5320540968842497E-2</v>
      </c>
      <c r="T600">
        <v>-1.1810350521967401</v>
      </c>
      <c r="U600">
        <v>1.1810350521967401</v>
      </c>
      <c r="V600">
        <v>0.88079996178428799</v>
      </c>
      <c r="W600">
        <v>-3.94</v>
      </c>
      <c r="X600">
        <v>0.77</v>
      </c>
      <c r="Y600">
        <v>149556</v>
      </c>
      <c r="Z600">
        <v>8309</v>
      </c>
      <c r="AA600">
        <v>0.44</v>
      </c>
      <c r="AB600">
        <v>18</v>
      </c>
      <c r="AC600">
        <v>10</v>
      </c>
      <c r="AD600">
        <v>8</v>
      </c>
      <c r="AE600">
        <v>55.56</v>
      </c>
      <c r="AF600">
        <v>14</v>
      </c>
      <c r="AG600">
        <v>6</v>
      </c>
      <c r="AH600">
        <v>4</v>
      </c>
      <c r="AI600">
        <v>8</v>
      </c>
    </row>
    <row r="601" spans="1:35" x14ac:dyDescent="0.2">
      <c r="A601" s="102">
        <v>700</v>
      </c>
      <c r="B601">
        <v>1662</v>
      </c>
      <c r="C601" t="s">
        <v>572</v>
      </c>
      <c r="D601" t="s">
        <v>1538</v>
      </c>
      <c r="E601">
        <v>2821</v>
      </c>
      <c r="F601">
        <v>2814</v>
      </c>
      <c r="G601">
        <v>300</v>
      </c>
      <c r="H601" t="s">
        <v>1311</v>
      </c>
      <c r="I601">
        <v>6287</v>
      </c>
      <c r="J601" t="s">
        <v>1423</v>
      </c>
      <c r="K601" t="s">
        <v>1324</v>
      </c>
      <c r="L601">
        <v>2880</v>
      </c>
      <c r="M601">
        <v>2836</v>
      </c>
      <c r="N601">
        <v>300</v>
      </c>
      <c r="O601" t="s">
        <v>1314</v>
      </c>
      <c r="P601">
        <v>0.56432496336473703</v>
      </c>
      <c r="Q601">
        <v>0.88302745702379004</v>
      </c>
      <c r="R601" s="106">
        <v>0.36567418035532101</v>
      </c>
      <c r="S601" s="15">
        <v>3.7401452325846997E-2</v>
      </c>
      <c r="T601">
        <v>2.82390559284545</v>
      </c>
      <c r="U601">
        <v>2.82390559284545</v>
      </c>
      <c r="V601">
        <v>3.22913569895359</v>
      </c>
      <c r="W601">
        <v>10.17</v>
      </c>
      <c r="X601">
        <v>0.78</v>
      </c>
      <c r="Y601">
        <v>148804</v>
      </c>
      <c r="Z601">
        <v>8267</v>
      </c>
      <c r="AA601">
        <v>0.41</v>
      </c>
      <c r="AB601">
        <v>18</v>
      </c>
      <c r="AC601">
        <v>9</v>
      </c>
      <c r="AD601">
        <v>9</v>
      </c>
      <c r="AE601">
        <v>50</v>
      </c>
      <c r="AF601">
        <v>11</v>
      </c>
      <c r="AG601">
        <v>9</v>
      </c>
      <c r="AH601">
        <v>5</v>
      </c>
      <c r="AI601">
        <v>4</v>
      </c>
    </row>
    <row r="602" spans="1:35" x14ac:dyDescent="0.2">
      <c r="A602" s="102">
        <v>827</v>
      </c>
      <c r="B602">
        <v>3563</v>
      </c>
      <c r="C602" t="s">
        <v>1528</v>
      </c>
      <c r="D602" t="s">
        <v>1337</v>
      </c>
      <c r="E602">
        <v>8900</v>
      </c>
      <c r="F602">
        <v>8890</v>
      </c>
      <c r="G602">
        <v>100</v>
      </c>
      <c r="H602" t="s">
        <v>1314</v>
      </c>
      <c r="I602">
        <v>4812</v>
      </c>
      <c r="J602" t="s">
        <v>698</v>
      </c>
      <c r="K602" t="s">
        <v>1313</v>
      </c>
      <c r="L602">
        <v>5060</v>
      </c>
      <c r="M602">
        <v>5060</v>
      </c>
      <c r="N602">
        <v>200</v>
      </c>
      <c r="O602" t="s">
        <v>1311</v>
      </c>
      <c r="P602">
        <v>0.64152767335109695</v>
      </c>
      <c r="Q602">
        <v>0.87184721473617399</v>
      </c>
      <c r="R602">
        <v>1.02885162074389E-2</v>
      </c>
      <c r="S602">
        <v>2.7745574825734299E-2</v>
      </c>
      <c r="T602">
        <v>-3.1176528263953398</v>
      </c>
      <c r="U602">
        <v>3.1176528263953398</v>
      </c>
      <c r="V602">
        <v>3.1939453932990101</v>
      </c>
      <c r="W602">
        <v>-19</v>
      </c>
      <c r="X602">
        <v>13.84</v>
      </c>
      <c r="Y602">
        <v>147699</v>
      </c>
      <c r="Z602">
        <v>10550</v>
      </c>
      <c r="AA602">
        <v>0.66</v>
      </c>
      <c r="AB602">
        <v>14</v>
      </c>
      <c r="AC602">
        <v>8</v>
      </c>
      <c r="AD602">
        <v>6</v>
      </c>
      <c r="AE602">
        <v>57.14</v>
      </c>
      <c r="AF602">
        <v>9</v>
      </c>
      <c r="AG602">
        <v>8</v>
      </c>
      <c r="AH602">
        <v>4</v>
      </c>
      <c r="AI602">
        <v>2</v>
      </c>
    </row>
    <row r="603" spans="1:35" x14ac:dyDescent="0.2">
      <c r="A603" s="102">
        <v>1345</v>
      </c>
      <c r="B603">
        <v>8586</v>
      </c>
      <c r="C603" t="s">
        <v>1436</v>
      </c>
      <c r="D603" t="s">
        <v>1317</v>
      </c>
      <c r="E603">
        <v>3040</v>
      </c>
      <c r="F603">
        <v>3050</v>
      </c>
      <c r="G603">
        <v>300</v>
      </c>
      <c r="H603" t="s">
        <v>1311</v>
      </c>
      <c r="I603">
        <v>8905</v>
      </c>
      <c r="J603" t="s">
        <v>1599</v>
      </c>
      <c r="K603" t="s">
        <v>1333</v>
      </c>
      <c r="L603">
        <v>1896</v>
      </c>
      <c r="M603">
        <v>1864</v>
      </c>
      <c r="N603">
        <v>500</v>
      </c>
      <c r="O603" t="s">
        <v>1314</v>
      </c>
      <c r="P603">
        <v>0.71783546330724002</v>
      </c>
      <c r="Q603">
        <v>0.821448329783663</v>
      </c>
      <c r="R603">
        <v>0.408178155733534</v>
      </c>
      <c r="S603" s="15">
        <v>4.5789707776811399E-2</v>
      </c>
      <c r="T603">
        <v>1.59181621516267</v>
      </c>
      <c r="U603">
        <v>1.59181621516267</v>
      </c>
      <c r="V603">
        <v>1.4119033606185201</v>
      </c>
      <c r="W603">
        <v>7.18</v>
      </c>
      <c r="X603">
        <v>1.86</v>
      </c>
      <c r="Y603">
        <v>147351</v>
      </c>
      <c r="Z603">
        <v>7755</v>
      </c>
      <c r="AA603">
        <v>0.5</v>
      </c>
      <c r="AB603">
        <v>19</v>
      </c>
      <c r="AC603">
        <v>12</v>
      </c>
      <c r="AD603">
        <v>7</v>
      </c>
      <c r="AE603">
        <v>63.16</v>
      </c>
      <c r="AF603">
        <v>14</v>
      </c>
      <c r="AG603">
        <v>6</v>
      </c>
      <c r="AH603">
        <v>3</v>
      </c>
      <c r="AI603">
        <v>10</v>
      </c>
    </row>
    <row r="604" spans="1:35" x14ac:dyDescent="0.2">
      <c r="A604" s="102">
        <v>815</v>
      </c>
      <c r="B604">
        <v>5110</v>
      </c>
      <c r="C604" t="s">
        <v>1144</v>
      </c>
      <c r="D604" t="s">
        <v>1450</v>
      </c>
      <c r="E604">
        <v>1220</v>
      </c>
      <c r="F604">
        <v>1230</v>
      </c>
      <c r="G604">
        <v>800</v>
      </c>
      <c r="H604" t="s">
        <v>1311</v>
      </c>
      <c r="I604">
        <v>5334</v>
      </c>
      <c r="J604" t="s">
        <v>1571</v>
      </c>
      <c r="K604" t="s">
        <v>1310</v>
      </c>
      <c r="L604">
        <v>1894</v>
      </c>
      <c r="M604">
        <v>1915</v>
      </c>
      <c r="N604">
        <v>500</v>
      </c>
      <c r="O604" t="s">
        <v>1314</v>
      </c>
      <c r="P604">
        <v>0.91188477127927903</v>
      </c>
      <c r="Q604">
        <v>0.87243619724136101</v>
      </c>
      <c r="R604">
        <v>0.29958509337539702</v>
      </c>
      <c r="S604">
        <v>4.0599484860589397E-2</v>
      </c>
      <c r="T604">
        <v>0.53088234619256602</v>
      </c>
      <c r="U604">
        <v>0.53088234619256602</v>
      </c>
      <c r="V604">
        <v>0.38788727148433999</v>
      </c>
      <c r="W604">
        <v>1.36</v>
      </c>
      <c r="X604">
        <v>2.77</v>
      </c>
      <c r="Y604">
        <v>147043</v>
      </c>
      <c r="Z604">
        <v>8650</v>
      </c>
      <c r="AA604">
        <v>0.35</v>
      </c>
      <c r="AB604">
        <v>17</v>
      </c>
      <c r="AC604">
        <v>10</v>
      </c>
      <c r="AD604">
        <v>7</v>
      </c>
      <c r="AE604">
        <v>58.82</v>
      </c>
      <c r="AF604">
        <v>11</v>
      </c>
      <c r="AG604">
        <v>6</v>
      </c>
      <c r="AH604">
        <v>4</v>
      </c>
      <c r="AI604">
        <v>7</v>
      </c>
    </row>
    <row r="605" spans="1:35" x14ac:dyDescent="0.2">
      <c r="A605" s="102">
        <v>28</v>
      </c>
      <c r="B605">
        <v>5802</v>
      </c>
      <c r="C605" t="s">
        <v>1549</v>
      </c>
      <c r="D605" t="s">
        <v>1327</v>
      </c>
      <c r="E605">
        <v>1447.5</v>
      </c>
      <c r="F605">
        <v>1459</v>
      </c>
      <c r="G605">
        <v>600</v>
      </c>
      <c r="H605" t="s">
        <v>1314</v>
      </c>
      <c r="I605">
        <v>9810</v>
      </c>
      <c r="J605" t="s">
        <v>1278</v>
      </c>
      <c r="K605" t="s">
        <v>1318</v>
      </c>
      <c r="L605">
        <v>4625</v>
      </c>
      <c r="M605">
        <v>4625</v>
      </c>
      <c r="N605">
        <v>200</v>
      </c>
      <c r="O605" t="s">
        <v>1311</v>
      </c>
      <c r="P605">
        <v>0.86980886039685001</v>
      </c>
      <c r="Q605">
        <v>0.95727745546686005</v>
      </c>
      <c r="R605">
        <v>0.37632623885099897</v>
      </c>
      <c r="S605">
        <v>1.7198342050261502E-2</v>
      </c>
      <c r="T605">
        <v>-9.8494989992702495E-2</v>
      </c>
      <c r="U605">
        <v>9.8494989992702495E-2</v>
      </c>
      <c r="V605">
        <v>0.17718391478139101</v>
      </c>
      <c r="W605">
        <v>-0.26</v>
      </c>
      <c r="X605">
        <v>5.36</v>
      </c>
      <c r="Y605">
        <v>146873</v>
      </c>
      <c r="Z605">
        <v>9180</v>
      </c>
      <c r="AA605">
        <v>0.61</v>
      </c>
      <c r="AB605">
        <v>16</v>
      </c>
      <c r="AC605">
        <v>11</v>
      </c>
      <c r="AD605">
        <v>5</v>
      </c>
      <c r="AE605">
        <v>68.75</v>
      </c>
      <c r="AF605">
        <v>13</v>
      </c>
      <c r="AG605">
        <v>4</v>
      </c>
      <c r="AH605">
        <v>2</v>
      </c>
      <c r="AI605">
        <v>10</v>
      </c>
    </row>
    <row r="606" spans="1:35" x14ac:dyDescent="0.2">
      <c r="A606" s="102">
        <v>276</v>
      </c>
      <c r="B606">
        <v>8242</v>
      </c>
      <c r="C606" t="s">
        <v>884</v>
      </c>
      <c r="D606" t="s">
        <v>1337</v>
      </c>
      <c r="E606">
        <v>980</v>
      </c>
      <c r="F606">
        <v>961</v>
      </c>
      <c r="G606">
        <v>1100</v>
      </c>
      <c r="H606" t="s">
        <v>1314</v>
      </c>
      <c r="I606">
        <v>9506</v>
      </c>
      <c r="J606" t="s">
        <v>1370</v>
      </c>
      <c r="K606" t="s">
        <v>1371</v>
      </c>
      <c r="L606">
        <v>1033</v>
      </c>
      <c r="M606">
        <v>1036</v>
      </c>
      <c r="N606">
        <v>1000</v>
      </c>
      <c r="O606" t="s">
        <v>1311</v>
      </c>
      <c r="P606">
        <v>0.65020737692901998</v>
      </c>
      <c r="Q606">
        <v>0.91834482836591502</v>
      </c>
      <c r="R606">
        <v>0.34596740892177902</v>
      </c>
      <c r="S606">
        <v>6.2653049661390301E-3</v>
      </c>
      <c r="T606">
        <v>-2.5967030669606199</v>
      </c>
      <c r="U606">
        <v>2.5967030669606199</v>
      </c>
      <c r="V606">
        <v>2.4618429551645402</v>
      </c>
      <c r="W606">
        <v>-19.32</v>
      </c>
      <c r="X606">
        <v>2.04</v>
      </c>
      <c r="Y606">
        <v>146700</v>
      </c>
      <c r="Z606">
        <v>7721</v>
      </c>
      <c r="AA606">
        <v>0.36</v>
      </c>
      <c r="AB606">
        <v>19</v>
      </c>
      <c r="AC606">
        <v>9</v>
      </c>
      <c r="AD606">
        <v>10</v>
      </c>
      <c r="AE606">
        <v>47.37</v>
      </c>
      <c r="AF606">
        <v>15</v>
      </c>
      <c r="AG606">
        <v>6</v>
      </c>
      <c r="AH606">
        <v>2</v>
      </c>
      <c r="AI606">
        <v>11</v>
      </c>
    </row>
    <row r="607" spans="1:35" x14ac:dyDescent="0.2">
      <c r="A607" s="102">
        <v>1301</v>
      </c>
      <c r="B607">
        <v>3048</v>
      </c>
      <c r="C607" t="s">
        <v>1643</v>
      </c>
      <c r="D607" t="s">
        <v>1337</v>
      </c>
      <c r="E607">
        <v>1150</v>
      </c>
      <c r="F607">
        <v>1130</v>
      </c>
      <c r="G607">
        <v>900</v>
      </c>
      <c r="H607" t="s">
        <v>1314</v>
      </c>
      <c r="I607">
        <v>5991</v>
      </c>
      <c r="J607" t="s">
        <v>1117</v>
      </c>
      <c r="K607" t="s">
        <v>1525</v>
      </c>
      <c r="L607">
        <v>908</v>
      </c>
      <c r="M607">
        <v>924</v>
      </c>
      <c r="N607">
        <v>1100</v>
      </c>
      <c r="O607" t="s">
        <v>1311</v>
      </c>
      <c r="P607">
        <v>0.67580883611341303</v>
      </c>
      <c r="Q607">
        <v>0.82620912345710096</v>
      </c>
      <c r="R607">
        <v>0.23313427609572901</v>
      </c>
      <c r="S607" s="106">
        <v>5.6181531597496899E-2</v>
      </c>
      <c r="T607">
        <v>-1.3816550363083</v>
      </c>
      <c r="U607">
        <v>1.3816550363083</v>
      </c>
      <c r="V607">
        <v>0.26021579325601901</v>
      </c>
      <c r="W607">
        <v>-4.5</v>
      </c>
      <c r="X607">
        <v>0.06</v>
      </c>
      <c r="Y607">
        <v>146441</v>
      </c>
      <c r="Z607">
        <v>7322</v>
      </c>
      <c r="AA607">
        <v>0.32</v>
      </c>
      <c r="AB607">
        <v>20</v>
      </c>
      <c r="AC607">
        <v>10</v>
      </c>
      <c r="AD607">
        <v>10</v>
      </c>
      <c r="AE607">
        <v>50</v>
      </c>
      <c r="AF607">
        <v>10</v>
      </c>
      <c r="AG607">
        <v>9</v>
      </c>
      <c r="AH607">
        <v>6</v>
      </c>
      <c r="AI607">
        <v>5</v>
      </c>
    </row>
    <row r="608" spans="1:35" x14ac:dyDescent="0.2">
      <c r="A608" s="102">
        <v>893</v>
      </c>
      <c r="B608">
        <v>5463</v>
      </c>
      <c r="C608" t="s">
        <v>66</v>
      </c>
      <c r="D608" t="s">
        <v>1367</v>
      </c>
      <c r="E608">
        <v>2866</v>
      </c>
      <c r="F608">
        <v>2883</v>
      </c>
      <c r="G608">
        <v>300</v>
      </c>
      <c r="H608" t="s">
        <v>1314</v>
      </c>
      <c r="I608">
        <v>7259</v>
      </c>
      <c r="J608" t="s">
        <v>27</v>
      </c>
      <c r="K608" t="s">
        <v>1329</v>
      </c>
      <c r="L608">
        <v>3700</v>
      </c>
      <c r="M608">
        <v>3760</v>
      </c>
      <c r="N608">
        <v>200</v>
      </c>
      <c r="O608" t="s">
        <v>1311</v>
      </c>
      <c r="P608">
        <v>0.67115761924547601</v>
      </c>
      <c r="Q608">
        <v>0.86506199259286198</v>
      </c>
      <c r="R608">
        <v>9.6980462990728499E-3</v>
      </c>
      <c r="S608">
        <v>1.27855075062588E-2</v>
      </c>
      <c r="T608">
        <v>-6.9416274330746999E-2</v>
      </c>
      <c r="U608">
        <v>6.9416274330746999E-2</v>
      </c>
      <c r="V608">
        <v>0.21522083265796699</v>
      </c>
      <c r="W608">
        <v>-0.34</v>
      </c>
      <c r="X608">
        <v>15.01</v>
      </c>
      <c r="Y608">
        <v>145333</v>
      </c>
      <c r="Z608">
        <v>18167</v>
      </c>
      <c r="AA608">
        <v>0.99</v>
      </c>
      <c r="AB608">
        <v>8</v>
      </c>
      <c r="AC608">
        <v>6</v>
      </c>
      <c r="AD608">
        <v>2</v>
      </c>
      <c r="AE608">
        <v>75</v>
      </c>
      <c r="AF608">
        <v>15</v>
      </c>
      <c r="AG608">
        <v>4</v>
      </c>
      <c r="AH608">
        <v>0</v>
      </c>
      <c r="AI608">
        <v>4</v>
      </c>
    </row>
    <row r="609" spans="1:35" x14ac:dyDescent="0.2">
      <c r="A609" s="102">
        <v>549</v>
      </c>
      <c r="B609">
        <v>1803</v>
      </c>
      <c r="C609" t="s">
        <v>1322</v>
      </c>
      <c r="D609" t="s">
        <v>1321</v>
      </c>
      <c r="E609">
        <v>1095</v>
      </c>
      <c r="F609">
        <v>1094</v>
      </c>
      <c r="G609">
        <v>900</v>
      </c>
      <c r="H609" t="s">
        <v>1314</v>
      </c>
      <c r="I609">
        <v>5333</v>
      </c>
      <c r="J609" t="s">
        <v>237</v>
      </c>
      <c r="K609" t="s">
        <v>1310</v>
      </c>
      <c r="L609">
        <v>1890</v>
      </c>
      <c r="M609">
        <v>1889</v>
      </c>
      <c r="N609">
        <v>500</v>
      </c>
      <c r="O609" t="s">
        <v>1311</v>
      </c>
      <c r="P609">
        <v>0.72262235517596596</v>
      </c>
      <c r="Q609">
        <v>0.89598359851635001</v>
      </c>
      <c r="R609">
        <v>0.28679636958927002</v>
      </c>
      <c r="S609">
        <v>5.6722417963490701E-2</v>
      </c>
      <c r="T609">
        <v>-0.65134472390058795</v>
      </c>
      <c r="U609">
        <v>0.65134472390058795</v>
      </c>
      <c r="V609">
        <v>0.236564335754059</v>
      </c>
      <c r="W609">
        <v>-1.74</v>
      </c>
      <c r="X609">
        <v>4.25</v>
      </c>
      <c r="Y609">
        <v>144458</v>
      </c>
      <c r="Z609">
        <v>8498</v>
      </c>
      <c r="AA609">
        <v>0.43</v>
      </c>
      <c r="AB609">
        <v>17</v>
      </c>
      <c r="AC609">
        <v>11</v>
      </c>
      <c r="AD609">
        <v>6</v>
      </c>
      <c r="AE609">
        <v>64.709999999999994</v>
      </c>
      <c r="AF609">
        <v>14</v>
      </c>
      <c r="AG609">
        <v>5</v>
      </c>
      <c r="AH609">
        <v>2</v>
      </c>
      <c r="AI609">
        <v>10</v>
      </c>
    </row>
    <row r="610" spans="1:35" x14ac:dyDescent="0.2">
      <c r="A610" s="102">
        <v>1336</v>
      </c>
      <c r="B610">
        <v>4917</v>
      </c>
      <c r="C610" t="s">
        <v>1668</v>
      </c>
      <c r="D610" t="s">
        <v>1336</v>
      </c>
      <c r="E610">
        <v>2610</v>
      </c>
      <c r="F610">
        <v>2587</v>
      </c>
      <c r="G610">
        <v>400</v>
      </c>
      <c r="H610" t="s">
        <v>1314</v>
      </c>
      <c r="I610">
        <v>7186</v>
      </c>
      <c r="J610" t="s">
        <v>551</v>
      </c>
      <c r="K610" t="s">
        <v>1369</v>
      </c>
      <c r="L610">
        <v>427</v>
      </c>
      <c r="M610">
        <v>429</v>
      </c>
      <c r="N610">
        <v>2400</v>
      </c>
      <c r="O610" t="s">
        <v>1311</v>
      </c>
      <c r="P610">
        <v>0.59229150955405596</v>
      </c>
      <c r="Q610">
        <v>0.82251776240752394</v>
      </c>
      <c r="R610">
        <v>0.41325673831042398</v>
      </c>
      <c r="S610">
        <v>2.9369000375525198E-3</v>
      </c>
      <c r="T610">
        <v>-2.0961845507816501</v>
      </c>
      <c r="U610">
        <v>2.0961845507816501</v>
      </c>
      <c r="V610">
        <v>2.0143242244069901</v>
      </c>
      <c r="W610">
        <v>-8.93</v>
      </c>
      <c r="X610">
        <v>0.5</v>
      </c>
      <c r="Y610">
        <v>144448</v>
      </c>
      <c r="Z610">
        <v>9630</v>
      </c>
      <c r="AA610">
        <v>0.64</v>
      </c>
      <c r="AB610">
        <v>15</v>
      </c>
      <c r="AC610">
        <v>9</v>
      </c>
      <c r="AD610">
        <v>6</v>
      </c>
      <c r="AE610">
        <v>60</v>
      </c>
      <c r="AF610">
        <v>11</v>
      </c>
      <c r="AG610">
        <v>8</v>
      </c>
      <c r="AH610">
        <v>3</v>
      </c>
      <c r="AI610">
        <v>4</v>
      </c>
    </row>
    <row r="611" spans="1:35" x14ac:dyDescent="0.2">
      <c r="A611" s="102">
        <v>615</v>
      </c>
      <c r="B611">
        <v>8570</v>
      </c>
      <c r="C611" t="s">
        <v>1811</v>
      </c>
      <c r="D611" t="s">
        <v>1317</v>
      </c>
      <c r="E611">
        <v>1795</v>
      </c>
      <c r="F611">
        <v>1827</v>
      </c>
      <c r="G611">
        <v>500</v>
      </c>
      <c r="H611" t="s">
        <v>1311</v>
      </c>
      <c r="I611">
        <v>9401</v>
      </c>
      <c r="J611" t="s">
        <v>959</v>
      </c>
      <c r="K611" t="s">
        <v>1313</v>
      </c>
      <c r="L611">
        <v>1929</v>
      </c>
      <c r="M611">
        <v>1947</v>
      </c>
      <c r="N611">
        <v>500</v>
      </c>
      <c r="O611" t="s">
        <v>1314</v>
      </c>
      <c r="P611">
        <v>0.75725837239257299</v>
      </c>
      <c r="Q611">
        <v>0.89021704003284796</v>
      </c>
      <c r="R611" s="106">
        <v>2.7303801257165198E-3</v>
      </c>
      <c r="S611" s="106">
        <v>8.9838976062316694E-2</v>
      </c>
      <c r="T611">
        <v>0.35538676709083</v>
      </c>
      <c r="U611">
        <v>0.35538676709083</v>
      </c>
      <c r="V611">
        <v>8.5083408482353906E-2</v>
      </c>
      <c r="W611">
        <v>1.0900000000000001</v>
      </c>
      <c r="X611">
        <v>6.16</v>
      </c>
      <c r="Y611">
        <v>144386</v>
      </c>
      <c r="Z611">
        <v>7599</v>
      </c>
      <c r="AA611">
        <v>0.38</v>
      </c>
      <c r="AB611">
        <v>19</v>
      </c>
      <c r="AC611">
        <v>12</v>
      </c>
      <c r="AD611">
        <v>7</v>
      </c>
      <c r="AE611">
        <v>63.16</v>
      </c>
      <c r="AF611">
        <v>10</v>
      </c>
      <c r="AG611">
        <v>8</v>
      </c>
      <c r="AH611">
        <v>6</v>
      </c>
      <c r="AI611">
        <v>5</v>
      </c>
    </row>
    <row r="612" spans="1:35" x14ac:dyDescent="0.2">
      <c r="A612" s="102">
        <v>806</v>
      </c>
      <c r="B612">
        <v>1332</v>
      </c>
      <c r="C612" t="s">
        <v>1780</v>
      </c>
      <c r="D612" t="s">
        <v>1440</v>
      </c>
      <c r="E612">
        <v>610</v>
      </c>
      <c r="F612">
        <v>616</v>
      </c>
      <c r="G612">
        <v>1700</v>
      </c>
      <c r="H612" t="s">
        <v>1311</v>
      </c>
      <c r="I612">
        <v>3865</v>
      </c>
      <c r="J612" t="s">
        <v>1259</v>
      </c>
      <c r="K612" t="s">
        <v>1542</v>
      </c>
      <c r="L612">
        <v>500</v>
      </c>
      <c r="M612">
        <v>499</v>
      </c>
      <c r="N612">
        <v>2100</v>
      </c>
      <c r="O612" t="s">
        <v>1314</v>
      </c>
      <c r="P612">
        <v>0.767689570884168</v>
      </c>
      <c r="Q612">
        <v>0.87376797266182005</v>
      </c>
      <c r="R612">
        <v>2.1408968325970501E-2</v>
      </c>
      <c r="S612">
        <v>2.9132907215277299E-2</v>
      </c>
      <c r="T612">
        <v>2.83708566597595</v>
      </c>
      <c r="U612">
        <v>2.83708566597595</v>
      </c>
      <c r="V612">
        <v>2.6539670371186399</v>
      </c>
      <c r="W612">
        <v>7.9</v>
      </c>
      <c r="X612">
        <v>7.0000000000000007E-2</v>
      </c>
      <c r="Y612">
        <v>143954</v>
      </c>
      <c r="Z612">
        <v>7577</v>
      </c>
      <c r="AA612">
        <v>0.35</v>
      </c>
      <c r="AB612">
        <v>19</v>
      </c>
      <c r="AC612">
        <v>11</v>
      </c>
      <c r="AD612">
        <v>8</v>
      </c>
      <c r="AE612">
        <v>57.89</v>
      </c>
      <c r="AF612">
        <v>12</v>
      </c>
      <c r="AG612">
        <v>8</v>
      </c>
      <c r="AH612">
        <v>4</v>
      </c>
      <c r="AI612">
        <v>7</v>
      </c>
    </row>
    <row r="613" spans="1:35" x14ac:dyDescent="0.2">
      <c r="A613" s="102">
        <v>93</v>
      </c>
      <c r="B613">
        <v>6963</v>
      </c>
      <c r="C613" t="s">
        <v>1754</v>
      </c>
      <c r="D613" t="s">
        <v>1316</v>
      </c>
      <c r="E613">
        <v>8360</v>
      </c>
      <c r="F613">
        <v>8280</v>
      </c>
      <c r="G613">
        <v>100</v>
      </c>
      <c r="H613" t="s">
        <v>1311</v>
      </c>
      <c r="I613">
        <v>7735</v>
      </c>
      <c r="J613" t="s">
        <v>1793</v>
      </c>
      <c r="K613" t="s">
        <v>1316</v>
      </c>
      <c r="L613">
        <v>6690</v>
      </c>
      <c r="M613">
        <v>6490</v>
      </c>
      <c r="N613">
        <v>100</v>
      </c>
      <c r="O613" t="s">
        <v>1314</v>
      </c>
      <c r="P613">
        <v>0.77034025008724605</v>
      </c>
      <c r="Q613">
        <v>0.94198114031390501</v>
      </c>
      <c r="R613">
        <v>0.31083756151742198</v>
      </c>
      <c r="S613">
        <v>2.2970631452208099E-2</v>
      </c>
      <c r="T613">
        <v>1.3207506837120899</v>
      </c>
      <c r="U613">
        <v>1.3207506837120899</v>
      </c>
      <c r="V613">
        <v>1.0263604919781399</v>
      </c>
      <c r="W613">
        <v>6.57</v>
      </c>
      <c r="X613">
        <v>21.62</v>
      </c>
      <c r="Y613">
        <v>143643</v>
      </c>
      <c r="Z613">
        <v>35911</v>
      </c>
      <c r="AA613">
        <v>2.2400000000000002</v>
      </c>
      <c r="AB613">
        <v>4</v>
      </c>
      <c r="AC613">
        <v>4</v>
      </c>
      <c r="AD613">
        <v>0</v>
      </c>
      <c r="AE613">
        <v>100</v>
      </c>
      <c r="AF613">
        <v>12</v>
      </c>
      <c r="AG613">
        <v>3</v>
      </c>
      <c r="AH613">
        <v>0</v>
      </c>
      <c r="AI613">
        <v>1</v>
      </c>
    </row>
    <row r="614" spans="1:35" x14ac:dyDescent="0.2">
      <c r="A614" s="102">
        <v>1379</v>
      </c>
      <c r="B614">
        <v>1605</v>
      </c>
      <c r="C614" t="s">
        <v>1556</v>
      </c>
      <c r="D614" t="s">
        <v>1538</v>
      </c>
      <c r="E614">
        <v>1031</v>
      </c>
      <c r="F614">
        <v>1050.5</v>
      </c>
      <c r="G614">
        <v>1000</v>
      </c>
      <c r="H614" t="s">
        <v>1311</v>
      </c>
      <c r="I614">
        <v>7458</v>
      </c>
      <c r="J614" t="s">
        <v>1804</v>
      </c>
      <c r="K614" t="s">
        <v>1318</v>
      </c>
      <c r="L614">
        <v>4985</v>
      </c>
      <c r="M614">
        <v>5000</v>
      </c>
      <c r="N614">
        <v>200</v>
      </c>
      <c r="O614" t="s">
        <v>1314</v>
      </c>
      <c r="P614">
        <v>0.70650496912694605</v>
      </c>
      <c r="Q614">
        <v>0.81780115946885301</v>
      </c>
      <c r="R614">
        <v>0.30372502564737802</v>
      </c>
      <c r="S614">
        <v>6.7136465224674896E-2</v>
      </c>
      <c r="T614">
        <v>1.8368904010656</v>
      </c>
      <c r="U614">
        <v>1.8368904010656</v>
      </c>
      <c r="V614">
        <v>1.5057968422674399</v>
      </c>
      <c r="W614">
        <v>5.52</v>
      </c>
      <c r="X614">
        <v>5.05</v>
      </c>
      <c r="Y614">
        <v>143642</v>
      </c>
      <c r="Z614">
        <v>7980</v>
      </c>
      <c r="AA614">
        <v>0.36</v>
      </c>
      <c r="AB614">
        <v>18</v>
      </c>
      <c r="AC614">
        <v>10</v>
      </c>
      <c r="AD614">
        <v>8</v>
      </c>
      <c r="AE614">
        <v>55.56</v>
      </c>
      <c r="AF614">
        <v>13</v>
      </c>
      <c r="AG614">
        <v>7</v>
      </c>
      <c r="AH614">
        <v>4</v>
      </c>
      <c r="AI614">
        <v>7</v>
      </c>
    </row>
    <row r="615" spans="1:35" x14ac:dyDescent="0.2">
      <c r="A615" s="102">
        <v>147</v>
      </c>
      <c r="B615">
        <v>3626</v>
      </c>
      <c r="C615" t="s">
        <v>1509</v>
      </c>
      <c r="D615" t="s">
        <v>1313</v>
      </c>
      <c r="E615">
        <v>7010</v>
      </c>
      <c r="F615">
        <v>7080</v>
      </c>
      <c r="G615">
        <v>200</v>
      </c>
      <c r="H615" t="s">
        <v>1314</v>
      </c>
      <c r="I615">
        <v>4552</v>
      </c>
      <c r="J615" t="s">
        <v>1744</v>
      </c>
      <c r="K615" t="s">
        <v>1334</v>
      </c>
      <c r="L615">
        <v>10500</v>
      </c>
      <c r="M615">
        <v>10660</v>
      </c>
      <c r="N615">
        <v>100</v>
      </c>
      <c r="O615" t="s">
        <v>1311</v>
      </c>
      <c r="P615">
        <v>0.77453168556149299</v>
      </c>
      <c r="Q615">
        <v>0.93247015415215395</v>
      </c>
      <c r="R615">
        <v>0.42314452712739198</v>
      </c>
      <c r="S615">
        <v>2.9646065399691099E-2</v>
      </c>
      <c r="T615">
        <v>-2.0142584116821398</v>
      </c>
      <c r="U615">
        <v>2.0142584116821398</v>
      </c>
      <c r="V615">
        <v>1.6679433593499899</v>
      </c>
      <c r="W615">
        <v>-9.15</v>
      </c>
      <c r="X615">
        <v>32.83</v>
      </c>
      <c r="Y615">
        <v>143345</v>
      </c>
      <c r="Z615">
        <v>20478</v>
      </c>
      <c r="AA615">
        <v>1</v>
      </c>
      <c r="AB615">
        <v>7</v>
      </c>
      <c r="AC615">
        <v>5</v>
      </c>
      <c r="AD615">
        <v>2</v>
      </c>
      <c r="AE615">
        <v>71.430000000000007</v>
      </c>
      <c r="AF615">
        <v>12</v>
      </c>
      <c r="AG615">
        <v>2</v>
      </c>
      <c r="AH615">
        <v>2</v>
      </c>
      <c r="AI615">
        <v>3</v>
      </c>
    </row>
    <row r="616" spans="1:35" x14ac:dyDescent="0.2">
      <c r="A616" s="102">
        <v>443</v>
      </c>
      <c r="B616">
        <v>8316</v>
      </c>
      <c r="C616" t="s">
        <v>1544</v>
      </c>
      <c r="D616" t="s">
        <v>1369</v>
      </c>
      <c r="E616">
        <v>3832</v>
      </c>
      <c r="F616">
        <v>3844</v>
      </c>
      <c r="G616">
        <v>200</v>
      </c>
      <c r="H616" t="s">
        <v>1311</v>
      </c>
      <c r="I616">
        <v>8385</v>
      </c>
      <c r="J616" t="s">
        <v>913</v>
      </c>
      <c r="K616" t="s">
        <v>1369</v>
      </c>
      <c r="L616">
        <v>551</v>
      </c>
      <c r="M616">
        <v>551</v>
      </c>
      <c r="N616">
        <v>1400</v>
      </c>
      <c r="O616" t="s">
        <v>1314</v>
      </c>
      <c r="P616">
        <v>0.90265576424110106</v>
      </c>
      <c r="Q616">
        <v>0.904299449597598</v>
      </c>
      <c r="R616" s="15">
        <v>1.9844786278549E-3</v>
      </c>
      <c r="S616" s="15">
        <v>1.3404280995285799E-2</v>
      </c>
      <c r="T616">
        <v>2.3905164923544202</v>
      </c>
      <c r="U616">
        <v>2.3905164923544202</v>
      </c>
      <c r="V616">
        <v>2.0237687772039101</v>
      </c>
      <c r="W616">
        <v>4.2</v>
      </c>
      <c r="X616">
        <v>0.34</v>
      </c>
      <c r="Y616">
        <v>143183</v>
      </c>
      <c r="Z616">
        <v>8949</v>
      </c>
      <c r="AA616">
        <v>0.45</v>
      </c>
      <c r="AB616">
        <v>16</v>
      </c>
      <c r="AC616">
        <v>9</v>
      </c>
      <c r="AD616">
        <v>7</v>
      </c>
      <c r="AE616">
        <v>56.25</v>
      </c>
      <c r="AF616">
        <v>16</v>
      </c>
      <c r="AG616">
        <v>5</v>
      </c>
      <c r="AH616">
        <v>2</v>
      </c>
      <c r="AI616">
        <v>9</v>
      </c>
    </row>
    <row r="617" spans="1:35" x14ac:dyDescent="0.2">
      <c r="A617" s="102">
        <v>1327</v>
      </c>
      <c r="B617">
        <v>6481</v>
      </c>
      <c r="C617" t="s">
        <v>1781</v>
      </c>
      <c r="D617" t="s">
        <v>1324</v>
      </c>
      <c r="E617">
        <v>2856</v>
      </c>
      <c r="F617">
        <v>2886</v>
      </c>
      <c r="G617">
        <v>300</v>
      </c>
      <c r="H617" t="s">
        <v>1311</v>
      </c>
      <c r="I617">
        <v>9101</v>
      </c>
      <c r="J617" t="s">
        <v>950</v>
      </c>
      <c r="K617" t="s">
        <v>1567</v>
      </c>
      <c r="L617">
        <v>1716</v>
      </c>
      <c r="M617">
        <v>1730</v>
      </c>
      <c r="N617">
        <v>500</v>
      </c>
      <c r="O617" t="s">
        <v>1314</v>
      </c>
      <c r="P617">
        <v>0.57090204428942404</v>
      </c>
      <c r="Q617">
        <v>0.82324756331473903</v>
      </c>
      <c r="R617">
        <v>0.127843181951143</v>
      </c>
      <c r="S617" s="15">
        <v>8.5444568713240604E-2</v>
      </c>
      <c r="T617">
        <v>1.67718485645922</v>
      </c>
      <c r="U617">
        <v>1.67718485645922</v>
      </c>
      <c r="V617">
        <v>1.4080534431660801</v>
      </c>
      <c r="W617">
        <v>5.4</v>
      </c>
      <c r="X617">
        <v>0.09</v>
      </c>
      <c r="Y617">
        <v>142846</v>
      </c>
      <c r="Z617">
        <v>7518</v>
      </c>
      <c r="AA617">
        <v>0.44</v>
      </c>
      <c r="AB617">
        <v>19</v>
      </c>
      <c r="AC617">
        <v>13</v>
      </c>
      <c r="AD617">
        <v>6</v>
      </c>
      <c r="AE617">
        <v>68.42</v>
      </c>
      <c r="AF617">
        <v>12</v>
      </c>
      <c r="AG617">
        <v>9</v>
      </c>
      <c r="AH617">
        <v>6</v>
      </c>
      <c r="AI617">
        <v>4</v>
      </c>
    </row>
    <row r="618" spans="1:35" x14ac:dyDescent="0.2">
      <c r="A618" s="102">
        <v>1133</v>
      </c>
      <c r="B618">
        <v>7180</v>
      </c>
      <c r="C618" t="s">
        <v>1114</v>
      </c>
      <c r="D618" t="s">
        <v>1369</v>
      </c>
      <c r="E618">
        <v>435</v>
      </c>
      <c r="F618">
        <v>426</v>
      </c>
      <c r="G618">
        <v>2500</v>
      </c>
      <c r="H618" t="s">
        <v>1314</v>
      </c>
      <c r="I618">
        <v>9069</v>
      </c>
      <c r="J618" t="s">
        <v>1432</v>
      </c>
      <c r="K618" t="s">
        <v>1442</v>
      </c>
      <c r="L618">
        <v>875</v>
      </c>
      <c r="M618">
        <v>871</v>
      </c>
      <c r="N618">
        <v>1200</v>
      </c>
      <c r="O618" t="s">
        <v>1311</v>
      </c>
      <c r="P618">
        <v>0.61479119183973696</v>
      </c>
      <c r="Q618">
        <v>0.84470446609259597</v>
      </c>
      <c r="R618">
        <v>0.35547585637484203</v>
      </c>
      <c r="S618" s="15">
        <v>6.0379628562312701E-4</v>
      </c>
      <c r="T618">
        <v>-2.2273793761953402</v>
      </c>
      <c r="U618">
        <v>2.2273793761953402</v>
      </c>
      <c r="V618">
        <v>2.2351557515801801</v>
      </c>
      <c r="W618">
        <v>-5.95</v>
      </c>
      <c r="X618">
        <v>1.89</v>
      </c>
      <c r="Y618">
        <v>142834</v>
      </c>
      <c r="Z618">
        <v>8402</v>
      </c>
      <c r="AA618">
        <v>0.39</v>
      </c>
      <c r="AB618">
        <v>17</v>
      </c>
      <c r="AC618">
        <v>9</v>
      </c>
      <c r="AD618">
        <v>8</v>
      </c>
      <c r="AE618">
        <v>52.94</v>
      </c>
      <c r="AF618">
        <v>10</v>
      </c>
      <c r="AG618">
        <v>7</v>
      </c>
      <c r="AH618">
        <v>6</v>
      </c>
      <c r="AI618">
        <v>4</v>
      </c>
    </row>
    <row r="619" spans="1:35" x14ac:dyDescent="0.2">
      <c r="A619" s="102">
        <v>524</v>
      </c>
      <c r="B619">
        <v>5714</v>
      </c>
      <c r="C619" t="s">
        <v>725</v>
      </c>
      <c r="D619" t="s">
        <v>1327</v>
      </c>
      <c r="E619">
        <v>3855</v>
      </c>
      <c r="F619">
        <v>3860</v>
      </c>
      <c r="G619">
        <v>200</v>
      </c>
      <c r="H619" t="s">
        <v>1314</v>
      </c>
      <c r="I619">
        <v>8031</v>
      </c>
      <c r="J619" t="s">
        <v>856</v>
      </c>
      <c r="K619" t="s">
        <v>1318</v>
      </c>
      <c r="L619">
        <v>1926</v>
      </c>
      <c r="M619">
        <v>1937</v>
      </c>
      <c r="N619">
        <v>400</v>
      </c>
      <c r="O619" t="s">
        <v>1311</v>
      </c>
      <c r="P619">
        <v>0.75882850687388104</v>
      </c>
      <c r="Q619">
        <v>0.89753008486265096</v>
      </c>
      <c r="R619">
        <v>0.20334494566720501</v>
      </c>
      <c r="S619">
        <v>7.6433514005359998E-2</v>
      </c>
      <c r="T619">
        <v>-1.68424963042094</v>
      </c>
      <c r="U619">
        <v>1.68424963042094</v>
      </c>
      <c r="V619">
        <v>1.26019843536781</v>
      </c>
      <c r="W619">
        <v>-3.47</v>
      </c>
      <c r="X619">
        <v>0.36</v>
      </c>
      <c r="Y619">
        <v>142820</v>
      </c>
      <c r="Z619">
        <v>10201</v>
      </c>
      <c r="AA619">
        <v>0.57999999999999996</v>
      </c>
      <c r="AB619">
        <v>14</v>
      </c>
      <c r="AC619">
        <v>8</v>
      </c>
      <c r="AD619">
        <v>6</v>
      </c>
      <c r="AE619">
        <v>57.14</v>
      </c>
      <c r="AF619">
        <v>16</v>
      </c>
      <c r="AG619">
        <v>4</v>
      </c>
      <c r="AH619">
        <v>2</v>
      </c>
      <c r="AI619">
        <v>8</v>
      </c>
    </row>
    <row r="620" spans="1:35" x14ac:dyDescent="0.2">
      <c r="A620" s="102">
        <v>39</v>
      </c>
      <c r="B620">
        <v>1802</v>
      </c>
      <c r="C620" t="s">
        <v>1534</v>
      </c>
      <c r="D620" t="s">
        <v>1321</v>
      </c>
      <c r="E620">
        <v>1235</v>
      </c>
      <c r="F620">
        <v>1237</v>
      </c>
      <c r="G620">
        <v>800</v>
      </c>
      <c r="H620" t="s">
        <v>1311</v>
      </c>
      <c r="I620">
        <v>5393</v>
      </c>
      <c r="J620" t="s">
        <v>236</v>
      </c>
      <c r="K620" t="s">
        <v>1310</v>
      </c>
      <c r="L620">
        <v>2529</v>
      </c>
      <c r="M620">
        <v>2490</v>
      </c>
      <c r="N620">
        <v>400</v>
      </c>
      <c r="O620" t="s">
        <v>1314</v>
      </c>
      <c r="P620">
        <v>0.59755928855451901</v>
      </c>
      <c r="Q620">
        <v>0.95393949802353395</v>
      </c>
      <c r="R620">
        <v>0.29984625986088398</v>
      </c>
      <c r="S620">
        <v>1.3673708454278099E-3</v>
      </c>
      <c r="T620">
        <v>2.2717076468329598</v>
      </c>
      <c r="U620">
        <v>2.2717076468329598</v>
      </c>
      <c r="V620">
        <v>1.84597699127575</v>
      </c>
      <c r="W620">
        <v>7.42</v>
      </c>
      <c r="X620">
        <v>0.64</v>
      </c>
      <c r="Y620">
        <v>142565</v>
      </c>
      <c r="Z620">
        <v>7920</v>
      </c>
      <c r="AA620">
        <v>0.36</v>
      </c>
      <c r="AB620">
        <v>18</v>
      </c>
      <c r="AC620">
        <v>11</v>
      </c>
      <c r="AD620">
        <v>7</v>
      </c>
      <c r="AE620">
        <v>61.11</v>
      </c>
      <c r="AF620">
        <v>12</v>
      </c>
      <c r="AG620">
        <v>8</v>
      </c>
      <c r="AH620">
        <v>5</v>
      </c>
      <c r="AI620">
        <v>5</v>
      </c>
    </row>
    <row r="621" spans="1:35" x14ac:dyDescent="0.2">
      <c r="A621" s="102">
        <v>1112</v>
      </c>
      <c r="B621">
        <v>3076</v>
      </c>
      <c r="C621" t="s">
        <v>1644</v>
      </c>
      <c r="D621" t="s">
        <v>1318</v>
      </c>
      <c r="E621">
        <v>1773</v>
      </c>
      <c r="F621">
        <v>1740</v>
      </c>
      <c r="G621">
        <v>600</v>
      </c>
      <c r="H621" t="s">
        <v>1311</v>
      </c>
      <c r="I621">
        <v>7272</v>
      </c>
      <c r="J621" t="s">
        <v>1532</v>
      </c>
      <c r="K621" t="s">
        <v>1329</v>
      </c>
      <c r="L621">
        <v>1927</v>
      </c>
      <c r="M621">
        <v>1934</v>
      </c>
      <c r="N621">
        <v>500</v>
      </c>
      <c r="O621" t="s">
        <v>1314</v>
      </c>
      <c r="P621">
        <v>0.873020659095471</v>
      </c>
      <c r="Q621">
        <v>0.84675732786376201</v>
      </c>
      <c r="R621">
        <v>5.8392879998623104E-3</v>
      </c>
      <c r="S621">
        <v>5.4939453325581603E-2</v>
      </c>
      <c r="T621">
        <v>0.220544928806782</v>
      </c>
      <c r="U621">
        <v>0.220544928806782</v>
      </c>
      <c r="V621">
        <v>1.90432604763434</v>
      </c>
      <c r="W621">
        <v>0.53</v>
      </c>
      <c r="X621">
        <v>7.96</v>
      </c>
      <c r="Y621">
        <v>142543</v>
      </c>
      <c r="Z621">
        <v>10965</v>
      </c>
      <c r="AA621">
        <v>0.59</v>
      </c>
      <c r="AB621">
        <v>13</v>
      </c>
      <c r="AC621">
        <v>8</v>
      </c>
      <c r="AD621">
        <v>5</v>
      </c>
      <c r="AE621">
        <v>61.54</v>
      </c>
      <c r="AF621">
        <v>14</v>
      </c>
      <c r="AG621">
        <v>5</v>
      </c>
      <c r="AH621">
        <v>2</v>
      </c>
      <c r="AI621">
        <v>6</v>
      </c>
    </row>
    <row r="622" spans="1:35" x14ac:dyDescent="0.2">
      <c r="A622" s="102">
        <v>197</v>
      </c>
      <c r="B622">
        <v>4812</v>
      </c>
      <c r="C622" t="s">
        <v>698</v>
      </c>
      <c r="D622" t="s">
        <v>1313</v>
      </c>
      <c r="E622">
        <v>5060</v>
      </c>
      <c r="F622">
        <v>5060</v>
      </c>
      <c r="G622">
        <v>200</v>
      </c>
      <c r="H622" t="s">
        <v>1311</v>
      </c>
      <c r="I622">
        <v>5486</v>
      </c>
      <c r="J622" t="s">
        <v>723</v>
      </c>
      <c r="K622" t="s">
        <v>1367</v>
      </c>
      <c r="L622">
        <v>1678</v>
      </c>
      <c r="M622">
        <v>1693</v>
      </c>
      <c r="N622">
        <v>600</v>
      </c>
      <c r="O622" t="s">
        <v>1314</v>
      </c>
      <c r="P622">
        <v>0.91660351271976104</v>
      </c>
      <c r="Q622">
        <v>0.92671597678991102</v>
      </c>
      <c r="R622" s="15">
        <v>1.4164238302648699E-6</v>
      </c>
      <c r="S622" s="106">
        <v>7.9266061952649005E-4</v>
      </c>
      <c r="T622">
        <v>2.99452328220096</v>
      </c>
      <c r="U622">
        <v>2.99452328220096</v>
      </c>
      <c r="V622">
        <v>3.3812339776336402</v>
      </c>
      <c r="W622">
        <v>8.7100000000000009</v>
      </c>
      <c r="X622">
        <v>0.38</v>
      </c>
      <c r="Y622">
        <v>141649</v>
      </c>
      <c r="Z622">
        <v>7082</v>
      </c>
      <c r="AA622">
        <v>0.5</v>
      </c>
      <c r="AB622">
        <v>20</v>
      </c>
      <c r="AC622">
        <v>11</v>
      </c>
      <c r="AD622">
        <v>9</v>
      </c>
      <c r="AE622">
        <v>55</v>
      </c>
      <c r="AF622">
        <v>8</v>
      </c>
      <c r="AG622">
        <v>11</v>
      </c>
      <c r="AH622">
        <v>7</v>
      </c>
      <c r="AI622">
        <v>2</v>
      </c>
    </row>
    <row r="623" spans="1:35" x14ac:dyDescent="0.2">
      <c r="A623" s="102">
        <v>1390</v>
      </c>
      <c r="B623">
        <v>4206</v>
      </c>
      <c r="C623" t="s">
        <v>1803</v>
      </c>
      <c r="D623" t="s">
        <v>1336</v>
      </c>
      <c r="E623">
        <v>3520</v>
      </c>
      <c r="F623">
        <v>3480</v>
      </c>
      <c r="G623">
        <v>300</v>
      </c>
      <c r="H623" t="s">
        <v>1311</v>
      </c>
      <c r="I623">
        <v>4676</v>
      </c>
      <c r="J623" t="s">
        <v>1821</v>
      </c>
      <c r="K623" t="s">
        <v>1313</v>
      </c>
      <c r="L623">
        <v>1449</v>
      </c>
      <c r="M623">
        <v>1448</v>
      </c>
      <c r="N623">
        <v>700</v>
      </c>
      <c r="O623" t="s">
        <v>1314</v>
      </c>
      <c r="P623">
        <v>0.54871488011133795</v>
      </c>
      <c r="Q623">
        <v>0.81662578925941298</v>
      </c>
      <c r="R623" s="106">
        <v>9.4365770135915197E-2</v>
      </c>
      <c r="S623">
        <v>5.0933284331328502E-2</v>
      </c>
      <c r="T623">
        <v>1.5181473063934301</v>
      </c>
      <c r="U623">
        <v>1.5181473063934301</v>
      </c>
      <c r="V623">
        <v>1.69310098417938</v>
      </c>
      <c r="W623">
        <v>3.06</v>
      </c>
      <c r="X623">
        <v>2.91</v>
      </c>
      <c r="Y623">
        <v>141509</v>
      </c>
      <c r="Z623">
        <v>8324</v>
      </c>
      <c r="AA623">
        <v>0.68</v>
      </c>
      <c r="AB623">
        <v>17</v>
      </c>
      <c r="AC623">
        <v>10</v>
      </c>
      <c r="AD623">
        <v>7</v>
      </c>
      <c r="AE623">
        <v>58.82</v>
      </c>
      <c r="AF623">
        <v>10</v>
      </c>
      <c r="AG623">
        <v>9</v>
      </c>
      <c r="AH623">
        <v>4</v>
      </c>
      <c r="AI623">
        <v>4</v>
      </c>
    </row>
    <row r="624" spans="1:35" x14ac:dyDescent="0.2">
      <c r="A624" s="102">
        <v>329</v>
      </c>
      <c r="B624">
        <v>4540</v>
      </c>
      <c r="C624" t="s">
        <v>1792</v>
      </c>
      <c r="D624" t="s">
        <v>1334</v>
      </c>
      <c r="E624">
        <v>2913</v>
      </c>
      <c r="F624">
        <v>2861</v>
      </c>
      <c r="G624">
        <v>300</v>
      </c>
      <c r="H624" t="s">
        <v>1314</v>
      </c>
      <c r="I624">
        <v>8086</v>
      </c>
      <c r="J624" t="s">
        <v>1612</v>
      </c>
      <c r="K624" t="s">
        <v>1320</v>
      </c>
      <c r="L624">
        <v>1244</v>
      </c>
      <c r="M624">
        <v>1238</v>
      </c>
      <c r="N624">
        <v>700</v>
      </c>
      <c r="O624" t="s">
        <v>1311</v>
      </c>
      <c r="P624">
        <v>0.79182086309187405</v>
      </c>
      <c r="Q624">
        <v>0.91322819021934298</v>
      </c>
      <c r="R624">
        <v>6.00583823935626E-2</v>
      </c>
      <c r="S624" s="15">
        <v>4.4246699643848901E-5</v>
      </c>
      <c r="T624">
        <v>-2.38475801571323</v>
      </c>
      <c r="U624">
        <v>2.38475801571323</v>
      </c>
      <c r="V624">
        <v>1.4919854668413901</v>
      </c>
      <c r="W624">
        <v>-5.73</v>
      </c>
      <c r="X624">
        <v>0.97</v>
      </c>
      <c r="Y624">
        <v>141401</v>
      </c>
      <c r="Z624">
        <v>7856</v>
      </c>
      <c r="AA624">
        <v>0.33</v>
      </c>
      <c r="AB624">
        <v>18</v>
      </c>
      <c r="AC624">
        <v>13</v>
      </c>
      <c r="AD624">
        <v>5</v>
      </c>
      <c r="AE624">
        <v>72.22</v>
      </c>
      <c r="AF624">
        <v>14</v>
      </c>
      <c r="AG624">
        <v>5</v>
      </c>
      <c r="AH624">
        <v>3</v>
      </c>
      <c r="AI624">
        <v>10</v>
      </c>
    </row>
    <row r="625" spans="1:35" x14ac:dyDescent="0.2">
      <c r="A625" s="102">
        <v>368</v>
      </c>
      <c r="B625">
        <v>5802</v>
      </c>
      <c r="C625" t="s">
        <v>1549</v>
      </c>
      <c r="D625" t="s">
        <v>1327</v>
      </c>
      <c r="E625">
        <v>1447.5</v>
      </c>
      <c r="F625">
        <v>1459</v>
      </c>
      <c r="G625">
        <v>700</v>
      </c>
      <c r="H625" t="s">
        <v>1314</v>
      </c>
      <c r="I625">
        <v>8410</v>
      </c>
      <c r="J625" t="s">
        <v>1540</v>
      </c>
      <c r="K625" t="s">
        <v>1369</v>
      </c>
      <c r="L625">
        <v>320</v>
      </c>
      <c r="M625">
        <v>317</v>
      </c>
      <c r="N625">
        <v>3200</v>
      </c>
      <c r="O625" t="s">
        <v>1311</v>
      </c>
      <c r="P625">
        <v>0.87055589149639001</v>
      </c>
      <c r="Q625">
        <v>0.90989699738096497</v>
      </c>
      <c r="R625" s="15">
        <v>4.0580080812263698E-2</v>
      </c>
      <c r="S625" s="106">
        <v>4.1144538724961897E-2</v>
      </c>
      <c r="T625">
        <v>-0.88705388370473304</v>
      </c>
      <c r="U625">
        <v>0.88705388370473304</v>
      </c>
      <c r="V625">
        <v>1.1461754274611</v>
      </c>
      <c r="W625">
        <v>-2.06</v>
      </c>
      <c r="X625">
        <v>0.68</v>
      </c>
      <c r="Y625">
        <v>140821</v>
      </c>
      <c r="Z625">
        <v>10059</v>
      </c>
      <c r="AA625">
        <v>0.5</v>
      </c>
      <c r="AB625">
        <v>14</v>
      </c>
      <c r="AC625">
        <v>8</v>
      </c>
      <c r="AD625">
        <v>6</v>
      </c>
      <c r="AE625">
        <v>57.14</v>
      </c>
      <c r="AF625">
        <v>13</v>
      </c>
      <c r="AG625">
        <v>6</v>
      </c>
      <c r="AH625">
        <v>3</v>
      </c>
      <c r="AI625">
        <v>5</v>
      </c>
    </row>
    <row r="626" spans="1:35" x14ac:dyDescent="0.2">
      <c r="A626" s="102">
        <v>1373</v>
      </c>
      <c r="B626">
        <v>2579</v>
      </c>
      <c r="C626" t="s">
        <v>2158</v>
      </c>
      <c r="D626" t="s">
        <v>1339</v>
      </c>
      <c r="E626">
        <v>3035</v>
      </c>
      <c r="F626">
        <v>3055</v>
      </c>
      <c r="G626">
        <v>300</v>
      </c>
      <c r="H626" t="s">
        <v>1311</v>
      </c>
      <c r="I626">
        <v>6586</v>
      </c>
      <c r="J626" t="s">
        <v>774</v>
      </c>
      <c r="K626" t="s">
        <v>1324</v>
      </c>
      <c r="L626">
        <v>4215</v>
      </c>
      <c r="M626">
        <v>4235</v>
      </c>
      <c r="N626">
        <v>200</v>
      </c>
      <c r="O626" t="s">
        <v>1314</v>
      </c>
      <c r="P626">
        <v>0.86969171579263804</v>
      </c>
      <c r="Q626">
        <v>0.81821072859688704</v>
      </c>
      <c r="R626" s="106">
        <v>0.100521808869033</v>
      </c>
      <c r="S626" s="106">
        <v>3.5600252484236802E-2</v>
      </c>
      <c r="T626">
        <v>5.4289972566076601E-2</v>
      </c>
      <c r="U626">
        <v>5.4289972566076601E-2</v>
      </c>
      <c r="V626">
        <v>0.348899092955191</v>
      </c>
      <c r="W626">
        <v>0.18</v>
      </c>
      <c r="X626">
        <v>8.2100000000000009</v>
      </c>
      <c r="Y626">
        <v>140311</v>
      </c>
      <c r="Z626">
        <v>10793</v>
      </c>
      <c r="AA626">
        <v>0.55000000000000004</v>
      </c>
      <c r="AB626">
        <v>13</v>
      </c>
      <c r="AC626">
        <v>7</v>
      </c>
      <c r="AD626">
        <v>6</v>
      </c>
      <c r="AE626">
        <v>53.85</v>
      </c>
      <c r="AF626">
        <v>11</v>
      </c>
      <c r="AG626">
        <v>6</v>
      </c>
      <c r="AH626">
        <v>4</v>
      </c>
      <c r="AI626">
        <v>3</v>
      </c>
    </row>
    <row r="627" spans="1:35" x14ac:dyDescent="0.2">
      <c r="A627" s="102">
        <v>778</v>
      </c>
      <c r="B627">
        <v>8309</v>
      </c>
      <c r="C627" t="s">
        <v>893</v>
      </c>
      <c r="D627" t="s">
        <v>1369</v>
      </c>
      <c r="E627">
        <v>3985</v>
      </c>
      <c r="F627">
        <v>3992</v>
      </c>
      <c r="G627">
        <v>200</v>
      </c>
      <c r="H627" t="s">
        <v>1311</v>
      </c>
      <c r="I627">
        <v>9072</v>
      </c>
      <c r="J627" t="s">
        <v>1441</v>
      </c>
      <c r="K627" t="s">
        <v>1442</v>
      </c>
      <c r="L627">
        <v>2444</v>
      </c>
      <c r="M627">
        <v>2438</v>
      </c>
      <c r="N627">
        <v>300</v>
      </c>
      <c r="O627" t="s">
        <v>1314</v>
      </c>
      <c r="P627">
        <v>0.85754706359381905</v>
      </c>
      <c r="Q627">
        <v>0.87646532691551504</v>
      </c>
      <c r="R627">
        <v>0.154733387311556</v>
      </c>
      <c r="S627" s="15">
        <v>1.30698311470422E-2</v>
      </c>
      <c r="T627">
        <v>2.5614794563604701</v>
      </c>
      <c r="U627">
        <v>2.5614794563604701</v>
      </c>
      <c r="V627">
        <v>2.0786999589349802</v>
      </c>
      <c r="W627">
        <v>4.7699999999999996</v>
      </c>
      <c r="X627">
        <v>8.39</v>
      </c>
      <c r="Y627">
        <v>139767</v>
      </c>
      <c r="Z627">
        <v>9318</v>
      </c>
      <c r="AA627">
        <v>0.56000000000000005</v>
      </c>
      <c r="AB627">
        <v>15</v>
      </c>
      <c r="AC627">
        <v>9</v>
      </c>
      <c r="AD627">
        <v>6</v>
      </c>
      <c r="AE627">
        <v>60</v>
      </c>
      <c r="AF627">
        <v>15</v>
      </c>
      <c r="AG627">
        <v>3</v>
      </c>
      <c r="AH627">
        <v>0</v>
      </c>
      <c r="AI627">
        <v>12</v>
      </c>
    </row>
    <row r="628" spans="1:35" x14ac:dyDescent="0.2">
      <c r="A628" s="102">
        <v>149</v>
      </c>
      <c r="B628">
        <v>7205</v>
      </c>
      <c r="C628" t="s">
        <v>59</v>
      </c>
      <c r="D628" t="s">
        <v>1329</v>
      </c>
      <c r="E628">
        <v>1017</v>
      </c>
      <c r="F628">
        <v>1018</v>
      </c>
      <c r="G628">
        <v>900</v>
      </c>
      <c r="H628" t="s">
        <v>1311</v>
      </c>
      <c r="I628">
        <v>9810</v>
      </c>
      <c r="J628" t="s">
        <v>1278</v>
      </c>
      <c r="K628" t="s">
        <v>1318</v>
      </c>
      <c r="L628">
        <v>4625</v>
      </c>
      <c r="M628">
        <v>4625</v>
      </c>
      <c r="N628">
        <v>200</v>
      </c>
      <c r="O628" t="s">
        <v>1314</v>
      </c>
      <c r="P628">
        <v>0.90391917610925498</v>
      </c>
      <c r="Q628">
        <v>0.93226392615140297</v>
      </c>
      <c r="R628" s="106">
        <v>0.34726612959019498</v>
      </c>
      <c r="S628">
        <v>3.8185801828287201E-2</v>
      </c>
      <c r="T628">
        <v>0.38313278412085899</v>
      </c>
      <c r="U628">
        <v>0.38313278412085899</v>
      </c>
      <c r="V628">
        <v>0.51151323105624102</v>
      </c>
      <c r="W628">
        <v>0.92</v>
      </c>
      <c r="X628">
        <v>0.95</v>
      </c>
      <c r="Y628">
        <v>139371</v>
      </c>
      <c r="Z628">
        <v>8711</v>
      </c>
      <c r="AA628">
        <v>0.41</v>
      </c>
      <c r="AB628">
        <v>16</v>
      </c>
      <c r="AC628">
        <v>8</v>
      </c>
      <c r="AD628">
        <v>8</v>
      </c>
      <c r="AE628">
        <v>50</v>
      </c>
      <c r="AF628">
        <v>15</v>
      </c>
      <c r="AG628">
        <v>3</v>
      </c>
      <c r="AH628">
        <v>2</v>
      </c>
      <c r="AI628">
        <v>11</v>
      </c>
    </row>
    <row r="629" spans="1:35" x14ac:dyDescent="0.2">
      <c r="A629" s="102">
        <v>869</v>
      </c>
      <c r="B629">
        <v>4543</v>
      </c>
      <c r="C629" t="s">
        <v>688</v>
      </c>
      <c r="D629" t="s">
        <v>1320</v>
      </c>
      <c r="E629">
        <v>3840</v>
      </c>
      <c r="F629">
        <v>3826</v>
      </c>
      <c r="G629">
        <v>200</v>
      </c>
      <c r="H629" t="s">
        <v>1311</v>
      </c>
      <c r="I629">
        <v>6479</v>
      </c>
      <c r="J629" t="s">
        <v>556</v>
      </c>
      <c r="K629" t="s">
        <v>1316</v>
      </c>
      <c r="L629">
        <v>2175</v>
      </c>
      <c r="M629">
        <v>2197</v>
      </c>
      <c r="N629">
        <v>300</v>
      </c>
      <c r="O629" t="s">
        <v>1314</v>
      </c>
      <c r="P629">
        <v>0.558962525262655</v>
      </c>
      <c r="Q629">
        <v>0.86804204301954002</v>
      </c>
      <c r="R629">
        <v>0.18937917132169499</v>
      </c>
      <c r="S629" s="15">
        <v>4.8344129362324802E-2</v>
      </c>
      <c r="T629">
        <v>0.13740344980604099</v>
      </c>
      <c r="U629">
        <v>0.13740344980604099</v>
      </c>
      <c r="V629">
        <v>0.621772091862413</v>
      </c>
      <c r="W629">
        <v>0.46</v>
      </c>
      <c r="X629">
        <v>13.87</v>
      </c>
      <c r="Y629">
        <v>138825</v>
      </c>
      <c r="Z629">
        <v>7712</v>
      </c>
      <c r="AA629">
        <v>0.35</v>
      </c>
      <c r="AB629">
        <v>18</v>
      </c>
      <c r="AC629">
        <v>12</v>
      </c>
      <c r="AD629">
        <v>6</v>
      </c>
      <c r="AE629">
        <v>66.67</v>
      </c>
      <c r="AF629">
        <v>10</v>
      </c>
      <c r="AG629">
        <v>8</v>
      </c>
      <c r="AH629">
        <v>5</v>
      </c>
      <c r="AI629">
        <v>5</v>
      </c>
    </row>
    <row r="630" spans="1:35" x14ac:dyDescent="0.2">
      <c r="A630" s="102">
        <v>311</v>
      </c>
      <c r="B630">
        <v>4204</v>
      </c>
      <c r="C630" t="s">
        <v>229</v>
      </c>
      <c r="D630" t="s">
        <v>1336</v>
      </c>
      <c r="E630">
        <v>1847</v>
      </c>
      <c r="F630">
        <v>1836</v>
      </c>
      <c r="G630">
        <v>500</v>
      </c>
      <c r="H630" t="s">
        <v>1311</v>
      </c>
      <c r="I630">
        <v>5802</v>
      </c>
      <c r="J630" t="s">
        <v>1549</v>
      </c>
      <c r="K630" t="s">
        <v>1327</v>
      </c>
      <c r="L630">
        <v>1447.5</v>
      </c>
      <c r="M630">
        <v>1459</v>
      </c>
      <c r="N630">
        <v>600</v>
      </c>
      <c r="O630" t="s">
        <v>1314</v>
      </c>
      <c r="P630">
        <v>0.60806614238016099</v>
      </c>
      <c r="Q630">
        <v>0.91502380704832398</v>
      </c>
      <c r="R630">
        <v>3.9020320262329697E-2</v>
      </c>
      <c r="S630" s="15">
        <v>6.1001108830973302E-2</v>
      </c>
      <c r="T630">
        <v>1.40768277840651</v>
      </c>
      <c r="U630">
        <v>1.40768277840651</v>
      </c>
      <c r="V630">
        <v>1.54761583648928</v>
      </c>
      <c r="W630">
        <v>4.82</v>
      </c>
      <c r="X630">
        <v>4.6399999999999997</v>
      </c>
      <c r="Y630">
        <v>138249</v>
      </c>
      <c r="Z630">
        <v>8641</v>
      </c>
      <c r="AA630">
        <v>0.36</v>
      </c>
      <c r="AB630">
        <v>16</v>
      </c>
      <c r="AC630">
        <v>10</v>
      </c>
      <c r="AD630">
        <v>6</v>
      </c>
      <c r="AE630">
        <v>62.5</v>
      </c>
      <c r="AF630">
        <v>15</v>
      </c>
      <c r="AG630">
        <v>6</v>
      </c>
      <c r="AH630">
        <v>4</v>
      </c>
      <c r="AI630">
        <v>6</v>
      </c>
    </row>
    <row r="631" spans="1:35" x14ac:dyDescent="0.2">
      <c r="A631" s="102">
        <v>158</v>
      </c>
      <c r="B631">
        <v>2001</v>
      </c>
      <c r="C631" t="s">
        <v>1222</v>
      </c>
      <c r="D631" t="s">
        <v>1339</v>
      </c>
      <c r="E631">
        <v>1653</v>
      </c>
      <c r="F631">
        <v>1649</v>
      </c>
      <c r="G631">
        <v>600</v>
      </c>
      <c r="H631" t="s">
        <v>1311</v>
      </c>
      <c r="I631">
        <v>7261</v>
      </c>
      <c r="J631" t="s">
        <v>1716</v>
      </c>
      <c r="K631" t="s">
        <v>1329</v>
      </c>
      <c r="L631">
        <v>882</v>
      </c>
      <c r="M631">
        <v>883</v>
      </c>
      <c r="N631">
        <v>1100</v>
      </c>
      <c r="O631" t="s">
        <v>1314</v>
      </c>
      <c r="P631">
        <v>0.56413514493573702</v>
      </c>
      <c r="Q631">
        <v>0.93173968013171504</v>
      </c>
      <c r="R631" s="106">
        <v>0.37371186737894302</v>
      </c>
      <c r="S631" s="106">
        <v>4.9558203884942304E-3</v>
      </c>
      <c r="T631">
        <v>1.9772965842133301</v>
      </c>
      <c r="U631">
        <v>1.9772965842133301</v>
      </c>
      <c r="V631">
        <v>2.0793968682894102</v>
      </c>
      <c r="W631">
        <v>4.53</v>
      </c>
      <c r="X631">
        <v>1.83</v>
      </c>
      <c r="Y631">
        <v>137628</v>
      </c>
      <c r="Z631">
        <v>6554</v>
      </c>
      <c r="AA631">
        <v>0.35</v>
      </c>
      <c r="AB631">
        <v>21</v>
      </c>
      <c r="AC631">
        <v>14</v>
      </c>
      <c r="AD631">
        <v>7</v>
      </c>
      <c r="AE631">
        <v>66.67</v>
      </c>
      <c r="AF631">
        <v>15</v>
      </c>
      <c r="AG631">
        <v>5</v>
      </c>
      <c r="AH631">
        <v>2</v>
      </c>
      <c r="AI631">
        <v>14</v>
      </c>
    </row>
    <row r="632" spans="1:35" x14ac:dyDescent="0.2">
      <c r="A632" s="102">
        <v>1046</v>
      </c>
      <c r="B632">
        <v>5233</v>
      </c>
      <c r="C632" t="s">
        <v>1526</v>
      </c>
      <c r="D632" t="s">
        <v>1310</v>
      </c>
      <c r="E632">
        <v>2989</v>
      </c>
      <c r="F632">
        <v>2992</v>
      </c>
      <c r="G632">
        <v>300</v>
      </c>
      <c r="H632" t="s">
        <v>1314</v>
      </c>
      <c r="I632">
        <v>8086</v>
      </c>
      <c r="J632" t="s">
        <v>1612</v>
      </c>
      <c r="K632" t="s">
        <v>1320</v>
      </c>
      <c r="L632">
        <v>1244</v>
      </c>
      <c r="M632">
        <v>1238</v>
      </c>
      <c r="N632">
        <v>700</v>
      </c>
      <c r="O632" t="s">
        <v>1311</v>
      </c>
      <c r="P632">
        <v>0.73225966209724902</v>
      </c>
      <c r="Q632">
        <v>0.85211749517033097</v>
      </c>
      <c r="R632">
        <v>5.2595691682955199E-2</v>
      </c>
      <c r="S632">
        <v>7.1299995789868995E-2</v>
      </c>
      <c r="T632">
        <v>-0.63839187443148204</v>
      </c>
      <c r="U632">
        <v>0.63839187443148204</v>
      </c>
      <c r="V632">
        <v>0.98759478614710705</v>
      </c>
      <c r="W632">
        <v>-2.2799999999999998</v>
      </c>
      <c r="X632">
        <v>3.45</v>
      </c>
      <c r="Y632">
        <v>135960</v>
      </c>
      <c r="Z632">
        <v>7998</v>
      </c>
      <c r="AA632">
        <v>0.32</v>
      </c>
      <c r="AB632">
        <v>17</v>
      </c>
      <c r="AC632">
        <v>12</v>
      </c>
      <c r="AD632">
        <v>5</v>
      </c>
      <c r="AE632">
        <v>70.59</v>
      </c>
      <c r="AF632">
        <v>13</v>
      </c>
      <c r="AG632">
        <v>6</v>
      </c>
      <c r="AH632">
        <v>4</v>
      </c>
      <c r="AI632">
        <v>7</v>
      </c>
    </row>
    <row r="633" spans="1:35" x14ac:dyDescent="0.2">
      <c r="A633" s="102">
        <v>1275</v>
      </c>
      <c r="B633">
        <v>6113</v>
      </c>
      <c r="C633" t="s">
        <v>1652</v>
      </c>
      <c r="D633" t="s">
        <v>1324</v>
      </c>
      <c r="E633">
        <v>1098</v>
      </c>
      <c r="F633">
        <v>1112</v>
      </c>
      <c r="G633">
        <v>800</v>
      </c>
      <c r="H633" t="s">
        <v>1314</v>
      </c>
      <c r="I633">
        <v>6902</v>
      </c>
      <c r="J633" t="s">
        <v>789</v>
      </c>
      <c r="K633" t="s">
        <v>1329</v>
      </c>
      <c r="L633">
        <v>4460</v>
      </c>
      <c r="M633">
        <v>4462</v>
      </c>
      <c r="N633">
        <v>200</v>
      </c>
      <c r="O633" t="s">
        <v>1311</v>
      </c>
      <c r="P633">
        <v>0.91800685925694203</v>
      </c>
      <c r="Q633">
        <v>0.83054121635362799</v>
      </c>
      <c r="R633" s="106">
        <v>4.2581195303386402E-2</v>
      </c>
      <c r="S633">
        <v>3.6223688292947101E-2</v>
      </c>
      <c r="T633">
        <v>-0.733730667206409</v>
      </c>
      <c r="U633">
        <v>0.733730667206409</v>
      </c>
      <c r="V633">
        <v>0.59095911876723795</v>
      </c>
      <c r="W633">
        <v>-1.25</v>
      </c>
      <c r="X633">
        <v>0.31</v>
      </c>
      <c r="Y633">
        <v>135941</v>
      </c>
      <c r="Z633">
        <v>9063</v>
      </c>
      <c r="AA633">
        <v>0.42</v>
      </c>
      <c r="AB633">
        <v>15</v>
      </c>
      <c r="AC633">
        <v>10</v>
      </c>
      <c r="AD633">
        <v>5</v>
      </c>
      <c r="AE633">
        <v>66.67</v>
      </c>
      <c r="AF633">
        <v>15</v>
      </c>
      <c r="AG633">
        <v>3</v>
      </c>
      <c r="AH633">
        <v>2</v>
      </c>
      <c r="AI633">
        <v>10</v>
      </c>
    </row>
    <row r="634" spans="1:35" x14ac:dyDescent="0.2">
      <c r="A634" s="102">
        <v>628</v>
      </c>
      <c r="B634">
        <v>6370</v>
      </c>
      <c r="C634" t="s">
        <v>1569</v>
      </c>
      <c r="D634" t="s">
        <v>1324</v>
      </c>
      <c r="E634">
        <v>3195</v>
      </c>
      <c r="F634">
        <v>3200</v>
      </c>
      <c r="G634">
        <v>200</v>
      </c>
      <c r="H634" t="s">
        <v>1311</v>
      </c>
      <c r="I634">
        <v>6981</v>
      </c>
      <c r="J634" t="s">
        <v>1513</v>
      </c>
      <c r="K634" t="s">
        <v>1316</v>
      </c>
      <c r="L634">
        <v>6415</v>
      </c>
      <c r="M634">
        <v>6330</v>
      </c>
      <c r="N634">
        <v>100</v>
      </c>
      <c r="O634" t="s">
        <v>1314</v>
      </c>
      <c r="P634">
        <v>0.532202107948753</v>
      </c>
      <c r="Q634">
        <v>0.88897392494489202</v>
      </c>
      <c r="R634">
        <v>0.31969906180046698</v>
      </c>
      <c r="S634" s="106">
        <v>4.0346939568758698E-2</v>
      </c>
      <c r="T634">
        <v>0.56459997063718104</v>
      </c>
      <c r="U634">
        <v>0.56459997063718104</v>
      </c>
      <c r="V634">
        <v>0.19461563825488501</v>
      </c>
      <c r="W634">
        <v>1.84</v>
      </c>
      <c r="X634">
        <v>1.1100000000000001</v>
      </c>
      <c r="Y634">
        <v>135397</v>
      </c>
      <c r="Z634">
        <v>10415</v>
      </c>
      <c r="AA634">
        <v>1.1200000000000001</v>
      </c>
      <c r="AB634">
        <v>13</v>
      </c>
      <c r="AC634">
        <v>8</v>
      </c>
      <c r="AD634">
        <v>5</v>
      </c>
      <c r="AE634">
        <v>61.54</v>
      </c>
      <c r="AF634">
        <v>10</v>
      </c>
      <c r="AG634">
        <v>7</v>
      </c>
      <c r="AH634">
        <v>3</v>
      </c>
      <c r="AI634">
        <v>3</v>
      </c>
    </row>
    <row r="635" spans="1:35" x14ac:dyDescent="0.2">
      <c r="A635" s="102">
        <v>1265</v>
      </c>
      <c r="B635">
        <v>5110</v>
      </c>
      <c r="C635" t="s">
        <v>1144</v>
      </c>
      <c r="D635" t="s">
        <v>1450</v>
      </c>
      <c r="E635">
        <v>1220</v>
      </c>
      <c r="F635">
        <v>1230</v>
      </c>
      <c r="G635">
        <v>900</v>
      </c>
      <c r="H635" t="s">
        <v>1311</v>
      </c>
      <c r="I635">
        <v>7453</v>
      </c>
      <c r="J635" t="s">
        <v>53</v>
      </c>
      <c r="K635" t="s">
        <v>1337</v>
      </c>
      <c r="L635">
        <v>1815</v>
      </c>
      <c r="M635">
        <v>1782</v>
      </c>
      <c r="N635">
        <v>600</v>
      </c>
      <c r="O635" t="s">
        <v>1314</v>
      </c>
      <c r="P635">
        <v>0.89182881428057503</v>
      </c>
      <c r="Q635">
        <v>0.83147363947743702</v>
      </c>
      <c r="R635">
        <v>0.38536522559269198</v>
      </c>
      <c r="S635">
        <v>8.2964700781457998E-2</v>
      </c>
      <c r="T635">
        <v>2.27013619930365</v>
      </c>
      <c r="U635">
        <v>2.27013619930365</v>
      </c>
      <c r="V635">
        <v>1.97767558491066</v>
      </c>
      <c r="W635">
        <v>15.06</v>
      </c>
      <c r="X635">
        <v>3.54</v>
      </c>
      <c r="Y635">
        <v>135230</v>
      </c>
      <c r="Z635">
        <v>7513</v>
      </c>
      <c r="AA635">
        <v>0.32</v>
      </c>
      <c r="AB635">
        <v>18</v>
      </c>
      <c r="AC635">
        <v>9</v>
      </c>
      <c r="AD635">
        <v>9</v>
      </c>
      <c r="AE635">
        <v>50</v>
      </c>
      <c r="AF635">
        <v>10</v>
      </c>
      <c r="AG635">
        <v>6</v>
      </c>
      <c r="AH635">
        <v>6</v>
      </c>
      <c r="AI635">
        <v>6</v>
      </c>
    </row>
    <row r="636" spans="1:35" x14ac:dyDescent="0.2">
      <c r="A636" s="102">
        <v>448</v>
      </c>
      <c r="B636">
        <v>2127</v>
      </c>
      <c r="C636" t="s">
        <v>1508</v>
      </c>
      <c r="D636" t="s">
        <v>1326</v>
      </c>
      <c r="E636">
        <v>3865</v>
      </c>
      <c r="F636">
        <v>3830</v>
      </c>
      <c r="G636">
        <v>200</v>
      </c>
      <c r="H636" t="s">
        <v>1311</v>
      </c>
      <c r="I636">
        <v>8604</v>
      </c>
      <c r="J636" t="s">
        <v>446</v>
      </c>
      <c r="K636" t="s">
        <v>1517</v>
      </c>
      <c r="L636">
        <v>556</v>
      </c>
      <c r="M636">
        <v>558.9</v>
      </c>
      <c r="N636">
        <v>1400</v>
      </c>
      <c r="O636" t="s">
        <v>1314</v>
      </c>
      <c r="P636">
        <v>0.57452327764594602</v>
      </c>
      <c r="Q636">
        <v>0.90411066209183699</v>
      </c>
      <c r="R636" s="106">
        <v>2.7894770120946398E-3</v>
      </c>
      <c r="S636">
        <v>2.50179735184877E-2</v>
      </c>
      <c r="T636">
        <v>0.70316697665177397</v>
      </c>
      <c r="U636">
        <v>0.70316697665177397</v>
      </c>
      <c r="V636">
        <v>1.19906691543366</v>
      </c>
      <c r="W636">
        <v>2.89</v>
      </c>
      <c r="X636">
        <v>2.15</v>
      </c>
      <c r="Y636">
        <v>135114</v>
      </c>
      <c r="Z636">
        <v>5630</v>
      </c>
      <c r="AA636">
        <v>0.32</v>
      </c>
      <c r="AB636">
        <v>24</v>
      </c>
      <c r="AC636">
        <v>12</v>
      </c>
      <c r="AD636">
        <v>12</v>
      </c>
      <c r="AE636">
        <v>50</v>
      </c>
      <c r="AF636">
        <v>9</v>
      </c>
      <c r="AG636">
        <v>11</v>
      </c>
      <c r="AH636">
        <v>10</v>
      </c>
      <c r="AI636">
        <v>3</v>
      </c>
    </row>
    <row r="637" spans="1:35" x14ac:dyDescent="0.2">
      <c r="A637" s="102">
        <v>1200</v>
      </c>
      <c r="B637">
        <v>4917</v>
      </c>
      <c r="C637" t="s">
        <v>1668</v>
      </c>
      <c r="D637" t="s">
        <v>1336</v>
      </c>
      <c r="E637">
        <v>2610</v>
      </c>
      <c r="F637">
        <v>2587</v>
      </c>
      <c r="G637">
        <v>300</v>
      </c>
      <c r="H637" t="s">
        <v>1314</v>
      </c>
      <c r="I637">
        <v>7701</v>
      </c>
      <c r="J637" t="s">
        <v>1813</v>
      </c>
      <c r="K637" t="s">
        <v>1320</v>
      </c>
      <c r="L637">
        <v>3020</v>
      </c>
      <c r="M637">
        <v>2967</v>
      </c>
      <c r="N637">
        <v>300</v>
      </c>
      <c r="O637" t="s">
        <v>1311</v>
      </c>
      <c r="P637">
        <v>0.83484259509390302</v>
      </c>
      <c r="Q637">
        <v>0.83746210806538102</v>
      </c>
      <c r="R637">
        <v>0.23852904868446301</v>
      </c>
      <c r="S637">
        <v>1.43766954883573E-3</v>
      </c>
      <c r="T637">
        <v>-0.66897627966236295</v>
      </c>
      <c r="U637">
        <v>0.66897627966236295</v>
      </c>
      <c r="V637">
        <v>0.84221814681867302</v>
      </c>
      <c r="W637">
        <v>-3.48</v>
      </c>
      <c r="X637">
        <v>12.81</v>
      </c>
      <c r="Y637">
        <v>135099</v>
      </c>
      <c r="Z637">
        <v>7947</v>
      </c>
      <c r="AA637">
        <v>0.41</v>
      </c>
      <c r="AB637">
        <v>17</v>
      </c>
      <c r="AC637">
        <v>9</v>
      </c>
      <c r="AD637">
        <v>8</v>
      </c>
      <c r="AE637">
        <v>52.94</v>
      </c>
      <c r="AF637">
        <v>11</v>
      </c>
      <c r="AG637">
        <v>8</v>
      </c>
      <c r="AH637">
        <v>6</v>
      </c>
      <c r="AI637">
        <v>3</v>
      </c>
    </row>
    <row r="638" spans="1:35" x14ac:dyDescent="0.2">
      <c r="A638" s="102">
        <v>118</v>
      </c>
      <c r="B638">
        <v>4634</v>
      </c>
      <c r="C638" t="s">
        <v>65</v>
      </c>
      <c r="D638" t="s">
        <v>1336</v>
      </c>
      <c r="E638">
        <v>2460</v>
      </c>
      <c r="F638">
        <v>2455</v>
      </c>
      <c r="G638">
        <v>400</v>
      </c>
      <c r="H638" t="s">
        <v>1311</v>
      </c>
      <c r="I638">
        <v>7272</v>
      </c>
      <c r="J638" t="s">
        <v>1532</v>
      </c>
      <c r="K638" t="s">
        <v>1329</v>
      </c>
      <c r="L638">
        <v>1927</v>
      </c>
      <c r="M638">
        <v>1934</v>
      </c>
      <c r="N638">
        <v>500</v>
      </c>
      <c r="O638" t="s">
        <v>1314</v>
      </c>
      <c r="P638">
        <v>0.93379031940160695</v>
      </c>
      <c r="Q638">
        <v>0.93799689793192098</v>
      </c>
      <c r="R638">
        <v>4.54728996514163E-2</v>
      </c>
      <c r="S638">
        <v>9.1811486227685399E-3</v>
      </c>
      <c r="T638">
        <v>2.1441321100939201</v>
      </c>
      <c r="U638">
        <v>2.1441321100939201</v>
      </c>
      <c r="V638">
        <v>2.8019042781775299</v>
      </c>
      <c r="W638">
        <v>5.24</v>
      </c>
      <c r="X638">
        <v>1.53</v>
      </c>
      <c r="Y638">
        <v>134865</v>
      </c>
      <c r="Z638">
        <v>7492</v>
      </c>
      <c r="AA638">
        <v>0.45</v>
      </c>
      <c r="AB638">
        <v>18</v>
      </c>
      <c r="AC638">
        <v>9</v>
      </c>
      <c r="AD638">
        <v>9</v>
      </c>
      <c r="AE638">
        <v>50</v>
      </c>
      <c r="AF638">
        <v>13</v>
      </c>
      <c r="AG638">
        <v>7</v>
      </c>
      <c r="AH638">
        <v>1</v>
      </c>
      <c r="AI638">
        <v>10</v>
      </c>
    </row>
    <row r="639" spans="1:35" x14ac:dyDescent="0.2">
      <c r="A639" s="102">
        <v>616</v>
      </c>
      <c r="B639">
        <v>5802</v>
      </c>
      <c r="C639" t="s">
        <v>1549</v>
      </c>
      <c r="D639" t="s">
        <v>1327</v>
      </c>
      <c r="E639">
        <v>1447.5</v>
      </c>
      <c r="F639">
        <v>1459</v>
      </c>
      <c r="G639">
        <v>700</v>
      </c>
      <c r="H639" t="s">
        <v>1314</v>
      </c>
      <c r="I639">
        <v>7984</v>
      </c>
      <c r="J639" t="s">
        <v>849</v>
      </c>
      <c r="K639" t="s">
        <v>1335</v>
      </c>
      <c r="L639">
        <v>1570</v>
      </c>
      <c r="M639">
        <v>1597</v>
      </c>
      <c r="N639">
        <v>600</v>
      </c>
      <c r="O639" t="s">
        <v>1311</v>
      </c>
      <c r="P639">
        <v>0.72595337517621406</v>
      </c>
      <c r="Q639">
        <v>0.889920923321183</v>
      </c>
      <c r="R639">
        <v>0.42399178229788698</v>
      </c>
      <c r="S639">
        <v>2.4700028831152999E-2</v>
      </c>
      <c r="T639">
        <v>-1.6623940715690799</v>
      </c>
      <c r="U639">
        <v>1.6623940715690799</v>
      </c>
      <c r="V639">
        <v>1.0955848352017501</v>
      </c>
      <c r="W639">
        <v>-5.43</v>
      </c>
      <c r="X639">
        <v>6.59</v>
      </c>
      <c r="Y639">
        <v>134534</v>
      </c>
      <c r="Z639">
        <v>7474</v>
      </c>
      <c r="AA639">
        <v>0.41</v>
      </c>
      <c r="AB639">
        <v>18</v>
      </c>
      <c r="AC639">
        <v>10</v>
      </c>
      <c r="AD639">
        <v>8</v>
      </c>
      <c r="AE639">
        <v>55.56</v>
      </c>
      <c r="AF639">
        <v>12</v>
      </c>
      <c r="AG639">
        <v>7</v>
      </c>
      <c r="AH639">
        <v>3</v>
      </c>
      <c r="AI639">
        <v>8</v>
      </c>
    </row>
    <row r="640" spans="1:35" x14ac:dyDescent="0.2">
      <c r="A640" s="102">
        <v>1365</v>
      </c>
      <c r="B640">
        <v>2587</v>
      </c>
      <c r="C640" t="s">
        <v>2019</v>
      </c>
      <c r="D640" t="s">
        <v>1339</v>
      </c>
      <c r="E640">
        <v>4675</v>
      </c>
      <c r="F640">
        <v>4655</v>
      </c>
      <c r="G640">
        <v>200</v>
      </c>
      <c r="H640" t="s">
        <v>1311</v>
      </c>
      <c r="I640">
        <v>4324</v>
      </c>
      <c r="J640" t="s">
        <v>1560</v>
      </c>
      <c r="K640" t="s">
        <v>1326</v>
      </c>
      <c r="L640">
        <v>3490</v>
      </c>
      <c r="M640">
        <v>3555</v>
      </c>
      <c r="N640">
        <v>300</v>
      </c>
      <c r="O640" t="s">
        <v>1314</v>
      </c>
      <c r="P640">
        <v>0.66529755392813905</v>
      </c>
      <c r="Q640">
        <v>0.81909154661768102</v>
      </c>
      <c r="R640" s="15">
        <v>0.11693262296087301</v>
      </c>
      <c r="S640">
        <v>1.84372564374296E-3</v>
      </c>
      <c r="T640">
        <v>2.32837185957314</v>
      </c>
      <c r="U640">
        <v>2.32837185957314</v>
      </c>
      <c r="V640">
        <v>3.0134733715256901</v>
      </c>
      <c r="W640">
        <v>7.42</v>
      </c>
      <c r="X640">
        <v>14.55</v>
      </c>
      <c r="Y640">
        <v>134338</v>
      </c>
      <c r="Z640">
        <v>16792</v>
      </c>
      <c r="AA640">
        <v>0.68</v>
      </c>
      <c r="AB640">
        <v>8</v>
      </c>
      <c r="AC640">
        <v>4</v>
      </c>
      <c r="AD640">
        <v>4</v>
      </c>
      <c r="AE640">
        <v>50</v>
      </c>
      <c r="AF640">
        <v>16</v>
      </c>
      <c r="AG640">
        <v>3</v>
      </c>
      <c r="AH640">
        <v>1</v>
      </c>
      <c r="AI640">
        <v>4</v>
      </c>
    </row>
    <row r="641" spans="1:35" x14ac:dyDescent="0.2">
      <c r="A641" s="102">
        <v>1403</v>
      </c>
      <c r="B641">
        <v>1662</v>
      </c>
      <c r="C641" t="s">
        <v>572</v>
      </c>
      <c r="D641" t="s">
        <v>1538</v>
      </c>
      <c r="E641">
        <v>2821</v>
      </c>
      <c r="F641">
        <v>2814</v>
      </c>
      <c r="G641">
        <v>300</v>
      </c>
      <c r="H641" t="s">
        <v>1311</v>
      </c>
      <c r="I641">
        <v>6703</v>
      </c>
      <c r="J641" t="s">
        <v>1578</v>
      </c>
      <c r="K641" t="s">
        <v>1316</v>
      </c>
      <c r="L641">
        <v>1350</v>
      </c>
      <c r="M641">
        <v>1348</v>
      </c>
      <c r="N641">
        <v>600</v>
      </c>
      <c r="O641" t="s">
        <v>1314</v>
      </c>
      <c r="P641">
        <v>0.61567293607986695</v>
      </c>
      <c r="Q641">
        <v>0.81519305333174497</v>
      </c>
      <c r="R641">
        <v>0.40575730446321201</v>
      </c>
      <c r="S641">
        <v>5.6310151776182503E-2</v>
      </c>
      <c r="T641">
        <v>1.49340122507629</v>
      </c>
      <c r="U641">
        <v>1.49340122507629</v>
      </c>
      <c r="V641">
        <v>2.3424914156088801</v>
      </c>
      <c r="W641">
        <v>5.7</v>
      </c>
      <c r="X641">
        <v>4.1900000000000004</v>
      </c>
      <c r="Y641">
        <v>133749</v>
      </c>
      <c r="Z641">
        <v>7430</v>
      </c>
      <c r="AA641">
        <v>0.35</v>
      </c>
      <c r="AB641">
        <v>18</v>
      </c>
      <c r="AC641">
        <v>12</v>
      </c>
      <c r="AD641">
        <v>6</v>
      </c>
      <c r="AE641">
        <v>66.67</v>
      </c>
      <c r="AF641">
        <v>12</v>
      </c>
      <c r="AG641">
        <v>8</v>
      </c>
      <c r="AH641">
        <v>4</v>
      </c>
      <c r="AI641">
        <v>6</v>
      </c>
    </row>
    <row r="642" spans="1:35" x14ac:dyDescent="0.2">
      <c r="A642" s="102">
        <v>354</v>
      </c>
      <c r="B642">
        <v>4188</v>
      </c>
      <c r="C642" t="s">
        <v>1541</v>
      </c>
      <c r="D642" t="s">
        <v>1336</v>
      </c>
      <c r="E642">
        <v>794.9</v>
      </c>
      <c r="F642">
        <v>798.5</v>
      </c>
      <c r="G642">
        <v>1100</v>
      </c>
      <c r="H642" t="s">
        <v>1311</v>
      </c>
      <c r="I642">
        <v>5471</v>
      </c>
      <c r="J642" t="s">
        <v>1545</v>
      </c>
      <c r="K642" t="s">
        <v>1367</v>
      </c>
      <c r="L642">
        <v>4205</v>
      </c>
      <c r="M642">
        <v>4260</v>
      </c>
      <c r="N642">
        <v>200</v>
      </c>
      <c r="O642" t="s">
        <v>1314</v>
      </c>
      <c r="P642">
        <v>0.84380791986418302</v>
      </c>
      <c r="Q642">
        <v>0.91137647634105201</v>
      </c>
      <c r="R642" s="15">
        <v>0.123352280058805</v>
      </c>
      <c r="S642" s="106">
        <v>7.8772715805850296E-2</v>
      </c>
      <c r="T642">
        <v>2.1056623152433702</v>
      </c>
      <c r="U642">
        <v>2.1056623152433702</v>
      </c>
      <c r="V642">
        <v>1.74734312221022</v>
      </c>
      <c r="W642">
        <v>7.79</v>
      </c>
      <c r="X642">
        <v>3.09</v>
      </c>
      <c r="Y642">
        <v>132810</v>
      </c>
      <c r="Z642">
        <v>6037</v>
      </c>
      <c r="AA642">
        <v>0.28999999999999998</v>
      </c>
      <c r="AB642">
        <v>22</v>
      </c>
      <c r="AC642">
        <v>12</v>
      </c>
      <c r="AD642">
        <v>10</v>
      </c>
      <c r="AE642">
        <v>54.55</v>
      </c>
      <c r="AF642">
        <v>12</v>
      </c>
      <c r="AG642">
        <v>8</v>
      </c>
      <c r="AH642">
        <v>3</v>
      </c>
      <c r="AI642">
        <v>11</v>
      </c>
    </row>
    <row r="643" spans="1:35" x14ac:dyDescent="0.2">
      <c r="A643" s="102">
        <v>100</v>
      </c>
      <c r="B643">
        <v>6770</v>
      </c>
      <c r="C643" t="s">
        <v>24</v>
      </c>
      <c r="D643" t="s">
        <v>1316</v>
      </c>
      <c r="E643">
        <v>1901</v>
      </c>
      <c r="F643">
        <v>1906</v>
      </c>
      <c r="G643">
        <v>500</v>
      </c>
      <c r="H643" t="s">
        <v>1314</v>
      </c>
      <c r="I643">
        <v>6995</v>
      </c>
      <c r="J643" t="s">
        <v>50</v>
      </c>
      <c r="K643" t="s">
        <v>1329</v>
      </c>
      <c r="L643">
        <v>1840</v>
      </c>
      <c r="M643">
        <v>1849</v>
      </c>
      <c r="N643">
        <v>500</v>
      </c>
      <c r="O643" t="s">
        <v>1311</v>
      </c>
      <c r="P643">
        <v>0.904303055353749</v>
      </c>
      <c r="Q643">
        <v>0.94084357983203404</v>
      </c>
      <c r="R643" s="15">
        <v>0.119541491294938</v>
      </c>
      <c r="S643" s="15">
        <v>3.21768692353578E-2</v>
      </c>
      <c r="T643">
        <v>-1.98272425829751</v>
      </c>
      <c r="U643">
        <v>1.98272425829751</v>
      </c>
      <c r="V643">
        <v>1.9341717862896399</v>
      </c>
      <c r="W643">
        <v>-10.74</v>
      </c>
      <c r="X643">
        <v>2.99</v>
      </c>
      <c r="Y643">
        <v>132283</v>
      </c>
      <c r="Z643">
        <v>6614</v>
      </c>
      <c r="AA643">
        <v>0.28000000000000003</v>
      </c>
      <c r="AB643">
        <v>20</v>
      </c>
      <c r="AC643">
        <v>11</v>
      </c>
      <c r="AD643">
        <v>9</v>
      </c>
      <c r="AE643">
        <v>55</v>
      </c>
      <c r="AF643">
        <v>12</v>
      </c>
      <c r="AG643">
        <v>7</v>
      </c>
      <c r="AH643">
        <v>5</v>
      </c>
      <c r="AI643">
        <v>8</v>
      </c>
    </row>
    <row r="644" spans="1:35" x14ac:dyDescent="0.2">
      <c r="A644" s="102">
        <v>1182</v>
      </c>
      <c r="B644">
        <v>3865</v>
      </c>
      <c r="C644" t="s">
        <v>1259</v>
      </c>
      <c r="D644" t="s">
        <v>1542</v>
      </c>
      <c r="E644">
        <v>500</v>
      </c>
      <c r="F644">
        <v>499</v>
      </c>
      <c r="G644">
        <v>2100</v>
      </c>
      <c r="H644" t="s">
        <v>1311</v>
      </c>
      <c r="I644">
        <v>9474</v>
      </c>
      <c r="J644" t="s">
        <v>1539</v>
      </c>
      <c r="K644" t="s">
        <v>1313</v>
      </c>
      <c r="L644">
        <v>1478</v>
      </c>
      <c r="M644">
        <v>1477</v>
      </c>
      <c r="N644">
        <v>700</v>
      </c>
      <c r="O644" t="s">
        <v>1314</v>
      </c>
      <c r="P644">
        <v>0.94301328309416099</v>
      </c>
      <c r="Q644">
        <v>0.83919948948130196</v>
      </c>
      <c r="R644">
        <v>1.11539774001703E-2</v>
      </c>
      <c r="S644">
        <v>1.7945267166324101E-2</v>
      </c>
      <c r="T644">
        <v>1.8110318981925599</v>
      </c>
      <c r="U644">
        <v>1.8110318981925599</v>
      </c>
      <c r="V644">
        <v>1.65728090327746</v>
      </c>
      <c r="W644">
        <v>8.91</v>
      </c>
      <c r="X644">
        <v>1.35</v>
      </c>
      <c r="Y644">
        <v>130964</v>
      </c>
      <c r="Z644">
        <v>5953</v>
      </c>
      <c r="AA644">
        <v>0.33</v>
      </c>
      <c r="AB644">
        <v>22</v>
      </c>
      <c r="AC644">
        <v>12</v>
      </c>
      <c r="AD644">
        <v>10</v>
      </c>
      <c r="AE644">
        <v>54.55</v>
      </c>
      <c r="AF644">
        <v>9</v>
      </c>
      <c r="AG644">
        <v>10</v>
      </c>
      <c r="AH644">
        <v>8</v>
      </c>
      <c r="AI644">
        <v>4</v>
      </c>
    </row>
    <row r="645" spans="1:35" x14ac:dyDescent="0.2">
      <c r="A645" s="102">
        <v>1195</v>
      </c>
      <c r="B645">
        <v>4917</v>
      </c>
      <c r="C645" t="s">
        <v>1668</v>
      </c>
      <c r="D645" t="s">
        <v>1336</v>
      </c>
      <c r="E645">
        <v>2610</v>
      </c>
      <c r="F645">
        <v>2587</v>
      </c>
      <c r="G645">
        <v>400</v>
      </c>
      <c r="H645" t="s">
        <v>1314</v>
      </c>
      <c r="I645">
        <v>7282</v>
      </c>
      <c r="J645" t="s">
        <v>1577</v>
      </c>
      <c r="K645" t="s">
        <v>1329</v>
      </c>
      <c r="L645">
        <v>2451</v>
      </c>
      <c r="M645">
        <v>2473</v>
      </c>
      <c r="N645">
        <v>400</v>
      </c>
      <c r="O645" t="s">
        <v>1311</v>
      </c>
      <c r="P645">
        <v>0.79923622062044797</v>
      </c>
      <c r="Q645">
        <v>0.83775689681534804</v>
      </c>
      <c r="R645" s="106">
        <v>0.32337137707687702</v>
      </c>
      <c r="S645">
        <v>6.0215071401318503E-3</v>
      </c>
      <c r="T645">
        <v>-1.61064366386547</v>
      </c>
      <c r="U645">
        <v>1.61064366386547</v>
      </c>
      <c r="V645">
        <v>1.3793145150394699</v>
      </c>
      <c r="W645">
        <v>-6.9</v>
      </c>
      <c r="X645">
        <v>4.41</v>
      </c>
      <c r="Y645">
        <v>130623</v>
      </c>
      <c r="Z645">
        <v>6531</v>
      </c>
      <c r="AA645">
        <v>0.33</v>
      </c>
      <c r="AB645">
        <v>20</v>
      </c>
      <c r="AC645">
        <v>12</v>
      </c>
      <c r="AD645">
        <v>8</v>
      </c>
      <c r="AE645">
        <v>60</v>
      </c>
      <c r="AF645">
        <v>12</v>
      </c>
      <c r="AG645">
        <v>9</v>
      </c>
      <c r="AH645">
        <v>5</v>
      </c>
      <c r="AI645">
        <v>6</v>
      </c>
    </row>
    <row r="646" spans="1:35" x14ac:dyDescent="0.2">
      <c r="A646" s="102">
        <v>167</v>
      </c>
      <c r="B646">
        <v>3231</v>
      </c>
      <c r="C646" t="s">
        <v>448</v>
      </c>
      <c r="D646" t="s">
        <v>1333</v>
      </c>
      <c r="E646">
        <v>2806</v>
      </c>
      <c r="F646">
        <v>2775</v>
      </c>
      <c r="G646">
        <v>400</v>
      </c>
      <c r="H646" t="s">
        <v>1314</v>
      </c>
      <c r="I646">
        <v>6465</v>
      </c>
      <c r="J646" t="s">
        <v>442</v>
      </c>
      <c r="K646" t="s">
        <v>1324</v>
      </c>
      <c r="L646">
        <v>10450</v>
      </c>
      <c r="M646">
        <v>10310</v>
      </c>
      <c r="N646">
        <v>100</v>
      </c>
      <c r="O646" t="s">
        <v>1311</v>
      </c>
      <c r="P646">
        <v>0.71430930124852898</v>
      </c>
      <c r="Q646">
        <v>0.93075074724391405</v>
      </c>
      <c r="R646">
        <v>4.1368328854283903E-2</v>
      </c>
      <c r="S646">
        <v>6.5333586368342199E-4</v>
      </c>
      <c r="T646">
        <v>-0.21993322229897599</v>
      </c>
      <c r="U646">
        <v>0.21993322229897599</v>
      </c>
      <c r="V646">
        <v>0.64182390944169998</v>
      </c>
      <c r="W646">
        <v>-0.49</v>
      </c>
      <c r="X646">
        <v>7.66</v>
      </c>
      <c r="Y646">
        <v>130600</v>
      </c>
      <c r="Z646">
        <v>10883</v>
      </c>
      <c r="AA646">
        <v>0.92</v>
      </c>
      <c r="AB646">
        <v>12</v>
      </c>
      <c r="AC646">
        <v>6</v>
      </c>
      <c r="AD646">
        <v>6</v>
      </c>
      <c r="AE646">
        <v>50</v>
      </c>
      <c r="AF646">
        <v>11</v>
      </c>
      <c r="AG646">
        <v>5</v>
      </c>
      <c r="AH646">
        <v>3</v>
      </c>
      <c r="AI646">
        <v>4</v>
      </c>
    </row>
    <row r="647" spans="1:35" x14ac:dyDescent="0.2">
      <c r="A647" s="102">
        <v>1150</v>
      </c>
      <c r="B647">
        <v>7459</v>
      </c>
      <c r="C647" t="s">
        <v>817</v>
      </c>
      <c r="D647" t="s">
        <v>1318</v>
      </c>
      <c r="E647">
        <v>2246</v>
      </c>
      <c r="F647">
        <v>2232</v>
      </c>
      <c r="G647">
        <v>400</v>
      </c>
      <c r="H647" t="s">
        <v>1314</v>
      </c>
      <c r="I647">
        <v>8276</v>
      </c>
      <c r="J647" t="s">
        <v>888</v>
      </c>
      <c r="K647" t="s">
        <v>1337</v>
      </c>
      <c r="L647">
        <v>1927</v>
      </c>
      <c r="M647">
        <v>1923</v>
      </c>
      <c r="N647">
        <v>500</v>
      </c>
      <c r="O647" t="s">
        <v>1311</v>
      </c>
      <c r="P647">
        <v>0.58628259054544796</v>
      </c>
      <c r="Q647">
        <v>0.84253889985895203</v>
      </c>
      <c r="R647">
        <v>2.1667788564746299E-2</v>
      </c>
      <c r="S647">
        <v>6.8728154721074703E-3</v>
      </c>
      <c r="T647">
        <v>-0.64025858538129798</v>
      </c>
      <c r="U647">
        <v>0.64025858538129798</v>
      </c>
      <c r="V647">
        <v>0.12517082827315901</v>
      </c>
      <c r="W647">
        <v>-1.71</v>
      </c>
      <c r="X647">
        <v>7.69</v>
      </c>
      <c r="Y647">
        <v>130568</v>
      </c>
      <c r="Z647">
        <v>6528</v>
      </c>
      <c r="AA647">
        <v>0.32</v>
      </c>
      <c r="AB647">
        <v>20</v>
      </c>
      <c r="AC647">
        <v>11</v>
      </c>
      <c r="AD647">
        <v>9</v>
      </c>
      <c r="AE647">
        <v>55</v>
      </c>
      <c r="AF647">
        <v>13</v>
      </c>
      <c r="AG647">
        <v>7</v>
      </c>
      <c r="AH647">
        <v>4</v>
      </c>
      <c r="AI647">
        <v>9</v>
      </c>
    </row>
    <row r="648" spans="1:35" x14ac:dyDescent="0.2">
      <c r="A648" s="102">
        <v>656</v>
      </c>
      <c r="B648">
        <v>4183</v>
      </c>
      <c r="C648" t="s">
        <v>1521</v>
      </c>
      <c r="D648" t="s">
        <v>1336</v>
      </c>
      <c r="E648">
        <v>2570</v>
      </c>
      <c r="F648">
        <v>2586</v>
      </c>
      <c r="G648">
        <v>400</v>
      </c>
      <c r="H648" t="s">
        <v>1311</v>
      </c>
      <c r="I648">
        <v>6371</v>
      </c>
      <c r="J648" t="s">
        <v>1484</v>
      </c>
      <c r="K648" t="s">
        <v>1324</v>
      </c>
      <c r="L648">
        <v>3305</v>
      </c>
      <c r="M648">
        <v>3325</v>
      </c>
      <c r="N648">
        <v>300</v>
      </c>
      <c r="O648" t="s">
        <v>1314</v>
      </c>
      <c r="P648">
        <v>0.718556646784966</v>
      </c>
      <c r="Q648">
        <v>0.886742269427785</v>
      </c>
      <c r="R648">
        <v>0.33374255086119597</v>
      </c>
      <c r="S648">
        <v>5.90324855725851E-3</v>
      </c>
      <c r="T648">
        <v>2.9284279588092801</v>
      </c>
      <c r="U648">
        <v>2.9284279588092801</v>
      </c>
      <c r="V648">
        <v>2.6510534489509201</v>
      </c>
      <c r="W648">
        <v>9.75</v>
      </c>
      <c r="X648">
        <v>3.7</v>
      </c>
      <c r="Y648">
        <v>130090</v>
      </c>
      <c r="Z648">
        <v>7227</v>
      </c>
      <c r="AA648">
        <v>0.45</v>
      </c>
      <c r="AB648">
        <v>18</v>
      </c>
      <c r="AC648">
        <v>10</v>
      </c>
      <c r="AD648">
        <v>8</v>
      </c>
      <c r="AE648">
        <v>55.56</v>
      </c>
      <c r="AF648">
        <v>13</v>
      </c>
      <c r="AG648">
        <v>8</v>
      </c>
      <c r="AH648">
        <v>5</v>
      </c>
      <c r="AI648">
        <v>5</v>
      </c>
    </row>
    <row r="649" spans="1:35" x14ac:dyDescent="0.2">
      <c r="A649" s="102">
        <v>519</v>
      </c>
      <c r="B649">
        <v>5444</v>
      </c>
      <c r="C649" t="s">
        <v>1815</v>
      </c>
      <c r="D649" t="s">
        <v>1367</v>
      </c>
      <c r="E649">
        <v>2550</v>
      </c>
      <c r="F649">
        <v>2535</v>
      </c>
      <c r="G649">
        <v>300</v>
      </c>
      <c r="H649" t="s">
        <v>1311</v>
      </c>
      <c r="I649">
        <v>7011</v>
      </c>
      <c r="J649" t="s">
        <v>1715</v>
      </c>
      <c r="K649" t="s">
        <v>1324</v>
      </c>
      <c r="L649">
        <v>3851</v>
      </c>
      <c r="M649">
        <v>3871</v>
      </c>
      <c r="N649">
        <v>200</v>
      </c>
      <c r="O649" t="s">
        <v>1314</v>
      </c>
      <c r="P649">
        <v>0.69900942992693105</v>
      </c>
      <c r="Q649">
        <v>0.89822880632165802</v>
      </c>
      <c r="R649" s="106">
        <v>0.36146319490882001</v>
      </c>
      <c r="S649" s="15">
        <v>3.2653363207701597E-2</v>
      </c>
      <c r="T649">
        <v>1.00841380909314</v>
      </c>
      <c r="U649">
        <v>1.00841380909314</v>
      </c>
      <c r="V649">
        <v>1.6606078532811199</v>
      </c>
      <c r="W649">
        <v>1.95</v>
      </c>
      <c r="X649">
        <v>1.77</v>
      </c>
      <c r="Y649">
        <v>129817</v>
      </c>
      <c r="Z649">
        <v>11802</v>
      </c>
      <c r="AA649">
        <v>0.72</v>
      </c>
      <c r="AB649">
        <v>11</v>
      </c>
      <c r="AC649">
        <v>7</v>
      </c>
      <c r="AD649">
        <v>4</v>
      </c>
      <c r="AE649">
        <v>63.64</v>
      </c>
      <c r="AF649">
        <v>12</v>
      </c>
      <c r="AG649">
        <v>5</v>
      </c>
      <c r="AH649">
        <v>1</v>
      </c>
      <c r="AI649">
        <v>5</v>
      </c>
    </row>
    <row r="650" spans="1:35" x14ac:dyDescent="0.2">
      <c r="A650" s="102">
        <v>190</v>
      </c>
      <c r="B650">
        <v>6301</v>
      </c>
      <c r="C650" t="s">
        <v>55</v>
      </c>
      <c r="D650" t="s">
        <v>1324</v>
      </c>
      <c r="E650">
        <v>2330.5</v>
      </c>
      <c r="F650">
        <v>2324</v>
      </c>
      <c r="G650">
        <v>400</v>
      </c>
      <c r="H650" t="s">
        <v>1311</v>
      </c>
      <c r="I650">
        <v>6472</v>
      </c>
      <c r="J650" t="s">
        <v>62</v>
      </c>
      <c r="K650" t="s">
        <v>1324</v>
      </c>
      <c r="L650">
        <v>297</v>
      </c>
      <c r="M650">
        <v>299</v>
      </c>
      <c r="N650">
        <v>3100</v>
      </c>
      <c r="O650" t="s">
        <v>1314</v>
      </c>
      <c r="P650">
        <v>0.94271207554769398</v>
      </c>
      <c r="Q650">
        <v>0.92782040092900497</v>
      </c>
      <c r="R650">
        <v>5.1704688824341503E-2</v>
      </c>
      <c r="S650" s="106">
        <v>7.7694645976552398E-3</v>
      </c>
      <c r="T650">
        <v>0.20489489702410199</v>
      </c>
      <c r="U650">
        <v>0.20489489702410199</v>
      </c>
      <c r="V650">
        <v>0.40563917449638098</v>
      </c>
      <c r="W650">
        <v>0.59</v>
      </c>
      <c r="X650">
        <v>0.28999999999999998</v>
      </c>
      <c r="Y650">
        <v>129736</v>
      </c>
      <c r="Z650">
        <v>6178</v>
      </c>
      <c r="AA650">
        <v>0.22</v>
      </c>
      <c r="AB650">
        <v>21</v>
      </c>
      <c r="AC650">
        <v>11</v>
      </c>
      <c r="AD650">
        <v>10</v>
      </c>
      <c r="AE650">
        <v>52.38</v>
      </c>
      <c r="AF650">
        <v>11</v>
      </c>
      <c r="AG650">
        <v>8</v>
      </c>
      <c r="AH650">
        <v>7</v>
      </c>
      <c r="AI650">
        <v>6</v>
      </c>
    </row>
    <row r="651" spans="1:35" x14ac:dyDescent="0.2">
      <c r="A651" s="102">
        <v>721</v>
      </c>
      <c r="B651">
        <v>1414</v>
      </c>
      <c r="C651" t="s">
        <v>1506</v>
      </c>
      <c r="D651" t="s">
        <v>1321</v>
      </c>
      <c r="E651">
        <v>4500</v>
      </c>
      <c r="F651">
        <v>4460</v>
      </c>
      <c r="G651">
        <v>200</v>
      </c>
      <c r="H651" t="s">
        <v>1311</v>
      </c>
      <c r="I651">
        <v>5714</v>
      </c>
      <c r="J651" t="s">
        <v>725</v>
      </c>
      <c r="K651" t="s">
        <v>1327</v>
      </c>
      <c r="L651">
        <v>3855</v>
      </c>
      <c r="M651">
        <v>3860</v>
      </c>
      <c r="N651">
        <v>200</v>
      </c>
      <c r="O651" t="s">
        <v>1314</v>
      </c>
      <c r="P651">
        <v>0.69561248654923302</v>
      </c>
      <c r="Q651">
        <v>0.88141988815361405</v>
      </c>
      <c r="R651">
        <v>0.490879447890605</v>
      </c>
      <c r="S651">
        <v>5.8607825726670199E-2</v>
      </c>
      <c r="T651">
        <v>1.5481018534697999</v>
      </c>
      <c r="U651">
        <v>1.5481018534697999</v>
      </c>
      <c r="V651">
        <v>1.90987876464414</v>
      </c>
      <c r="W651">
        <v>3.61</v>
      </c>
      <c r="X651">
        <v>13.45</v>
      </c>
      <c r="Y651">
        <v>129730</v>
      </c>
      <c r="Z651">
        <v>12973</v>
      </c>
      <c r="AA651">
        <v>0.82</v>
      </c>
      <c r="AB651">
        <v>10</v>
      </c>
      <c r="AC651">
        <v>6</v>
      </c>
      <c r="AD651">
        <v>4</v>
      </c>
      <c r="AE651">
        <v>60</v>
      </c>
      <c r="AF651">
        <v>13</v>
      </c>
      <c r="AG651">
        <v>4</v>
      </c>
      <c r="AH651">
        <v>2</v>
      </c>
      <c r="AI651">
        <v>4</v>
      </c>
    </row>
    <row r="652" spans="1:35" x14ac:dyDescent="0.2">
      <c r="A652" s="102">
        <v>1381</v>
      </c>
      <c r="B652">
        <v>6361</v>
      </c>
      <c r="C652" t="s">
        <v>761</v>
      </c>
      <c r="D652" t="s">
        <v>1324</v>
      </c>
      <c r="E652">
        <v>2905</v>
      </c>
      <c r="F652">
        <v>2898</v>
      </c>
      <c r="G652">
        <v>300</v>
      </c>
      <c r="H652" t="s">
        <v>1311</v>
      </c>
      <c r="I652">
        <v>9107</v>
      </c>
      <c r="J652" t="s">
        <v>1566</v>
      </c>
      <c r="K652" t="s">
        <v>1567</v>
      </c>
      <c r="L652">
        <v>1421</v>
      </c>
      <c r="M652">
        <v>1426</v>
      </c>
      <c r="N652">
        <v>600</v>
      </c>
      <c r="O652" t="s">
        <v>1314</v>
      </c>
      <c r="P652">
        <v>0.57609890764993399</v>
      </c>
      <c r="Q652">
        <v>0.81755640880640301</v>
      </c>
      <c r="R652">
        <v>3.0020408028494601E-2</v>
      </c>
      <c r="S652" s="15">
        <v>7.3773193472602097E-2</v>
      </c>
      <c r="T652">
        <v>0.66036728484207596</v>
      </c>
      <c r="U652">
        <v>0.66036728484207596</v>
      </c>
      <c r="V652">
        <v>0.66830933307985596</v>
      </c>
      <c r="W652">
        <v>4.9000000000000004</v>
      </c>
      <c r="X652">
        <v>1.59</v>
      </c>
      <c r="Y652">
        <v>129718</v>
      </c>
      <c r="Z652">
        <v>6486</v>
      </c>
      <c r="AA652">
        <v>0.33</v>
      </c>
      <c r="AB652">
        <v>20</v>
      </c>
      <c r="AC652">
        <v>12</v>
      </c>
      <c r="AD652">
        <v>8</v>
      </c>
      <c r="AE652">
        <v>60</v>
      </c>
      <c r="AF652">
        <v>9</v>
      </c>
      <c r="AG652">
        <v>9</v>
      </c>
      <c r="AH652">
        <v>7</v>
      </c>
      <c r="AI652">
        <v>4</v>
      </c>
    </row>
    <row r="653" spans="1:35" x14ac:dyDescent="0.2">
      <c r="A653" s="102">
        <v>731</v>
      </c>
      <c r="B653">
        <v>1881</v>
      </c>
      <c r="C653" t="s">
        <v>578</v>
      </c>
      <c r="D653" t="s">
        <v>1321</v>
      </c>
      <c r="E653">
        <v>2700</v>
      </c>
      <c r="F653">
        <v>2702</v>
      </c>
      <c r="G653">
        <v>300</v>
      </c>
      <c r="H653" t="s">
        <v>1311</v>
      </c>
      <c r="I653">
        <v>7451</v>
      </c>
      <c r="J653" t="s">
        <v>816</v>
      </c>
      <c r="K653" t="s">
        <v>1318</v>
      </c>
      <c r="L653">
        <v>3005</v>
      </c>
      <c r="M653">
        <v>3000</v>
      </c>
      <c r="N653">
        <v>300</v>
      </c>
      <c r="O653" t="s">
        <v>1314</v>
      </c>
      <c r="P653">
        <v>0.69604636412613197</v>
      </c>
      <c r="Q653">
        <v>0.88068001770203697</v>
      </c>
      <c r="R653" s="15">
        <v>0.27594550552458202</v>
      </c>
      <c r="S653" s="15">
        <v>5.1493043335535003E-3</v>
      </c>
      <c r="T653">
        <v>2.34939334751166</v>
      </c>
      <c r="U653">
        <v>2.34939334751166</v>
      </c>
      <c r="V653">
        <v>2.3198370027639199</v>
      </c>
      <c r="W653">
        <v>11.3</v>
      </c>
      <c r="X653">
        <v>9.93</v>
      </c>
      <c r="Y653">
        <v>128883</v>
      </c>
      <c r="Z653">
        <v>7160</v>
      </c>
      <c r="AA653">
        <v>0.34</v>
      </c>
      <c r="AB653">
        <v>18</v>
      </c>
      <c r="AC653">
        <v>9</v>
      </c>
      <c r="AD653">
        <v>9</v>
      </c>
      <c r="AE653">
        <v>50</v>
      </c>
      <c r="AF653">
        <v>14</v>
      </c>
      <c r="AG653">
        <v>4</v>
      </c>
      <c r="AH653">
        <v>2</v>
      </c>
      <c r="AI653">
        <v>12</v>
      </c>
    </row>
    <row r="654" spans="1:35" x14ac:dyDescent="0.2">
      <c r="A654" s="102">
        <v>1388</v>
      </c>
      <c r="B654">
        <v>1332</v>
      </c>
      <c r="C654" t="s">
        <v>1780</v>
      </c>
      <c r="D654" t="s">
        <v>1440</v>
      </c>
      <c r="E654">
        <v>610</v>
      </c>
      <c r="F654">
        <v>616</v>
      </c>
      <c r="G654">
        <v>1700</v>
      </c>
      <c r="H654" t="s">
        <v>1311</v>
      </c>
      <c r="I654">
        <v>7321</v>
      </c>
      <c r="J654" t="s">
        <v>1530</v>
      </c>
      <c r="K654" t="s">
        <v>1369</v>
      </c>
      <c r="L654">
        <v>600</v>
      </c>
      <c r="M654">
        <v>588</v>
      </c>
      <c r="N654">
        <v>1800</v>
      </c>
      <c r="O654" t="s">
        <v>1314</v>
      </c>
      <c r="P654">
        <v>0.738256645356832</v>
      </c>
      <c r="Q654">
        <v>0.81683855165608299</v>
      </c>
      <c r="R654">
        <v>3.2498800408502601E-2</v>
      </c>
      <c r="S654">
        <v>3.7355139405382203E-2</v>
      </c>
      <c r="T654">
        <v>2.9146243915813099</v>
      </c>
      <c r="U654">
        <v>2.9146243915813099</v>
      </c>
      <c r="V654">
        <v>2.5836993139330202</v>
      </c>
      <c r="W654">
        <v>12.62</v>
      </c>
      <c r="X654">
        <v>1.07</v>
      </c>
      <c r="Y654">
        <v>128803</v>
      </c>
      <c r="Z654">
        <v>9908</v>
      </c>
      <c r="AA654">
        <v>0.51</v>
      </c>
      <c r="AB654">
        <v>13</v>
      </c>
      <c r="AC654">
        <v>8</v>
      </c>
      <c r="AD654">
        <v>5</v>
      </c>
      <c r="AE654">
        <v>61.54</v>
      </c>
      <c r="AF654">
        <v>9</v>
      </c>
      <c r="AG654">
        <v>6</v>
      </c>
      <c r="AH654">
        <v>5</v>
      </c>
      <c r="AI654">
        <v>2</v>
      </c>
    </row>
    <row r="655" spans="1:35" x14ac:dyDescent="0.2">
      <c r="A655" s="102">
        <v>1307</v>
      </c>
      <c r="B655">
        <v>3076</v>
      </c>
      <c r="C655" t="s">
        <v>1644</v>
      </c>
      <c r="D655" t="s">
        <v>1318</v>
      </c>
      <c r="E655">
        <v>1773</v>
      </c>
      <c r="F655">
        <v>1740</v>
      </c>
      <c r="G655">
        <v>500</v>
      </c>
      <c r="H655" t="s">
        <v>1314</v>
      </c>
      <c r="I655">
        <v>6592</v>
      </c>
      <c r="J655" t="s">
        <v>1553</v>
      </c>
      <c r="K655" t="s">
        <v>1316</v>
      </c>
      <c r="L655">
        <v>4140</v>
      </c>
      <c r="M655">
        <v>4210</v>
      </c>
      <c r="N655">
        <v>200</v>
      </c>
      <c r="O655" t="s">
        <v>1311</v>
      </c>
      <c r="P655">
        <v>0.804524679857474</v>
      </c>
      <c r="Q655">
        <v>0.82553274269176202</v>
      </c>
      <c r="R655" s="15">
        <v>4.16331155913969E-14</v>
      </c>
      <c r="S655">
        <v>1.3814869449975099E-2</v>
      </c>
      <c r="T655">
        <v>-3.28378317852472</v>
      </c>
      <c r="U655">
        <v>3.28378317852472</v>
      </c>
      <c r="V655">
        <v>1.3991360060175699</v>
      </c>
      <c r="W655">
        <v>-11.64</v>
      </c>
      <c r="X655">
        <v>3.33</v>
      </c>
      <c r="Y655">
        <v>128393</v>
      </c>
      <c r="Z655">
        <v>9876</v>
      </c>
      <c r="AA655">
        <v>0.41</v>
      </c>
      <c r="AB655">
        <v>13</v>
      </c>
      <c r="AC655">
        <v>5</v>
      </c>
      <c r="AD655">
        <v>8</v>
      </c>
      <c r="AE655">
        <v>38.46</v>
      </c>
      <c r="AF655">
        <v>12</v>
      </c>
      <c r="AG655">
        <v>5</v>
      </c>
      <c r="AH655">
        <v>3</v>
      </c>
      <c r="AI655">
        <v>5</v>
      </c>
    </row>
    <row r="656" spans="1:35" x14ac:dyDescent="0.2">
      <c r="A656" s="102">
        <v>103</v>
      </c>
      <c r="B656">
        <v>5406</v>
      </c>
      <c r="C656" t="s">
        <v>1665</v>
      </c>
      <c r="D656" t="s">
        <v>1367</v>
      </c>
      <c r="E656">
        <v>476</v>
      </c>
      <c r="F656">
        <v>474</v>
      </c>
      <c r="G656">
        <v>1900</v>
      </c>
      <c r="H656" t="s">
        <v>1314</v>
      </c>
      <c r="I656">
        <v>9201</v>
      </c>
      <c r="J656" t="s">
        <v>1586</v>
      </c>
      <c r="K656" t="s">
        <v>1587</v>
      </c>
      <c r="L656">
        <v>3049</v>
      </c>
      <c r="M656">
        <v>3027</v>
      </c>
      <c r="N656">
        <v>300</v>
      </c>
      <c r="O656" t="s">
        <v>1311</v>
      </c>
      <c r="P656">
        <v>0.86427564271593305</v>
      </c>
      <c r="Q656">
        <v>0.94048805213500197</v>
      </c>
      <c r="R656" s="106">
        <v>0.37165757974555702</v>
      </c>
      <c r="S656" s="106">
        <v>1.6463500839890299E-2</v>
      </c>
      <c r="T656">
        <v>-1.89155797102011</v>
      </c>
      <c r="U656">
        <v>1.89155797102011</v>
      </c>
      <c r="V656">
        <v>2.1591448092366101</v>
      </c>
      <c r="W656">
        <v>-8.9499999999999993</v>
      </c>
      <c r="X656">
        <v>0.83</v>
      </c>
      <c r="Y656">
        <v>128268</v>
      </c>
      <c r="Z656">
        <v>7126</v>
      </c>
      <c r="AA656">
        <v>0.53</v>
      </c>
      <c r="AB656">
        <v>18</v>
      </c>
      <c r="AC656">
        <v>10</v>
      </c>
      <c r="AD656">
        <v>8</v>
      </c>
      <c r="AE656">
        <v>55.56</v>
      </c>
      <c r="AF656">
        <v>12</v>
      </c>
      <c r="AG656">
        <v>8</v>
      </c>
      <c r="AH656">
        <v>5</v>
      </c>
      <c r="AI656">
        <v>5</v>
      </c>
    </row>
    <row r="657" spans="1:35" x14ac:dyDescent="0.2">
      <c r="A657" s="102">
        <v>1300</v>
      </c>
      <c r="B657">
        <v>7321</v>
      </c>
      <c r="C657" t="s">
        <v>1530</v>
      </c>
      <c r="D657" t="s">
        <v>1369</v>
      </c>
      <c r="E657">
        <v>600</v>
      </c>
      <c r="F657">
        <v>588</v>
      </c>
      <c r="G657">
        <v>1500</v>
      </c>
      <c r="H657" t="s">
        <v>1314</v>
      </c>
      <c r="I657">
        <v>8129</v>
      </c>
      <c r="J657" t="s">
        <v>1825</v>
      </c>
      <c r="K657" t="s">
        <v>1318</v>
      </c>
      <c r="L657">
        <v>2225</v>
      </c>
      <c r="M657">
        <v>2208</v>
      </c>
      <c r="N657">
        <v>400</v>
      </c>
      <c r="O657" t="s">
        <v>1311</v>
      </c>
      <c r="P657">
        <v>0.81239313297850801</v>
      </c>
      <c r="Q657">
        <v>0.82625170961850802</v>
      </c>
      <c r="R657">
        <v>0.46515026910622798</v>
      </c>
      <c r="S657">
        <v>1.44780411135802E-2</v>
      </c>
      <c r="T657">
        <v>-1.06002162659918</v>
      </c>
      <c r="U657">
        <v>1.06002162659918</v>
      </c>
      <c r="V657">
        <v>0.64074595653717603</v>
      </c>
      <c r="W657">
        <v>-4.1100000000000003</v>
      </c>
      <c r="X657">
        <v>0.14000000000000001</v>
      </c>
      <c r="Y657">
        <v>128215</v>
      </c>
      <c r="Z657">
        <v>18316</v>
      </c>
      <c r="AA657">
        <v>1.1100000000000001</v>
      </c>
      <c r="AB657">
        <v>7</v>
      </c>
      <c r="AC657">
        <v>5</v>
      </c>
      <c r="AD657">
        <v>2</v>
      </c>
      <c r="AE657">
        <v>71.430000000000007</v>
      </c>
      <c r="AF657">
        <v>11</v>
      </c>
      <c r="AG657">
        <v>4</v>
      </c>
      <c r="AH657">
        <v>2</v>
      </c>
      <c r="AI657">
        <v>1</v>
      </c>
    </row>
    <row r="658" spans="1:35" x14ac:dyDescent="0.2">
      <c r="A658" s="102">
        <v>786</v>
      </c>
      <c r="B658">
        <v>4521</v>
      </c>
      <c r="C658" t="s">
        <v>686</v>
      </c>
      <c r="D658" t="s">
        <v>1334</v>
      </c>
      <c r="E658">
        <v>5940</v>
      </c>
      <c r="F658">
        <v>5950</v>
      </c>
      <c r="G658">
        <v>100</v>
      </c>
      <c r="H658" t="s">
        <v>1311</v>
      </c>
      <c r="I658">
        <v>8031</v>
      </c>
      <c r="J658" t="s">
        <v>856</v>
      </c>
      <c r="K658" t="s">
        <v>1318</v>
      </c>
      <c r="L658">
        <v>1926</v>
      </c>
      <c r="M658">
        <v>1937</v>
      </c>
      <c r="N658">
        <v>300</v>
      </c>
      <c r="O658" t="s">
        <v>1314</v>
      </c>
      <c r="P658">
        <v>0.71603000362493396</v>
      </c>
      <c r="Q658">
        <v>0.875638441701723</v>
      </c>
      <c r="R658">
        <v>1.36897384556867E-2</v>
      </c>
      <c r="S658">
        <v>4.2401584338818597E-2</v>
      </c>
      <c r="T658">
        <v>0.76181181073673798</v>
      </c>
      <c r="U658">
        <v>0.76181181073673798</v>
      </c>
      <c r="V658">
        <v>1.2359274145946899</v>
      </c>
      <c r="W658">
        <v>1.4</v>
      </c>
      <c r="X658">
        <v>2.34</v>
      </c>
      <c r="Y658">
        <v>128189</v>
      </c>
      <c r="Z658">
        <v>9861</v>
      </c>
      <c r="AA658">
        <v>0.72</v>
      </c>
      <c r="AB658">
        <v>13</v>
      </c>
      <c r="AC658">
        <v>9</v>
      </c>
      <c r="AD658">
        <v>4</v>
      </c>
      <c r="AE658">
        <v>69.23</v>
      </c>
      <c r="AF658">
        <v>14</v>
      </c>
      <c r="AG658">
        <v>5</v>
      </c>
      <c r="AH658">
        <v>3</v>
      </c>
      <c r="AI658">
        <v>5</v>
      </c>
    </row>
    <row r="659" spans="1:35" x14ac:dyDescent="0.2">
      <c r="A659" s="102">
        <v>1273</v>
      </c>
      <c r="B659">
        <v>4739</v>
      </c>
      <c r="C659" t="s">
        <v>1366</v>
      </c>
      <c r="D659" t="s">
        <v>1313</v>
      </c>
      <c r="E659">
        <v>3355</v>
      </c>
      <c r="F659">
        <v>3360</v>
      </c>
      <c r="G659">
        <v>300</v>
      </c>
      <c r="H659" t="s">
        <v>1311</v>
      </c>
      <c r="I659">
        <v>6744</v>
      </c>
      <c r="J659" t="s">
        <v>1806</v>
      </c>
      <c r="K659" t="s">
        <v>1316</v>
      </c>
      <c r="L659">
        <v>2498</v>
      </c>
      <c r="M659">
        <v>2434</v>
      </c>
      <c r="N659">
        <v>400</v>
      </c>
      <c r="O659" t="s">
        <v>1314</v>
      </c>
      <c r="P659">
        <v>0.58346115595757098</v>
      </c>
      <c r="Q659">
        <v>0.83073635865897</v>
      </c>
      <c r="R659">
        <v>0.39641372167795302</v>
      </c>
      <c r="S659">
        <v>3.7371189879547302E-2</v>
      </c>
      <c r="T659">
        <v>1.77600790701353</v>
      </c>
      <c r="U659">
        <v>1.77600790701353</v>
      </c>
      <c r="V659">
        <v>1.3259313661869101</v>
      </c>
      <c r="W659">
        <v>6.15</v>
      </c>
      <c r="X659">
        <v>3.41</v>
      </c>
      <c r="Y659">
        <v>128061</v>
      </c>
      <c r="Z659">
        <v>6098</v>
      </c>
      <c r="AA659">
        <v>0.38</v>
      </c>
      <c r="AB659">
        <v>21</v>
      </c>
      <c r="AC659">
        <v>12</v>
      </c>
      <c r="AD659">
        <v>9</v>
      </c>
      <c r="AE659">
        <v>57.14</v>
      </c>
      <c r="AF659">
        <v>12</v>
      </c>
      <c r="AG659">
        <v>9</v>
      </c>
      <c r="AH659">
        <v>4</v>
      </c>
      <c r="AI659">
        <v>8</v>
      </c>
    </row>
    <row r="660" spans="1:35" x14ac:dyDescent="0.2">
      <c r="A660" s="102">
        <v>371</v>
      </c>
      <c r="B660">
        <v>1803</v>
      </c>
      <c r="C660" t="s">
        <v>1322</v>
      </c>
      <c r="D660" t="s">
        <v>1321</v>
      </c>
      <c r="E660">
        <v>1095</v>
      </c>
      <c r="F660">
        <v>1094</v>
      </c>
      <c r="G660">
        <v>1000</v>
      </c>
      <c r="H660" t="s">
        <v>1314</v>
      </c>
      <c r="I660">
        <v>6976</v>
      </c>
      <c r="J660" t="s">
        <v>796</v>
      </c>
      <c r="K660" t="s">
        <v>1316</v>
      </c>
      <c r="L660">
        <v>3500</v>
      </c>
      <c r="M660">
        <v>3535</v>
      </c>
      <c r="N660">
        <v>300</v>
      </c>
      <c r="O660" t="s">
        <v>1311</v>
      </c>
      <c r="P660">
        <v>0.78098550115605403</v>
      </c>
      <c r="Q660">
        <v>0.90947748391597505</v>
      </c>
      <c r="R660" s="106">
        <v>5.2182108234332399E-2</v>
      </c>
      <c r="S660" s="106">
        <v>1.78359359916626E-2</v>
      </c>
      <c r="T660">
        <v>-1.9925372542951001</v>
      </c>
      <c r="U660">
        <v>1.9925372542951001</v>
      </c>
      <c r="V660">
        <v>1.8586858070277299</v>
      </c>
      <c r="W660">
        <v>-12.14</v>
      </c>
      <c r="X660">
        <v>3.16</v>
      </c>
      <c r="Y660">
        <v>127275</v>
      </c>
      <c r="Z660">
        <v>7487</v>
      </c>
      <c r="AA660">
        <v>0.32</v>
      </c>
      <c r="AB660">
        <v>17</v>
      </c>
      <c r="AC660">
        <v>9</v>
      </c>
      <c r="AD660">
        <v>8</v>
      </c>
      <c r="AE660">
        <v>52.94</v>
      </c>
      <c r="AF660">
        <v>12</v>
      </c>
      <c r="AG660">
        <v>4</v>
      </c>
      <c r="AH660">
        <v>5</v>
      </c>
      <c r="AI660">
        <v>8</v>
      </c>
    </row>
    <row r="661" spans="1:35" x14ac:dyDescent="0.2">
      <c r="A661" s="102">
        <v>386</v>
      </c>
      <c r="B661">
        <v>7240</v>
      </c>
      <c r="C661" t="s">
        <v>808</v>
      </c>
      <c r="D661" t="s">
        <v>1329</v>
      </c>
      <c r="E661">
        <v>1530</v>
      </c>
      <c r="F661">
        <v>1541</v>
      </c>
      <c r="G661">
        <v>700</v>
      </c>
      <c r="H661" t="s">
        <v>1314</v>
      </c>
      <c r="I661">
        <v>8411</v>
      </c>
      <c r="J661" t="s">
        <v>1445</v>
      </c>
      <c r="K661" t="s">
        <v>1369</v>
      </c>
      <c r="L661">
        <v>160.1</v>
      </c>
      <c r="M661">
        <v>160.30000000000001</v>
      </c>
      <c r="N661">
        <v>6700</v>
      </c>
      <c r="O661" t="s">
        <v>1311</v>
      </c>
      <c r="P661">
        <v>0.93137269156630997</v>
      </c>
      <c r="Q661">
        <v>0.90831862881629999</v>
      </c>
      <c r="R661">
        <v>2.7971389517235001E-2</v>
      </c>
      <c r="S661">
        <v>6.9421967865969103E-2</v>
      </c>
      <c r="T661">
        <v>-0.87088640944493201</v>
      </c>
      <c r="U661">
        <v>0.87088640944493201</v>
      </c>
      <c r="V661">
        <v>0.84899352230792802</v>
      </c>
      <c r="W661">
        <v>-2.78</v>
      </c>
      <c r="X661">
        <v>0.43</v>
      </c>
      <c r="Y661">
        <v>125948</v>
      </c>
      <c r="Z661">
        <v>6297</v>
      </c>
      <c r="AA661">
        <v>0.28999999999999998</v>
      </c>
      <c r="AB661">
        <v>20</v>
      </c>
      <c r="AC661">
        <v>11</v>
      </c>
      <c r="AD661">
        <v>9</v>
      </c>
      <c r="AE661">
        <v>55</v>
      </c>
      <c r="AF661">
        <v>13</v>
      </c>
      <c r="AG661">
        <v>8</v>
      </c>
      <c r="AH661">
        <v>3</v>
      </c>
      <c r="AI661">
        <v>9</v>
      </c>
    </row>
    <row r="662" spans="1:35" x14ac:dyDescent="0.2">
      <c r="A662" s="102">
        <v>584</v>
      </c>
      <c r="B662">
        <v>4543</v>
      </c>
      <c r="C662" t="s">
        <v>688</v>
      </c>
      <c r="D662" t="s">
        <v>1320</v>
      </c>
      <c r="E662">
        <v>3840</v>
      </c>
      <c r="F662">
        <v>3826</v>
      </c>
      <c r="G662">
        <v>200</v>
      </c>
      <c r="H662" t="s">
        <v>1314</v>
      </c>
      <c r="I662">
        <v>6370</v>
      </c>
      <c r="J662" t="s">
        <v>1569</v>
      </c>
      <c r="K662" t="s">
        <v>1324</v>
      </c>
      <c r="L662">
        <v>3195</v>
      </c>
      <c r="M662">
        <v>3200</v>
      </c>
      <c r="N662">
        <v>200</v>
      </c>
      <c r="O662" t="s">
        <v>1311</v>
      </c>
      <c r="P662">
        <v>0.61211843685507705</v>
      </c>
      <c r="Q662">
        <v>0.89277597521693697</v>
      </c>
      <c r="R662">
        <v>6.9031207642596806E-2</v>
      </c>
      <c r="S662">
        <v>3.3985210380303797E-2</v>
      </c>
      <c r="T662">
        <v>-0.22378920533714</v>
      </c>
      <c r="U662">
        <v>0.22378920533714</v>
      </c>
      <c r="V662">
        <v>0.44248573285341197</v>
      </c>
      <c r="W662">
        <v>-0.68</v>
      </c>
      <c r="X662">
        <v>16.36</v>
      </c>
      <c r="Y662">
        <v>125227</v>
      </c>
      <c r="Z662">
        <v>10436</v>
      </c>
      <c r="AA662">
        <v>0.52</v>
      </c>
      <c r="AB662">
        <v>12</v>
      </c>
      <c r="AC662">
        <v>7</v>
      </c>
      <c r="AD662">
        <v>5</v>
      </c>
      <c r="AE662">
        <v>58.33</v>
      </c>
      <c r="AF662">
        <v>12</v>
      </c>
      <c r="AG662">
        <v>6</v>
      </c>
      <c r="AH662">
        <v>4</v>
      </c>
      <c r="AI662">
        <v>2</v>
      </c>
    </row>
    <row r="663" spans="1:35" x14ac:dyDescent="0.2">
      <c r="A663" s="102">
        <v>408</v>
      </c>
      <c r="B663">
        <v>1333</v>
      </c>
      <c r="C663" t="s">
        <v>1439</v>
      </c>
      <c r="D663" t="s">
        <v>1440</v>
      </c>
      <c r="E663">
        <v>2542</v>
      </c>
      <c r="F663">
        <v>2571</v>
      </c>
      <c r="G663">
        <v>400</v>
      </c>
      <c r="H663" t="s">
        <v>1311</v>
      </c>
      <c r="I663">
        <v>4118</v>
      </c>
      <c r="J663" t="s">
        <v>1573</v>
      </c>
      <c r="K663" t="s">
        <v>1336</v>
      </c>
      <c r="L663">
        <v>3350</v>
      </c>
      <c r="M663">
        <v>3280</v>
      </c>
      <c r="N663">
        <v>300</v>
      </c>
      <c r="O663" t="s">
        <v>1314</v>
      </c>
      <c r="P663">
        <v>0.73896342822091798</v>
      </c>
      <c r="Q663">
        <v>0.90654801502746896</v>
      </c>
      <c r="R663" s="15">
        <v>0.30521885400458798</v>
      </c>
      <c r="S663">
        <v>1.6069347483299599E-2</v>
      </c>
      <c r="T663">
        <v>0.120216644020167</v>
      </c>
      <c r="U663">
        <v>0.120216644020167</v>
      </c>
      <c r="V663">
        <v>1.4318525887350499</v>
      </c>
      <c r="W663">
        <v>0.34</v>
      </c>
      <c r="X663">
        <v>4.51</v>
      </c>
      <c r="Y663">
        <v>124478</v>
      </c>
      <c r="Z663">
        <v>17783</v>
      </c>
      <c r="AA663">
        <v>1.02</v>
      </c>
      <c r="AB663">
        <v>7</v>
      </c>
      <c r="AC663">
        <v>4</v>
      </c>
      <c r="AD663">
        <v>3</v>
      </c>
      <c r="AE663">
        <v>57.14</v>
      </c>
      <c r="AF663">
        <v>10</v>
      </c>
      <c r="AG663">
        <v>4</v>
      </c>
      <c r="AH663">
        <v>3</v>
      </c>
      <c r="AI663">
        <v>0</v>
      </c>
    </row>
    <row r="664" spans="1:35" x14ac:dyDescent="0.2">
      <c r="A664" s="102">
        <v>981</v>
      </c>
      <c r="B664">
        <v>2815</v>
      </c>
      <c r="C664" t="s">
        <v>2069</v>
      </c>
      <c r="D664" t="s">
        <v>1339</v>
      </c>
      <c r="E664">
        <v>7530</v>
      </c>
      <c r="F664">
        <v>7620</v>
      </c>
      <c r="G664">
        <v>100</v>
      </c>
      <c r="H664" t="s">
        <v>1311</v>
      </c>
      <c r="I664">
        <v>6436</v>
      </c>
      <c r="J664" t="s">
        <v>1775</v>
      </c>
      <c r="K664" t="s">
        <v>1324</v>
      </c>
      <c r="L664">
        <v>2988</v>
      </c>
      <c r="M664">
        <v>3005</v>
      </c>
      <c r="N664">
        <v>300</v>
      </c>
      <c r="O664" t="s">
        <v>1314</v>
      </c>
      <c r="P664">
        <v>0.56208978346280702</v>
      </c>
      <c r="Q664">
        <v>0.85775557566367699</v>
      </c>
      <c r="R664">
        <v>0.26336952820749798</v>
      </c>
      <c r="S664">
        <v>5.4791535480851097E-2</v>
      </c>
      <c r="T664">
        <v>0.76728557889891902</v>
      </c>
      <c r="U664">
        <v>0.76728557889891902</v>
      </c>
      <c r="V664">
        <v>0.18025261525832001</v>
      </c>
      <c r="W664">
        <v>3.79</v>
      </c>
      <c r="X664">
        <v>18.309999999999999</v>
      </c>
      <c r="Y664">
        <v>124472</v>
      </c>
      <c r="Z664">
        <v>11316</v>
      </c>
      <c r="AA664">
        <v>0.76</v>
      </c>
      <c r="AB664">
        <v>11</v>
      </c>
      <c r="AC664">
        <v>6</v>
      </c>
      <c r="AD664">
        <v>5</v>
      </c>
      <c r="AE664">
        <v>54.55</v>
      </c>
      <c r="AF664">
        <v>9</v>
      </c>
      <c r="AG664">
        <v>4</v>
      </c>
      <c r="AH664">
        <v>4</v>
      </c>
      <c r="AI664">
        <v>3</v>
      </c>
    </row>
    <row r="665" spans="1:35" x14ac:dyDescent="0.2">
      <c r="A665" s="102">
        <v>1032</v>
      </c>
      <c r="B665">
        <v>1414</v>
      </c>
      <c r="C665" t="s">
        <v>1506</v>
      </c>
      <c r="D665" t="s">
        <v>1321</v>
      </c>
      <c r="E665">
        <v>4500</v>
      </c>
      <c r="F665">
        <v>4460</v>
      </c>
      <c r="G665">
        <v>200</v>
      </c>
      <c r="H665" t="s">
        <v>1314</v>
      </c>
      <c r="I665">
        <v>4812</v>
      </c>
      <c r="J665" t="s">
        <v>698</v>
      </c>
      <c r="K665" t="s">
        <v>1313</v>
      </c>
      <c r="L665">
        <v>5060</v>
      </c>
      <c r="M665">
        <v>5060</v>
      </c>
      <c r="N665">
        <v>200</v>
      </c>
      <c r="O665" t="s">
        <v>1311</v>
      </c>
      <c r="P665">
        <v>0.62414566611510303</v>
      </c>
      <c r="Q665">
        <v>0.85309817403778299</v>
      </c>
      <c r="R665">
        <v>0.215222272393398</v>
      </c>
      <c r="S665">
        <v>3.34144716637787E-2</v>
      </c>
      <c r="T665">
        <v>-2.48356449646157</v>
      </c>
      <c r="U665">
        <v>2.48356449646157</v>
      </c>
      <c r="V665">
        <v>2.5520820897616998</v>
      </c>
      <c r="W665">
        <v>-18.95</v>
      </c>
      <c r="X665">
        <v>11.86</v>
      </c>
      <c r="Y665">
        <v>124273</v>
      </c>
      <c r="Z665">
        <v>10356</v>
      </c>
      <c r="AA665">
        <v>0.66</v>
      </c>
      <c r="AB665">
        <v>12</v>
      </c>
      <c r="AC665">
        <v>7</v>
      </c>
      <c r="AD665">
        <v>5</v>
      </c>
      <c r="AE665">
        <v>58.33</v>
      </c>
      <c r="AF665">
        <v>12</v>
      </c>
      <c r="AG665">
        <v>5</v>
      </c>
      <c r="AH665">
        <v>3</v>
      </c>
      <c r="AI665">
        <v>4</v>
      </c>
    </row>
    <row r="666" spans="1:35" x14ac:dyDescent="0.2">
      <c r="A666" s="102">
        <v>290</v>
      </c>
      <c r="B666">
        <v>1942</v>
      </c>
      <c r="C666" t="s">
        <v>1797</v>
      </c>
      <c r="D666" t="s">
        <v>1321</v>
      </c>
      <c r="E666">
        <v>1021</v>
      </c>
      <c r="F666">
        <v>1015</v>
      </c>
      <c r="G666">
        <v>700</v>
      </c>
      <c r="H666" t="s">
        <v>1311</v>
      </c>
      <c r="I666">
        <v>2602</v>
      </c>
      <c r="J666" t="s">
        <v>558</v>
      </c>
      <c r="K666" t="s">
        <v>1339</v>
      </c>
      <c r="L666">
        <v>3740</v>
      </c>
      <c r="M666">
        <v>3705</v>
      </c>
      <c r="N666">
        <v>200</v>
      </c>
      <c r="O666" t="s">
        <v>1314</v>
      </c>
      <c r="P666">
        <v>0.684861419068584</v>
      </c>
      <c r="Q666">
        <v>0.91693940774050597</v>
      </c>
      <c r="R666" s="106">
        <v>0.135791031925487</v>
      </c>
      <c r="S666">
        <v>7.6344109543289795E-2</v>
      </c>
      <c r="T666">
        <v>3.4204067735949799E-2</v>
      </c>
      <c r="U666">
        <v>3.4204067735949799E-2</v>
      </c>
      <c r="V666">
        <v>0.36822493488476499</v>
      </c>
      <c r="W666">
        <v>0.09</v>
      </c>
      <c r="X666">
        <v>4.12</v>
      </c>
      <c r="Y666">
        <v>123548</v>
      </c>
      <c r="Z666">
        <v>8237</v>
      </c>
      <c r="AA666">
        <v>0.43</v>
      </c>
      <c r="AB666">
        <v>15</v>
      </c>
      <c r="AC666">
        <v>8</v>
      </c>
      <c r="AD666">
        <v>7</v>
      </c>
      <c r="AE666">
        <v>53.33</v>
      </c>
      <c r="AF666">
        <v>13</v>
      </c>
      <c r="AG666">
        <v>3</v>
      </c>
      <c r="AH666">
        <v>4</v>
      </c>
      <c r="AI666">
        <v>8</v>
      </c>
    </row>
    <row r="667" spans="1:35" x14ac:dyDescent="0.2">
      <c r="A667" s="102">
        <v>307</v>
      </c>
      <c r="B667">
        <v>1833</v>
      </c>
      <c r="C667" t="s">
        <v>1810</v>
      </c>
      <c r="D667" t="s">
        <v>1321</v>
      </c>
      <c r="E667">
        <v>2853</v>
      </c>
      <c r="F667">
        <v>2837</v>
      </c>
      <c r="G667">
        <v>300</v>
      </c>
      <c r="H667" t="s">
        <v>1311</v>
      </c>
      <c r="I667">
        <v>8136</v>
      </c>
      <c r="J667" t="s">
        <v>1429</v>
      </c>
      <c r="K667" t="s">
        <v>1318</v>
      </c>
      <c r="L667">
        <v>1986</v>
      </c>
      <c r="M667">
        <v>1938</v>
      </c>
      <c r="N667">
        <v>400</v>
      </c>
      <c r="O667" t="s">
        <v>1314</v>
      </c>
      <c r="P667">
        <v>0.61120011488034798</v>
      </c>
      <c r="Q667">
        <v>0.91545112792549499</v>
      </c>
      <c r="R667">
        <v>9.7221724176868807E-2</v>
      </c>
      <c r="S667">
        <v>2.9331328168114299E-3</v>
      </c>
      <c r="T667">
        <v>1.95946559536381</v>
      </c>
      <c r="U667">
        <v>1.95946559536381</v>
      </c>
      <c r="V667">
        <v>1.35721372537063</v>
      </c>
      <c r="W667">
        <v>5.24</v>
      </c>
      <c r="X667">
        <v>8.92</v>
      </c>
      <c r="Y667">
        <v>123242</v>
      </c>
      <c r="Z667">
        <v>8216</v>
      </c>
      <c r="AA667">
        <v>0.38</v>
      </c>
      <c r="AB667">
        <v>15</v>
      </c>
      <c r="AC667">
        <v>8</v>
      </c>
      <c r="AD667">
        <v>7</v>
      </c>
      <c r="AE667">
        <v>53.33</v>
      </c>
      <c r="AF667">
        <v>12</v>
      </c>
      <c r="AG667">
        <v>6</v>
      </c>
      <c r="AH667">
        <v>5</v>
      </c>
      <c r="AI667">
        <v>4</v>
      </c>
    </row>
    <row r="668" spans="1:35" x14ac:dyDescent="0.2">
      <c r="A668" s="102">
        <v>97</v>
      </c>
      <c r="B668">
        <v>3861</v>
      </c>
      <c r="C668" t="s">
        <v>37</v>
      </c>
      <c r="D668" t="s">
        <v>1542</v>
      </c>
      <c r="E668">
        <v>570</v>
      </c>
      <c r="F668">
        <v>572</v>
      </c>
      <c r="G668">
        <v>1600</v>
      </c>
      <c r="H668" t="s">
        <v>1311</v>
      </c>
      <c r="I668">
        <v>5233</v>
      </c>
      <c r="J668" t="s">
        <v>1526</v>
      </c>
      <c r="K668" t="s">
        <v>1310</v>
      </c>
      <c r="L668">
        <v>2989</v>
      </c>
      <c r="M668">
        <v>2992</v>
      </c>
      <c r="N668">
        <v>300</v>
      </c>
      <c r="O668" t="s">
        <v>1314</v>
      </c>
      <c r="P668">
        <v>0.76447454549524596</v>
      </c>
      <c r="Q668">
        <v>0.94149375012577796</v>
      </c>
      <c r="R668" s="106">
        <v>7.8412544870717096E-2</v>
      </c>
      <c r="S668" s="15">
        <v>5.1701054382035502E-3</v>
      </c>
      <c r="T668">
        <v>0.26435504625635298</v>
      </c>
      <c r="U668">
        <v>0.26435504625635298</v>
      </c>
      <c r="V668">
        <v>0.63547316614623195</v>
      </c>
      <c r="W668">
        <v>0.83</v>
      </c>
      <c r="X668">
        <v>1.96</v>
      </c>
      <c r="Y668">
        <v>123048</v>
      </c>
      <c r="Z668">
        <v>5859</v>
      </c>
      <c r="AA668">
        <v>0.37</v>
      </c>
      <c r="AB668">
        <v>21</v>
      </c>
      <c r="AC668">
        <v>12</v>
      </c>
      <c r="AD668">
        <v>9</v>
      </c>
      <c r="AE668">
        <v>57.14</v>
      </c>
      <c r="AF668">
        <v>13</v>
      </c>
      <c r="AG668">
        <v>6</v>
      </c>
      <c r="AH668">
        <v>7</v>
      </c>
      <c r="AI668">
        <v>8</v>
      </c>
    </row>
    <row r="669" spans="1:35" x14ac:dyDescent="0.2">
      <c r="A669" s="102">
        <v>284</v>
      </c>
      <c r="B669">
        <v>8309</v>
      </c>
      <c r="C669" t="s">
        <v>893</v>
      </c>
      <c r="D669" t="s">
        <v>1369</v>
      </c>
      <c r="E669">
        <v>3985</v>
      </c>
      <c r="F669">
        <v>3992</v>
      </c>
      <c r="G669">
        <v>200</v>
      </c>
      <c r="H669" t="s">
        <v>1311</v>
      </c>
      <c r="I669">
        <v>8341</v>
      </c>
      <c r="J669" t="s">
        <v>897</v>
      </c>
      <c r="K669" t="s">
        <v>1369</v>
      </c>
      <c r="L669">
        <v>1626</v>
      </c>
      <c r="M669">
        <v>1619</v>
      </c>
      <c r="N669">
        <v>500</v>
      </c>
      <c r="O669" t="s">
        <v>1314</v>
      </c>
      <c r="P669">
        <v>0.87600039592326495</v>
      </c>
      <c r="Q669">
        <v>0.917447131461538</v>
      </c>
      <c r="R669">
        <v>0.14069646672109301</v>
      </c>
      <c r="S669" s="15">
        <v>7.70862580410826E-2</v>
      </c>
      <c r="T669">
        <v>1.3136570646491501</v>
      </c>
      <c r="U669">
        <v>1.3136570646491501</v>
      </c>
      <c r="V669">
        <v>1.0553168433820199</v>
      </c>
      <c r="W669">
        <v>3.1</v>
      </c>
      <c r="X669">
        <v>1.39</v>
      </c>
      <c r="Y669">
        <v>122611</v>
      </c>
      <c r="Z669">
        <v>6812</v>
      </c>
      <c r="AA669">
        <v>0.47</v>
      </c>
      <c r="AB669">
        <v>18</v>
      </c>
      <c r="AC669">
        <v>10</v>
      </c>
      <c r="AD669">
        <v>8</v>
      </c>
      <c r="AE669">
        <v>55.56</v>
      </c>
      <c r="AF669">
        <v>14</v>
      </c>
      <c r="AG669">
        <v>5</v>
      </c>
      <c r="AH669">
        <v>3</v>
      </c>
      <c r="AI669">
        <v>10</v>
      </c>
    </row>
    <row r="670" spans="1:35" x14ac:dyDescent="0.2">
      <c r="A670" s="102">
        <v>1287</v>
      </c>
      <c r="B670">
        <v>6752</v>
      </c>
      <c r="C670" t="s">
        <v>54</v>
      </c>
      <c r="D670" t="s">
        <v>1316</v>
      </c>
      <c r="E670">
        <v>1204.5</v>
      </c>
      <c r="F670">
        <v>1195.5</v>
      </c>
      <c r="G670">
        <v>800</v>
      </c>
      <c r="H670" t="s">
        <v>1311</v>
      </c>
      <c r="I670">
        <v>7451</v>
      </c>
      <c r="J670" t="s">
        <v>816</v>
      </c>
      <c r="K670" t="s">
        <v>1318</v>
      </c>
      <c r="L670">
        <v>3005</v>
      </c>
      <c r="M670">
        <v>3000</v>
      </c>
      <c r="N670">
        <v>300</v>
      </c>
      <c r="O670" t="s">
        <v>1314</v>
      </c>
      <c r="P670">
        <v>0.56695077097819901</v>
      </c>
      <c r="Q670">
        <v>0.82831536797966099</v>
      </c>
      <c r="R670" s="15">
        <v>0.14063929406830999</v>
      </c>
      <c r="S670" s="15">
        <v>2.5669741006379899E-2</v>
      </c>
      <c r="T670">
        <v>2.6298853827005799</v>
      </c>
      <c r="U670">
        <v>2.6298853827005799</v>
      </c>
      <c r="V670">
        <v>2.6466165805881499</v>
      </c>
      <c r="W670">
        <v>12.49</v>
      </c>
      <c r="X670">
        <v>6.27</v>
      </c>
      <c r="Y670">
        <v>122415</v>
      </c>
      <c r="Z670">
        <v>6121</v>
      </c>
      <c r="AA670">
        <v>0.35</v>
      </c>
      <c r="AB670">
        <v>20</v>
      </c>
      <c r="AC670">
        <v>12</v>
      </c>
      <c r="AD670">
        <v>8</v>
      </c>
      <c r="AE670">
        <v>60</v>
      </c>
      <c r="AF670">
        <v>14</v>
      </c>
      <c r="AG670">
        <v>8</v>
      </c>
      <c r="AH670">
        <v>3</v>
      </c>
      <c r="AI670">
        <v>9</v>
      </c>
    </row>
    <row r="671" spans="1:35" x14ac:dyDescent="0.2">
      <c r="A671" s="102">
        <v>648</v>
      </c>
      <c r="B671">
        <v>2267</v>
      </c>
      <c r="C671" t="s">
        <v>1570</v>
      </c>
      <c r="D671" t="s">
        <v>1339</v>
      </c>
      <c r="E671">
        <v>5310</v>
      </c>
      <c r="F671">
        <v>5330</v>
      </c>
      <c r="G671">
        <v>200</v>
      </c>
      <c r="H671" t="s">
        <v>1314</v>
      </c>
      <c r="I671">
        <v>7202</v>
      </c>
      <c r="J671" t="s">
        <v>803</v>
      </c>
      <c r="K671" t="s">
        <v>1329</v>
      </c>
      <c r="L671">
        <v>1138</v>
      </c>
      <c r="M671">
        <v>1141.5</v>
      </c>
      <c r="N671">
        <v>900</v>
      </c>
      <c r="O671" t="s">
        <v>1311</v>
      </c>
      <c r="P671">
        <v>0.77426081890040299</v>
      </c>
      <c r="Q671">
        <v>0.88762366973226003</v>
      </c>
      <c r="R671" s="15">
        <v>0.23026548080960599</v>
      </c>
      <c r="S671">
        <v>2.5457979426931301E-2</v>
      </c>
      <c r="T671">
        <v>-0.90509322262476</v>
      </c>
      <c r="U671">
        <v>0.90509322262476</v>
      </c>
      <c r="V671">
        <v>0.67786503541385101</v>
      </c>
      <c r="W671">
        <v>-3.98</v>
      </c>
      <c r="X671">
        <v>3.63</v>
      </c>
      <c r="Y671">
        <v>121968</v>
      </c>
      <c r="Z671">
        <v>6098</v>
      </c>
      <c r="AA671">
        <v>0.56000000000000005</v>
      </c>
      <c r="AB671">
        <v>20</v>
      </c>
      <c r="AC671">
        <v>13</v>
      </c>
      <c r="AD671">
        <v>7</v>
      </c>
      <c r="AE671">
        <v>65</v>
      </c>
      <c r="AF671">
        <v>12</v>
      </c>
      <c r="AG671">
        <v>9</v>
      </c>
      <c r="AH671">
        <v>3</v>
      </c>
      <c r="AI671">
        <v>8</v>
      </c>
    </row>
    <row r="672" spans="1:35" x14ac:dyDescent="0.2">
      <c r="A672" s="102">
        <v>1035</v>
      </c>
      <c r="B672">
        <v>2127</v>
      </c>
      <c r="C672" t="s">
        <v>1508</v>
      </c>
      <c r="D672" t="s">
        <v>1326</v>
      </c>
      <c r="E672">
        <v>3865</v>
      </c>
      <c r="F672">
        <v>3830</v>
      </c>
      <c r="G672">
        <v>300</v>
      </c>
      <c r="H672" t="s">
        <v>1311</v>
      </c>
      <c r="I672">
        <v>4686</v>
      </c>
      <c r="J672" t="s">
        <v>1332</v>
      </c>
      <c r="K672" t="s">
        <v>1313</v>
      </c>
      <c r="L672">
        <v>5310</v>
      </c>
      <c r="M672">
        <v>5500</v>
      </c>
      <c r="N672">
        <v>200</v>
      </c>
      <c r="O672" t="s">
        <v>1314</v>
      </c>
      <c r="P672">
        <v>0.50357788577028595</v>
      </c>
      <c r="Q672">
        <v>0.85270780886369002</v>
      </c>
      <c r="R672">
        <v>1.9543594976759102E-2</v>
      </c>
      <c r="S672">
        <v>4.2096922647382198E-2</v>
      </c>
      <c r="T672">
        <v>1.24153674968725</v>
      </c>
      <c r="U672">
        <v>1.24153674968725</v>
      </c>
      <c r="V672">
        <v>2.1386332881238999</v>
      </c>
      <c r="W672">
        <v>7.86</v>
      </c>
      <c r="X672">
        <v>4.45</v>
      </c>
      <c r="Y672">
        <v>121784</v>
      </c>
      <c r="Z672">
        <v>6410</v>
      </c>
      <c r="AA672">
        <v>0.39</v>
      </c>
      <c r="AB672">
        <v>19</v>
      </c>
      <c r="AC672">
        <v>12</v>
      </c>
      <c r="AD672">
        <v>7</v>
      </c>
      <c r="AE672">
        <v>63.16</v>
      </c>
      <c r="AF672">
        <v>8</v>
      </c>
      <c r="AG672">
        <v>11</v>
      </c>
      <c r="AH672">
        <v>7</v>
      </c>
      <c r="AI672">
        <v>1</v>
      </c>
    </row>
    <row r="673" spans="1:35" x14ac:dyDescent="0.2">
      <c r="A673" s="102">
        <v>635</v>
      </c>
      <c r="B673">
        <v>3291</v>
      </c>
      <c r="C673" t="s">
        <v>58</v>
      </c>
      <c r="D673" t="s">
        <v>1333</v>
      </c>
      <c r="E673">
        <v>1684</v>
      </c>
      <c r="F673">
        <v>1683</v>
      </c>
      <c r="G673">
        <v>600</v>
      </c>
      <c r="H673" t="s">
        <v>1311</v>
      </c>
      <c r="I673">
        <v>7762</v>
      </c>
      <c r="J673" t="s">
        <v>1533</v>
      </c>
      <c r="K673" t="s">
        <v>1320</v>
      </c>
      <c r="L673">
        <v>488</v>
      </c>
      <c r="M673">
        <v>491</v>
      </c>
      <c r="N673">
        <v>2100</v>
      </c>
      <c r="O673" t="s">
        <v>1314</v>
      </c>
      <c r="P673">
        <v>0.73493328751881304</v>
      </c>
      <c r="Q673">
        <v>0.88845324616189003</v>
      </c>
      <c r="R673" s="15">
        <v>2.0715422580114801E-2</v>
      </c>
      <c r="S673">
        <v>4.4511956960741998E-2</v>
      </c>
      <c r="T673">
        <v>1.1648240203068201</v>
      </c>
      <c r="U673">
        <v>1.1648240203068201</v>
      </c>
      <c r="V673">
        <v>1.35830691348296</v>
      </c>
      <c r="W673">
        <v>5.2</v>
      </c>
      <c r="X673">
        <v>2.11</v>
      </c>
      <c r="Y673">
        <v>121131</v>
      </c>
      <c r="Z673">
        <v>8075</v>
      </c>
      <c r="AA673">
        <v>0.39</v>
      </c>
      <c r="AB673">
        <v>15</v>
      </c>
      <c r="AC673">
        <v>8</v>
      </c>
      <c r="AD673">
        <v>7</v>
      </c>
      <c r="AE673">
        <v>53.33</v>
      </c>
      <c r="AF673">
        <v>13</v>
      </c>
      <c r="AG673">
        <v>5</v>
      </c>
      <c r="AH673">
        <v>2</v>
      </c>
      <c r="AI673">
        <v>8</v>
      </c>
    </row>
    <row r="674" spans="1:35" x14ac:dyDescent="0.2">
      <c r="A674" s="102">
        <v>108</v>
      </c>
      <c r="B674">
        <v>4290</v>
      </c>
      <c r="C674" t="s">
        <v>1368</v>
      </c>
      <c r="D674" t="s">
        <v>1326</v>
      </c>
      <c r="E674">
        <v>997</v>
      </c>
      <c r="F674">
        <v>973</v>
      </c>
      <c r="G674">
        <v>800</v>
      </c>
      <c r="H674" t="s">
        <v>1314</v>
      </c>
      <c r="I674">
        <v>4568</v>
      </c>
      <c r="J674" t="s">
        <v>1597</v>
      </c>
      <c r="K674" t="s">
        <v>1334</v>
      </c>
      <c r="L674">
        <v>7704</v>
      </c>
      <c r="M674">
        <v>7603</v>
      </c>
      <c r="N674">
        <v>100</v>
      </c>
      <c r="O674" t="s">
        <v>1311</v>
      </c>
      <c r="P674">
        <v>0.716717115188232</v>
      </c>
      <c r="Q674">
        <v>0.93987255676318004</v>
      </c>
      <c r="R674">
        <v>0.14317095621458401</v>
      </c>
      <c r="S674" s="15">
        <v>1.19717710920599E-3</v>
      </c>
      <c r="T674">
        <v>-1.0515071589068099</v>
      </c>
      <c r="U674">
        <v>1.0515071589068099</v>
      </c>
      <c r="V674">
        <v>0.47635472954019997</v>
      </c>
      <c r="W674">
        <v>-4.01</v>
      </c>
      <c r="X674">
        <v>2.38</v>
      </c>
      <c r="Y674">
        <v>120502</v>
      </c>
      <c r="Z674">
        <v>7531</v>
      </c>
      <c r="AA674">
        <v>0.5</v>
      </c>
      <c r="AB674">
        <v>16</v>
      </c>
      <c r="AC674">
        <v>10</v>
      </c>
      <c r="AD674">
        <v>6</v>
      </c>
      <c r="AE674">
        <v>62.5</v>
      </c>
      <c r="AF674">
        <v>9</v>
      </c>
      <c r="AG674">
        <v>8</v>
      </c>
      <c r="AH674">
        <v>5</v>
      </c>
      <c r="AI674">
        <v>3</v>
      </c>
    </row>
    <row r="675" spans="1:35" x14ac:dyDescent="0.2">
      <c r="A675" s="102">
        <v>657</v>
      </c>
      <c r="B675">
        <v>7984</v>
      </c>
      <c r="C675" t="s">
        <v>849</v>
      </c>
      <c r="D675" t="s">
        <v>1335</v>
      </c>
      <c r="E675">
        <v>1570</v>
      </c>
      <c r="F675">
        <v>1597</v>
      </c>
      <c r="G675">
        <v>600</v>
      </c>
      <c r="H675" t="s">
        <v>1311</v>
      </c>
      <c r="I675">
        <v>8410</v>
      </c>
      <c r="J675" t="s">
        <v>1540</v>
      </c>
      <c r="K675" t="s">
        <v>1369</v>
      </c>
      <c r="L675">
        <v>320</v>
      </c>
      <c r="M675">
        <v>317</v>
      </c>
      <c r="N675">
        <v>3000</v>
      </c>
      <c r="O675" t="s">
        <v>1314</v>
      </c>
      <c r="P675">
        <v>0.66839935177634302</v>
      </c>
      <c r="Q675">
        <v>0.88668664891493398</v>
      </c>
      <c r="R675" s="106">
        <v>8.72961767992428E-2</v>
      </c>
      <c r="S675" s="106">
        <v>2.8766810633972098E-4</v>
      </c>
      <c r="T675">
        <v>1.13033367410926</v>
      </c>
      <c r="U675">
        <v>1.13033367410926</v>
      </c>
      <c r="V675">
        <v>0.25512433460260298</v>
      </c>
      <c r="W675">
        <v>3.13</v>
      </c>
      <c r="X675">
        <v>0.75</v>
      </c>
      <c r="Y675">
        <v>119981</v>
      </c>
      <c r="Z675">
        <v>5999</v>
      </c>
      <c r="AA675">
        <v>0.35</v>
      </c>
      <c r="AB675">
        <v>20</v>
      </c>
      <c r="AC675">
        <v>11</v>
      </c>
      <c r="AD675">
        <v>9</v>
      </c>
      <c r="AE675">
        <v>55</v>
      </c>
      <c r="AF675">
        <v>13</v>
      </c>
      <c r="AG675">
        <v>9</v>
      </c>
      <c r="AH675">
        <v>6</v>
      </c>
      <c r="AI675">
        <v>5</v>
      </c>
    </row>
    <row r="676" spans="1:35" x14ac:dyDescent="0.2">
      <c r="A676" s="102">
        <v>1409</v>
      </c>
      <c r="B676">
        <v>7321</v>
      </c>
      <c r="C676" t="s">
        <v>1530</v>
      </c>
      <c r="D676" t="s">
        <v>1369</v>
      </c>
      <c r="E676">
        <v>600</v>
      </c>
      <c r="F676">
        <v>588</v>
      </c>
      <c r="G676">
        <v>1900</v>
      </c>
      <c r="H676" t="s">
        <v>1314</v>
      </c>
      <c r="I676">
        <v>9003</v>
      </c>
      <c r="J676" t="s">
        <v>1559</v>
      </c>
      <c r="K676" t="s">
        <v>1442</v>
      </c>
      <c r="L676">
        <v>2764</v>
      </c>
      <c r="M676">
        <v>2748</v>
      </c>
      <c r="N676">
        <v>400</v>
      </c>
      <c r="O676" t="s">
        <v>1311</v>
      </c>
      <c r="P676">
        <v>0.86839371169344204</v>
      </c>
      <c r="Q676">
        <v>0.81445343654548596</v>
      </c>
      <c r="R676" s="15">
        <v>0.39463650656364402</v>
      </c>
      <c r="S676">
        <v>8.6758119887424295E-2</v>
      </c>
      <c r="T676">
        <v>-1.58618870039495</v>
      </c>
      <c r="U676">
        <v>1.58618870039495</v>
      </c>
      <c r="V676">
        <v>1.5068258992316601</v>
      </c>
      <c r="W676">
        <v>-8.39</v>
      </c>
      <c r="X676">
        <v>1.64</v>
      </c>
      <c r="Y676">
        <v>119759</v>
      </c>
      <c r="Z676">
        <v>13307</v>
      </c>
      <c r="AA676">
        <v>0.73</v>
      </c>
      <c r="AB676">
        <v>9</v>
      </c>
      <c r="AC676">
        <v>6</v>
      </c>
      <c r="AD676">
        <v>3</v>
      </c>
      <c r="AE676">
        <v>66.67</v>
      </c>
      <c r="AF676">
        <v>11</v>
      </c>
      <c r="AG676">
        <v>4</v>
      </c>
      <c r="AH676">
        <v>2</v>
      </c>
      <c r="AI676">
        <v>3</v>
      </c>
    </row>
    <row r="677" spans="1:35" x14ac:dyDescent="0.2">
      <c r="A677" s="102">
        <v>1141</v>
      </c>
      <c r="B677">
        <v>6472</v>
      </c>
      <c r="C677" t="s">
        <v>62</v>
      </c>
      <c r="D677" t="s">
        <v>1324</v>
      </c>
      <c r="E677">
        <v>297</v>
      </c>
      <c r="F677">
        <v>299</v>
      </c>
      <c r="G677">
        <v>3500</v>
      </c>
      <c r="H677" t="s">
        <v>1314</v>
      </c>
      <c r="I677">
        <v>8385</v>
      </c>
      <c r="J677" t="s">
        <v>913</v>
      </c>
      <c r="K677" t="s">
        <v>1369</v>
      </c>
      <c r="L677">
        <v>551</v>
      </c>
      <c r="M677">
        <v>551</v>
      </c>
      <c r="N677">
        <v>1900</v>
      </c>
      <c r="O677" t="s">
        <v>1311</v>
      </c>
      <c r="P677">
        <v>0.86082013739641905</v>
      </c>
      <c r="Q677">
        <v>0.84377636912210296</v>
      </c>
      <c r="R677">
        <v>0.429115910124857</v>
      </c>
      <c r="S677">
        <v>6.39323526721544E-4</v>
      </c>
      <c r="T677">
        <v>-0.90936001818786805</v>
      </c>
      <c r="U677">
        <v>0.90936001818786805</v>
      </c>
      <c r="V677">
        <v>1.2721869930663501</v>
      </c>
      <c r="W677">
        <v>-3.84</v>
      </c>
      <c r="X677">
        <v>0.04</v>
      </c>
      <c r="Y677">
        <v>119654</v>
      </c>
      <c r="Z677">
        <v>9204</v>
      </c>
      <c r="AA677">
        <v>0.44</v>
      </c>
      <c r="AB677">
        <v>13</v>
      </c>
      <c r="AC677">
        <v>9</v>
      </c>
      <c r="AD677">
        <v>4</v>
      </c>
      <c r="AE677">
        <v>69.23</v>
      </c>
      <c r="AF677">
        <v>14</v>
      </c>
      <c r="AG677">
        <v>4</v>
      </c>
      <c r="AH677">
        <v>3</v>
      </c>
      <c r="AI677">
        <v>6</v>
      </c>
    </row>
    <row r="678" spans="1:35" x14ac:dyDescent="0.2">
      <c r="A678" s="102">
        <v>1511</v>
      </c>
      <c r="B678">
        <v>4061</v>
      </c>
      <c r="C678" t="s">
        <v>1562</v>
      </c>
      <c r="D678" t="s">
        <v>1336</v>
      </c>
      <c r="E678">
        <v>3015</v>
      </c>
      <c r="F678">
        <v>2943</v>
      </c>
      <c r="G678">
        <v>300</v>
      </c>
      <c r="H678" t="s">
        <v>1314</v>
      </c>
      <c r="I678">
        <v>4471</v>
      </c>
      <c r="J678" t="s">
        <v>1817</v>
      </c>
      <c r="K678" t="s">
        <v>1336</v>
      </c>
      <c r="L678">
        <v>4905</v>
      </c>
      <c r="M678">
        <v>4910</v>
      </c>
      <c r="N678">
        <v>200</v>
      </c>
      <c r="O678" t="s">
        <v>1311</v>
      </c>
      <c r="P678">
        <v>0.86931818355839197</v>
      </c>
      <c r="Q678">
        <v>0.80216733646848604</v>
      </c>
      <c r="R678" s="15">
        <v>0.37575438348474999</v>
      </c>
      <c r="S678">
        <v>4.7395087148329199E-2</v>
      </c>
      <c r="T678">
        <v>-0.367358321895006</v>
      </c>
      <c r="U678">
        <v>0.367358321895006</v>
      </c>
      <c r="V678">
        <v>0.75438758311764698</v>
      </c>
      <c r="W678">
        <v>-0.84</v>
      </c>
      <c r="X678">
        <v>10.09</v>
      </c>
      <c r="Y678">
        <v>119215</v>
      </c>
      <c r="Z678">
        <v>11922</v>
      </c>
      <c r="AA678">
        <v>0.77</v>
      </c>
      <c r="AB678">
        <v>10</v>
      </c>
      <c r="AC678">
        <v>8</v>
      </c>
      <c r="AD678">
        <v>2</v>
      </c>
      <c r="AE678">
        <v>80</v>
      </c>
      <c r="AF678">
        <v>12</v>
      </c>
      <c r="AG678">
        <v>5</v>
      </c>
      <c r="AH678">
        <v>1</v>
      </c>
      <c r="AI678">
        <v>4</v>
      </c>
    </row>
    <row r="679" spans="1:35" x14ac:dyDescent="0.2">
      <c r="A679" s="102">
        <v>1380</v>
      </c>
      <c r="B679">
        <v>1861</v>
      </c>
      <c r="C679" t="s">
        <v>1818</v>
      </c>
      <c r="D679" t="s">
        <v>1321</v>
      </c>
      <c r="E679">
        <v>3180</v>
      </c>
      <c r="F679">
        <v>3155</v>
      </c>
      <c r="G679">
        <v>300</v>
      </c>
      <c r="H679" t="s">
        <v>1314</v>
      </c>
      <c r="I679">
        <v>9513</v>
      </c>
      <c r="J679" t="s">
        <v>1537</v>
      </c>
      <c r="K679" t="s">
        <v>1371</v>
      </c>
      <c r="L679">
        <v>2550</v>
      </c>
      <c r="M679">
        <v>2529</v>
      </c>
      <c r="N679">
        <v>400</v>
      </c>
      <c r="O679" t="s">
        <v>1311</v>
      </c>
      <c r="P679">
        <v>0.738375955984648</v>
      </c>
      <c r="Q679">
        <v>0.81762406091114304</v>
      </c>
      <c r="R679" s="15">
        <v>1.68713072505557E-2</v>
      </c>
      <c r="S679" s="15">
        <v>2.8181576780571801E-2</v>
      </c>
      <c r="T679">
        <v>-0.60958148273844603</v>
      </c>
      <c r="U679">
        <v>0.60958148273844603</v>
      </c>
      <c r="V679">
        <v>8.5273741844472298E-2</v>
      </c>
      <c r="W679">
        <v>-1.1000000000000001</v>
      </c>
      <c r="X679">
        <v>6.88</v>
      </c>
      <c r="Y679">
        <v>119070</v>
      </c>
      <c r="Z679">
        <v>6615</v>
      </c>
      <c r="AA679">
        <v>0.42</v>
      </c>
      <c r="AB679">
        <v>18</v>
      </c>
      <c r="AC679">
        <v>12</v>
      </c>
      <c r="AD679">
        <v>6</v>
      </c>
      <c r="AE679">
        <v>66.67</v>
      </c>
      <c r="AF679">
        <v>13</v>
      </c>
      <c r="AG679">
        <v>7</v>
      </c>
      <c r="AH679">
        <v>4</v>
      </c>
      <c r="AI679">
        <v>7</v>
      </c>
    </row>
    <row r="680" spans="1:35" x14ac:dyDescent="0.2">
      <c r="A680" s="102">
        <v>1165</v>
      </c>
      <c r="B680">
        <v>4183</v>
      </c>
      <c r="C680" t="s">
        <v>1521</v>
      </c>
      <c r="D680" t="s">
        <v>1336</v>
      </c>
      <c r="E680">
        <v>2570</v>
      </c>
      <c r="F680">
        <v>2586</v>
      </c>
      <c r="G680">
        <v>400</v>
      </c>
      <c r="H680" t="s">
        <v>1311</v>
      </c>
      <c r="I680">
        <v>7012</v>
      </c>
      <c r="J680" t="s">
        <v>1547</v>
      </c>
      <c r="K680" t="s">
        <v>1329</v>
      </c>
      <c r="L680">
        <v>2186</v>
      </c>
      <c r="M680">
        <v>2238</v>
      </c>
      <c r="N680">
        <v>500</v>
      </c>
      <c r="O680" t="s">
        <v>1314</v>
      </c>
      <c r="P680">
        <v>0.82740474146449805</v>
      </c>
      <c r="Q680">
        <v>0.84115367795803797</v>
      </c>
      <c r="R680" s="106">
        <v>0.129680562924162</v>
      </c>
      <c r="S680" s="106">
        <v>1.5604398276136E-2</v>
      </c>
      <c r="T680">
        <v>1.6925089557539299</v>
      </c>
      <c r="U680">
        <v>1.6925089557539299</v>
      </c>
      <c r="V680">
        <v>1.69909924403871</v>
      </c>
      <c r="W680">
        <v>6.08</v>
      </c>
      <c r="X680">
        <v>8.18</v>
      </c>
      <c r="Y680">
        <v>118159</v>
      </c>
      <c r="Z680">
        <v>13129</v>
      </c>
      <c r="AA680">
        <v>0.7</v>
      </c>
      <c r="AB680">
        <v>9</v>
      </c>
      <c r="AC680">
        <v>4</v>
      </c>
      <c r="AD680">
        <v>5</v>
      </c>
      <c r="AE680">
        <v>44.44</v>
      </c>
      <c r="AF680">
        <v>13</v>
      </c>
      <c r="AG680">
        <v>4</v>
      </c>
      <c r="AH680">
        <v>1</v>
      </c>
      <c r="AI680">
        <v>4</v>
      </c>
    </row>
    <row r="681" spans="1:35" x14ac:dyDescent="0.2">
      <c r="A681" s="102">
        <v>712</v>
      </c>
      <c r="B681">
        <v>4114</v>
      </c>
      <c r="C681" t="s">
        <v>1475</v>
      </c>
      <c r="D681" t="s">
        <v>1336</v>
      </c>
      <c r="E681">
        <v>6140</v>
      </c>
      <c r="F681">
        <v>6160</v>
      </c>
      <c r="G681">
        <v>100</v>
      </c>
      <c r="H681" t="s">
        <v>1311</v>
      </c>
      <c r="I681">
        <v>5401</v>
      </c>
      <c r="J681" t="s">
        <v>1670</v>
      </c>
      <c r="K681" t="s">
        <v>1367</v>
      </c>
      <c r="L681">
        <v>1469</v>
      </c>
      <c r="M681">
        <v>1477</v>
      </c>
      <c r="N681">
        <v>400</v>
      </c>
      <c r="O681" t="s">
        <v>1314</v>
      </c>
      <c r="P681">
        <v>0.71884719921941798</v>
      </c>
      <c r="Q681">
        <v>0.88227843228258795</v>
      </c>
      <c r="R681">
        <v>0.48368654085812102</v>
      </c>
      <c r="S681">
        <v>1.53335023190545E-2</v>
      </c>
      <c r="T681">
        <v>0.435768347277045</v>
      </c>
      <c r="U681">
        <v>0.435768347277045</v>
      </c>
      <c r="V681">
        <v>0.39298300000963299</v>
      </c>
      <c r="W681">
        <v>1.5</v>
      </c>
      <c r="X681">
        <v>4.09</v>
      </c>
      <c r="Y681">
        <v>117478</v>
      </c>
      <c r="Z681">
        <v>10680</v>
      </c>
      <c r="AA681">
        <v>0.78</v>
      </c>
      <c r="AB681">
        <v>11</v>
      </c>
      <c r="AC681">
        <v>7</v>
      </c>
      <c r="AD681">
        <v>4</v>
      </c>
      <c r="AE681">
        <v>63.64</v>
      </c>
      <c r="AF681">
        <v>12</v>
      </c>
      <c r="AG681">
        <v>5</v>
      </c>
      <c r="AH681">
        <v>2</v>
      </c>
      <c r="AI681">
        <v>4</v>
      </c>
    </row>
    <row r="682" spans="1:35" x14ac:dyDescent="0.2">
      <c r="A682" s="102">
        <v>1070</v>
      </c>
      <c r="B682">
        <v>8304</v>
      </c>
      <c r="C682" t="s">
        <v>1659</v>
      </c>
      <c r="D682" t="s">
        <v>1369</v>
      </c>
      <c r="E682">
        <v>3040</v>
      </c>
      <c r="F682">
        <v>3075</v>
      </c>
      <c r="G682">
        <v>300</v>
      </c>
      <c r="H682" t="s">
        <v>1311</v>
      </c>
      <c r="I682">
        <v>8697</v>
      </c>
      <c r="J682" t="s">
        <v>928</v>
      </c>
      <c r="K682" t="s">
        <v>1317</v>
      </c>
      <c r="L682">
        <v>1990</v>
      </c>
      <c r="M682">
        <v>1981</v>
      </c>
      <c r="N682">
        <v>500</v>
      </c>
      <c r="O682" t="s">
        <v>1314</v>
      </c>
      <c r="P682">
        <v>0.70323424029568105</v>
      </c>
      <c r="Q682">
        <v>0.85032486933819296</v>
      </c>
      <c r="R682" s="106">
        <v>8.6976991281736596E-2</v>
      </c>
      <c r="S682" s="106">
        <v>7.9121957320077693E-2</v>
      </c>
      <c r="T682">
        <v>1.5547297310206301</v>
      </c>
      <c r="U682">
        <v>1.5547297310206301</v>
      </c>
      <c r="V682">
        <v>0.924702450030641</v>
      </c>
      <c r="W682">
        <v>3.7</v>
      </c>
      <c r="X682">
        <v>7.37</v>
      </c>
      <c r="Y682">
        <v>116771</v>
      </c>
      <c r="Z682">
        <v>7785</v>
      </c>
      <c r="AA682">
        <v>0.34</v>
      </c>
      <c r="AB682">
        <v>15</v>
      </c>
      <c r="AC682">
        <v>8</v>
      </c>
      <c r="AD682">
        <v>7</v>
      </c>
      <c r="AE682">
        <v>53.33</v>
      </c>
      <c r="AF682">
        <v>12</v>
      </c>
      <c r="AG682">
        <v>5</v>
      </c>
      <c r="AH682">
        <v>3</v>
      </c>
      <c r="AI682">
        <v>7</v>
      </c>
    </row>
    <row r="683" spans="1:35" x14ac:dyDescent="0.2">
      <c r="A683" s="102">
        <v>127</v>
      </c>
      <c r="B683">
        <v>3405</v>
      </c>
      <c r="C683" t="s">
        <v>2159</v>
      </c>
      <c r="D683" t="s">
        <v>1336</v>
      </c>
      <c r="E683">
        <v>1316</v>
      </c>
      <c r="F683">
        <v>1320</v>
      </c>
      <c r="G683">
        <v>700</v>
      </c>
      <c r="H683" t="s">
        <v>1314</v>
      </c>
      <c r="I683">
        <v>4631</v>
      </c>
      <c r="J683" t="s">
        <v>1588</v>
      </c>
      <c r="K683" t="s">
        <v>1336</v>
      </c>
      <c r="L683">
        <v>3080</v>
      </c>
      <c r="M683">
        <v>3035</v>
      </c>
      <c r="N683">
        <v>300</v>
      </c>
      <c r="O683" t="s">
        <v>1311</v>
      </c>
      <c r="P683">
        <v>0.56767443574875898</v>
      </c>
      <c r="Q683">
        <v>0.93545882543182002</v>
      </c>
      <c r="R683" s="106">
        <v>0.219695977139756</v>
      </c>
      <c r="S683" s="15">
        <v>1.3273516509116901E-2</v>
      </c>
      <c r="T683">
        <v>-0.48255220224731399</v>
      </c>
      <c r="U683">
        <v>0.48255220224731399</v>
      </c>
      <c r="V683">
        <v>0.89832552172277103</v>
      </c>
      <c r="W683">
        <v>-1.34</v>
      </c>
      <c r="X683">
        <v>1.48</v>
      </c>
      <c r="Y683">
        <v>116403</v>
      </c>
      <c r="Z683">
        <v>7760</v>
      </c>
      <c r="AA683">
        <v>0.5</v>
      </c>
      <c r="AB683">
        <v>15</v>
      </c>
      <c r="AC683">
        <v>8</v>
      </c>
      <c r="AD683">
        <v>7</v>
      </c>
      <c r="AE683">
        <v>53.33</v>
      </c>
      <c r="AF683">
        <v>13</v>
      </c>
      <c r="AG683">
        <v>5</v>
      </c>
      <c r="AH683">
        <v>2</v>
      </c>
      <c r="AI683">
        <v>8</v>
      </c>
    </row>
    <row r="684" spans="1:35" x14ac:dyDescent="0.2">
      <c r="A684" s="102">
        <v>273</v>
      </c>
      <c r="B684">
        <v>7267</v>
      </c>
      <c r="C684" t="s">
        <v>60</v>
      </c>
      <c r="D684" t="s">
        <v>1329</v>
      </c>
      <c r="E684">
        <v>2938</v>
      </c>
      <c r="F684">
        <v>2954</v>
      </c>
      <c r="G684">
        <v>300</v>
      </c>
      <c r="H684" t="s">
        <v>1311</v>
      </c>
      <c r="I684">
        <v>8316</v>
      </c>
      <c r="J684" t="s">
        <v>1544</v>
      </c>
      <c r="K684" t="s">
        <v>1369</v>
      </c>
      <c r="L684">
        <v>3832</v>
      </c>
      <c r="M684">
        <v>3844</v>
      </c>
      <c r="N684">
        <v>200</v>
      </c>
      <c r="O684" t="s">
        <v>1314</v>
      </c>
      <c r="P684">
        <v>0.84321617068727595</v>
      </c>
      <c r="Q684">
        <v>0.91894758520794195</v>
      </c>
      <c r="R684">
        <v>0.26675800804740801</v>
      </c>
      <c r="S684" s="15">
        <v>8.2696721617750504E-2</v>
      </c>
      <c r="T684">
        <v>9.06342330124312E-3</v>
      </c>
      <c r="U684">
        <v>9.06342330124312E-3</v>
      </c>
      <c r="V684">
        <v>0.16108398548936301</v>
      </c>
      <c r="W684">
        <v>0.02</v>
      </c>
      <c r="X684">
        <v>15.27</v>
      </c>
      <c r="Y684">
        <v>116197</v>
      </c>
      <c r="Z684">
        <v>12911</v>
      </c>
      <c r="AA684">
        <v>0.75</v>
      </c>
      <c r="AB684">
        <v>9</v>
      </c>
      <c r="AC684">
        <v>6</v>
      </c>
      <c r="AD684">
        <v>3</v>
      </c>
      <c r="AE684">
        <v>66.67</v>
      </c>
      <c r="AF684">
        <v>16</v>
      </c>
      <c r="AG684">
        <v>2</v>
      </c>
      <c r="AH684">
        <v>0</v>
      </c>
      <c r="AI684">
        <v>7</v>
      </c>
    </row>
    <row r="685" spans="1:35" x14ac:dyDescent="0.2">
      <c r="A685" s="102">
        <v>226</v>
      </c>
      <c r="B685">
        <v>4530</v>
      </c>
      <c r="C685" t="s">
        <v>1062</v>
      </c>
      <c r="D685" t="s">
        <v>1334</v>
      </c>
      <c r="E685">
        <v>5630</v>
      </c>
      <c r="F685">
        <v>5610</v>
      </c>
      <c r="G685">
        <v>100</v>
      </c>
      <c r="H685" t="s">
        <v>1311</v>
      </c>
      <c r="I685">
        <v>8601</v>
      </c>
      <c r="J685" t="s">
        <v>25</v>
      </c>
      <c r="K685" t="s">
        <v>1517</v>
      </c>
      <c r="L685">
        <v>551.70000000000005</v>
      </c>
      <c r="M685">
        <v>553.1</v>
      </c>
      <c r="N685">
        <v>1000</v>
      </c>
      <c r="O685" t="s">
        <v>1314</v>
      </c>
      <c r="P685">
        <v>0.79482594676352902</v>
      </c>
      <c r="Q685">
        <v>0.92399506335596104</v>
      </c>
      <c r="R685">
        <v>0.33253655429921303</v>
      </c>
      <c r="S685" s="106">
        <v>3.5746751550834899E-2</v>
      </c>
      <c r="T685">
        <v>0.623210631355127</v>
      </c>
      <c r="U685">
        <v>0.623210631355127</v>
      </c>
      <c r="V685">
        <v>1.0573807523174501</v>
      </c>
      <c r="W685">
        <v>1.82</v>
      </c>
      <c r="X685">
        <v>1.41</v>
      </c>
      <c r="Y685">
        <v>116090</v>
      </c>
      <c r="Z685">
        <v>5528</v>
      </c>
      <c r="AA685">
        <v>0.24</v>
      </c>
      <c r="AB685">
        <v>21</v>
      </c>
      <c r="AC685">
        <v>11</v>
      </c>
      <c r="AD685">
        <v>10</v>
      </c>
      <c r="AE685">
        <v>52.38</v>
      </c>
      <c r="AF685">
        <v>13</v>
      </c>
      <c r="AG685">
        <v>9</v>
      </c>
      <c r="AH685">
        <v>6</v>
      </c>
      <c r="AI685">
        <v>6</v>
      </c>
    </row>
    <row r="686" spans="1:35" x14ac:dyDescent="0.2">
      <c r="A686" s="102">
        <v>271</v>
      </c>
      <c r="B686">
        <v>7240</v>
      </c>
      <c r="C686" t="s">
        <v>808</v>
      </c>
      <c r="D686" t="s">
        <v>1329</v>
      </c>
      <c r="E686">
        <v>1530</v>
      </c>
      <c r="F686">
        <v>1541</v>
      </c>
      <c r="G686">
        <v>700</v>
      </c>
      <c r="H686" t="s">
        <v>1311</v>
      </c>
      <c r="I686">
        <v>7762</v>
      </c>
      <c r="J686" t="s">
        <v>1533</v>
      </c>
      <c r="K686" t="s">
        <v>1320</v>
      </c>
      <c r="L686">
        <v>488</v>
      </c>
      <c r="M686">
        <v>491</v>
      </c>
      <c r="N686">
        <v>2200</v>
      </c>
      <c r="O686" t="s">
        <v>1314</v>
      </c>
      <c r="P686">
        <v>0.88868843549115795</v>
      </c>
      <c r="Q686">
        <v>0.919104451022702</v>
      </c>
      <c r="R686">
        <v>8.8833808236866901E-2</v>
      </c>
      <c r="S686">
        <v>1.1249673472862201E-2</v>
      </c>
      <c r="T686">
        <v>3.2245722197315199</v>
      </c>
      <c r="U686">
        <v>3.2245722197315199</v>
      </c>
      <c r="V686">
        <v>3.4464411689413699</v>
      </c>
      <c r="W686">
        <v>9.24</v>
      </c>
      <c r="X686">
        <v>0.14000000000000001</v>
      </c>
      <c r="Y686">
        <v>115687</v>
      </c>
      <c r="Z686">
        <v>6427</v>
      </c>
      <c r="AA686">
        <v>0.33</v>
      </c>
      <c r="AB686">
        <v>18</v>
      </c>
      <c r="AC686">
        <v>11</v>
      </c>
      <c r="AD686">
        <v>7</v>
      </c>
      <c r="AE686">
        <v>61.11</v>
      </c>
      <c r="AF686">
        <v>15</v>
      </c>
      <c r="AG686">
        <v>6</v>
      </c>
      <c r="AH686">
        <v>2</v>
      </c>
      <c r="AI686">
        <v>10</v>
      </c>
    </row>
    <row r="687" spans="1:35" x14ac:dyDescent="0.2">
      <c r="A687" s="102">
        <v>1111</v>
      </c>
      <c r="B687">
        <v>4812</v>
      </c>
      <c r="C687" t="s">
        <v>698</v>
      </c>
      <c r="D687" t="s">
        <v>1313</v>
      </c>
      <c r="E687">
        <v>5060</v>
      </c>
      <c r="F687">
        <v>5060</v>
      </c>
      <c r="G687">
        <v>200</v>
      </c>
      <c r="H687" t="s">
        <v>1311</v>
      </c>
      <c r="I687">
        <v>6755</v>
      </c>
      <c r="J687" t="s">
        <v>536</v>
      </c>
      <c r="K687" t="s">
        <v>1316</v>
      </c>
      <c r="L687">
        <v>2449</v>
      </c>
      <c r="M687">
        <v>2472</v>
      </c>
      <c r="N687">
        <v>400</v>
      </c>
      <c r="O687" t="s">
        <v>1314</v>
      </c>
      <c r="P687">
        <v>0.76195288310640796</v>
      </c>
      <c r="Q687">
        <v>0.84679322569972204</v>
      </c>
      <c r="R687" s="15">
        <v>0.217239173654171</v>
      </c>
      <c r="S687">
        <v>8.0485063841036694E-2</v>
      </c>
      <c r="T687">
        <v>1.9396483498119299</v>
      </c>
      <c r="U687">
        <v>1.9396483498119299</v>
      </c>
      <c r="V687">
        <v>2.2128485271692901</v>
      </c>
      <c r="W687">
        <v>8.73</v>
      </c>
      <c r="X687">
        <v>2.29</v>
      </c>
      <c r="Y687">
        <v>115544</v>
      </c>
      <c r="Z687">
        <v>6797</v>
      </c>
      <c r="AA687">
        <v>0.61</v>
      </c>
      <c r="AB687">
        <v>17</v>
      </c>
      <c r="AC687">
        <v>9</v>
      </c>
      <c r="AD687">
        <v>8</v>
      </c>
      <c r="AE687">
        <v>52.94</v>
      </c>
      <c r="AF687">
        <v>10</v>
      </c>
      <c r="AG687">
        <v>8</v>
      </c>
      <c r="AH687">
        <v>6</v>
      </c>
      <c r="AI687">
        <v>3</v>
      </c>
    </row>
    <row r="688" spans="1:35" x14ac:dyDescent="0.2">
      <c r="A688" s="102">
        <v>1140</v>
      </c>
      <c r="B688">
        <v>8113</v>
      </c>
      <c r="C688" t="s">
        <v>1685</v>
      </c>
      <c r="D688" t="s">
        <v>1336</v>
      </c>
      <c r="E688">
        <v>3963</v>
      </c>
      <c r="F688">
        <v>3981</v>
      </c>
      <c r="G688">
        <v>200</v>
      </c>
      <c r="H688" t="s">
        <v>1311</v>
      </c>
      <c r="I688">
        <v>8697</v>
      </c>
      <c r="J688" t="s">
        <v>928</v>
      </c>
      <c r="K688" t="s">
        <v>1317</v>
      </c>
      <c r="L688">
        <v>1990</v>
      </c>
      <c r="M688">
        <v>1981</v>
      </c>
      <c r="N688">
        <v>400</v>
      </c>
      <c r="O688" t="s">
        <v>1314</v>
      </c>
      <c r="P688">
        <v>0.64929870509593701</v>
      </c>
      <c r="Q688">
        <v>0.84379493409119899</v>
      </c>
      <c r="R688" s="15">
        <v>6.6859960131959703E-2</v>
      </c>
      <c r="S688">
        <v>1.43328337029621E-3</v>
      </c>
      <c r="T688">
        <v>1.85101581833948</v>
      </c>
      <c r="U688">
        <v>1.85101581833948</v>
      </c>
      <c r="V688">
        <v>0.21198572592491899</v>
      </c>
      <c r="W688">
        <v>6.04</v>
      </c>
      <c r="X688">
        <v>0.48</v>
      </c>
      <c r="Y688">
        <v>114924</v>
      </c>
      <c r="Z688">
        <v>5473</v>
      </c>
      <c r="AA688">
        <v>0.27</v>
      </c>
      <c r="AB688">
        <v>21</v>
      </c>
      <c r="AC688">
        <v>10</v>
      </c>
      <c r="AD688">
        <v>11</v>
      </c>
      <c r="AE688">
        <v>47.62</v>
      </c>
      <c r="AF688">
        <v>11</v>
      </c>
      <c r="AG688">
        <v>8</v>
      </c>
      <c r="AH688">
        <v>7</v>
      </c>
      <c r="AI688">
        <v>6</v>
      </c>
    </row>
    <row r="689" spans="1:35" x14ac:dyDescent="0.2">
      <c r="A689" s="102">
        <v>140</v>
      </c>
      <c r="B689">
        <v>4927</v>
      </c>
      <c r="C689" t="s">
        <v>1609</v>
      </c>
      <c r="D689" t="s">
        <v>1336</v>
      </c>
      <c r="E689">
        <v>2419</v>
      </c>
      <c r="F689">
        <v>2384</v>
      </c>
      <c r="G689">
        <v>400</v>
      </c>
      <c r="H689" t="s">
        <v>1311</v>
      </c>
      <c r="I689">
        <v>9956</v>
      </c>
      <c r="J689" t="s">
        <v>1264</v>
      </c>
      <c r="K689" t="s">
        <v>1337</v>
      </c>
      <c r="L689">
        <v>1857</v>
      </c>
      <c r="M689">
        <v>1831</v>
      </c>
      <c r="N689">
        <v>500</v>
      </c>
      <c r="O689" t="s">
        <v>1314</v>
      </c>
      <c r="P689">
        <v>0.82301034315858701</v>
      </c>
      <c r="Q689">
        <v>0.93334302240979194</v>
      </c>
      <c r="R689" s="106">
        <v>0.280812435926796</v>
      </c>
      <c r="S689">
        <v>4.3620247972699297E-2</v>
      </c>
      <c r="T689">
        <v>0.48347363239087399</v>
      </c>
      <c r="U689">
        <v>0.48347363239087399</v>
      </c>
      <c r="V689">
        <v>0.46363744759915698</v>
      </c>
      <c r="W689">
        <v>1.58</v>
      </c>
      <c r="X689">
        <v>4</v>
      </c>
      <c r="Y689">
        <v>114721</v>
      </c>
      <c r="Z689">
        <v>8194</v>
      </c>
      <c r="AA689">
        <v>0.4</v>
      </c>
      <c r="AB689">
        <v>14</v>
      </c>
      <c r="AC689">
        <v>8</v>
      </c>
      <c r="AD689">
        <v>6</v>
      </c>
      <c r="AE689">
        <v>57.14</v>
      </c>
      <c r="AF689">
        <v>11</v>
      </c>
      <c r="AG689">
        <v>5</v>
      </c>
      <c r="AH689">
        <v>4</v>
      </c>
      <c r="AI689">
        <v>5</v>
      </c>
    </row>
    <row r="690" spans="1:35" x14ac:dyDescent="0.2">
      <c r="A690" s="102">
        <v>886</v>
      </c>
      <c r="B690">
        <v>6301</v>
      </c>
      <c r="C690" t="s">
        <v>55</v>
      </c>
      <c r="D690" t="s">
        <v>1324</v>
      </c>
      <c r="E690">
        <v>2330.5</v>
      </c>
      <c r="F690">
        <v>2324</v>
      </c>
      <c r="G690">
        <v>400</v>
      </c>
      <c r="H690" t="s">
        <v>1314</v>
      </c>
      <c r="I690">
        <v>7327</v>
      </c>
      <c r="J690" t="s">
        <v>1576</v>
      </c>
      <c r="K690" t="s">
        <v>1369</v>
      </c>
      <c r="L690">
        <v>2603</v>
      </c>
      <c r="M690">
        <v>2610</v>
      </c>
      <c r="N690">
        <v>400</v>
      </c>
      <c r="O690" t="s">
        <v>1311</v>
      </c>
      <c r="P690">
        <v>0.85732452342226995</v>
      </c>
      <c r="Q690">
        <v>0.86574984036653702</v>
      </c>
      <c r="R690" s="106">
        <v>1.85948874543275E-2</v>
      </c>
      <c r="S690" s="106">
        <v>3.25860529949491E-2</v>
      </c>
      <c r="T690">
        <v>-0.10165123059215</v>
      </c>
      <c r="U690">
        <v>0.10165123059215</v>
      </c>
      <c r="V690">
        <v>0.397622267862836</v>
      </c>
      <c r="W690">
        <v>-0.28000000000000003</v>
      </c>
      <c r="X690">
        <v>10.96</v>
      </c>
      <c r="Y690">
        <v>114666</v>
      </c>
      <c r="Z690">
        <v>38222</v>
      </c>
      <c r="AA690">
        <v>1.99</v>
      </c>
      <c r="AB690">
        <v>3</v>
      </c>
      <c r="AC690">
        <v>3</v>
      </c>
      <c r="AD690">
        <v>0</v>
      </c>
      <c r="AE690">
        <v>100</v>
      </c>
      <c r="AF690">
        <v>14</v>
      </c>
      <c r="AG690">
        <v>2</v>
      </c>
      <c r="AH690">
        <v>0</v>
      </c>
      <c r="AI690">
        <v>1</v>
      </c>
    </row>
    <row r="691" spans="1:35" x14ac:dyDescent="0.2">
      <c r="A691" s="102">
        <v>252</v>
      </c>
      <c r="B691">
        <v>2427</v>
      </c>
      <c r="C691" t="s">
        <v>1592</v>
      </c>
      <c r="D691" t="s">
        <v>1326</v>
      </c>
      <c r="E691">
        <v>1000</v>
      </c>
      <c r="F691">
        <v>1023</v>
      </c>
      <c r="G691">
        <v>1000</v>
      </c>
      <c r="H691" t="s">
        <v>1314</v>
      </c>
      <c r="I691">
        <v>4118</v>
      </c>
      <c r="J691" t="s">
        <v>1573</v>
      </c>
      <c r="K691" t="s">
        <v>1336</v>
      </c>
      <c r="L691">
        <v>3350</v>
      </c>
      <c r="M691">
        <v>3280</v>
      </c>
      <c r="N691">
        <v>300</v>
      </c>
      <c r="O691" t="s">
        <v>1311</v>
      </c>
      <c r="P691">
        <v>0.72919156692906395</v>
      </c>
      <c r="Q691">
        <v>0.92126702639871705</v>
      </c>
      <c r="R691" s="15">
        <v>0.35244255254337797</v>
      </c>
      <c r="S691">
        <v>1.66174101109199E-3</v>
      </c>
      <c r="T691">
        <v>-0.48744396670373902</v>
      </c>
      <c r="U691">
        <v>0.48744396670373902</v>
      </c>
      <c r="V691">
        <v>2.0910659076043898</v>
      </c>
      <c r="W691">
        <v>-2.6</v>
      </c>
      <c r="X691">
        <v>3.96</v>
      </c>
      <c r="Y691">
        <v>114562</v>
      </c>
      <c r="Z691">
        <v>4773</v>
      </c>
      <c r="AA691">
        <v>0.18</v>
      </c>
      <c r="AB691">
        <v>24</v>
      </c>
      <c r="AC691">
        <v>13</v>
      </c>
      <c r="AD691">
        <v>11</v>
      </c>
      <c r="AE691">
        <v>54.17</v>
      </c>
      <c r="AF691">
        <v>9</v>
      </c>
      <c r="AG691">
        <v>11</v>
      </c>
      <c r="AH691">
        <v>9</v>
      </c>
      <c r="AI691">
        <v>4</v>
      </c>
    </row>
    <row r="692" spans="1:35" x14ac:dyDescent="0.2">
      <c r="A692" s="102">
        <v>1121</v>
      </c>
      <c r="B692">
        <v>6134</v>
      </c>
      <c r="C692" t="s">
        <v>1550</v>
      </c>
      <c r="D692" t="s">
        <v>1324</v>
      </c>
      <c r="E692">
        <v>1956</v>
      </c>
      <c r="F692">
        <v>1938</v>
      </c>
      <c r="G692">
        <v>500</v>
      </c>
      <c r="H692" t="s">
        <v>1311</v>
      </c>
      <c r="I692">
        <v>9303</v>
      </c>
      <c r="J692" t="s">
        <v>1765</v>
      </c>
      <c r="K692" t="s">
        <v>1790</v>
      </c>
      <c r="L692">
        <v>1468</v>
      </c>
      <c r="M692">
        <v>1464</v>
      </c>
      <c r="N692">
        <v>700</v>
      </c>
      <c r="O692" t="s">
        <v>1314</v>
      </c>
      <c r="P692">
        <v>0.57042991088448003</v>
      </c>
      <c r="Q692">
        <v>0.84560922612559997</v>
      </c>
      <c r="R692">
        <v>0.38599567152595499</v>
      </c>
      <c r="S692">
        <v>2.6967580259221798E-4</v>
      </c>
      <c r="T692">
        <v>0.66482022083963299</v>
      </c>
      <c r="U692">
        <v>0.66482022083963299</v>
      </c>
      <c r="V692">
        <v>1.12555287465871</v>
      </c>
      <c r="W692">
        <v>2.68</v>
      </c>
      <c r="X692">
        <v>5.76</v>
      </c>
      <c r="Y692">
        <v>114359</v>
      </c>
      <c r="Z692">
        <v>6019</v>
      </c>
      <c r="AA692">
        <v>0.33</v>
      </c>
      <c r="AB692">
        <v>19</v>
      </c>
      <c r="AC692">
        <v>8</v>
      </c>
      <c r="AD692">
        <v>11</v>
      </c>
      <c r="AE692">
        <v>42.11</v>
      </c>
      <c r="AF692">
        <v>12</v>
      </c>
      <c r="AG692">
        <v>7</v>
      </c>
      <c r="AH692">
        <v>4</v>
      </c>
      <c r="AI692">
        <v>8</v>
      </c>
    </row>
    <row r="693" spans="1:35" x14ac:dyDescent="0.2">
      <c r="A693" s="102">
        <v>994</v>
      </c>
      <c r="B693">
        <v>3401</v>
      </c>
      <c r="C693" t="s">
        <v>649</v>
      </c>
      <c r="D693" t="s">
        <v>1605</v>
      </c>
      <c r="E693">
        <v>1995</v>
      </c>
      <c r="F693">
        <v>1993</v>
      </c>
      <c r="G693">
        <v>500</v>
      </c>
      <c r="H693" t="s">
        <v>1314</v>
      </c>
      <c r="I693">
        <v>3880</v>
      </c>
      <c r="J693" t="s">
        <v>1252</v>
      </c>
      <c r="K693" t="s">
        <v>1542</v>
      </c>
      <c r="L693">
        <v>1441</v>
      </c>
      <c r="M693">
        <v>1446</v>
      </c>
      <c r="N693">
        <v>700</v>
      </c>
      <c r="O693" t="s">
        <v>1311</v>
      </c>
      <c r="P693">
        <v>0.81413930142104496</v>
      </c>
      <c r="Q693">
        <v>0.85655971478640902</v>
      </c>
      <c r="R693">
        <v>5.6985168417085703E-4</v>
      </c>
      <c r="S693">
        <v>8.0163400238265098E-2</v>
      </c>
      <c r="T693">
        <v>-0.41643931915690302</v>
      </c>
      <c r="U693">
        <v>0.41643931915690302</v>
      </c>
      <c r="V693">
        <v>0.16926520721319299</v>
      </c>
      <c r="W693">
        <v>-1.17</v>
      </c>
      <c r="X693">
        <v>1.58</v>
      </c>
      <c r="Y693">
        <v>113949</v>
      </c>
      <c r="Z693">
        <v>6703</v>
      </c>
      <c r="AA693">
        <v>0.4</v>
      </c>
      <c r="AB693">
        <v>17</v>
      </c>
      <c r="AC693">
        <v>10</v>
      </c>
      <c r="AD693">
        <v>7</v>
      </c>
      <c r="AE693">
        <v>58.82</v>
      </c>
      <c r="AF693">
        <v>13</v>
      </c>
      <c r="AG693">
        <v>7</v>
      </c>
      <c r="AH693">
        <v>5</v>
      </c>
      <c r="AI693">
        <v>5</v>
      </c>
    </row>
    <row r="694" spans="1:35" x14ac:dyDescent="0.2">
      <c r="A694" s="102">
        <v>20</v>
      </c>
      <c r="B694">
        <v>3105</v>
      </c>
      <c r="C694" t="s">
        <v>49</v>
      </c>
      <c r="D694" t="s">
        <v>1316</v>
      </c>
      <c r="E694">
        <v>1035</v>
      </c>
      <c r="F694">
        <v>1018</v>
      </c>
      <c r="G694">
        <v>1000</v>
      </c>
      <c r="H694" t="s">
        <v>1311</v>
      </c>
      <c r="I694">
        <v>7282</v>
      </c>
      <c r="J694" t="s">
        <v>1577</v>
      </c>
      <c r="K694" t="s">
        <v>1329</v>
      </c>
      <c r="L694">
        <v>2451</v>
      </c>
      <c r="M694">
        <v>2473</v>
      </c>
      <c r="N694">
        <v>400</v>
      </c>
      <c r="O694" t="s">
        <v>1314</v>
      </c>
      <c r="P694">
        <v>0.76072474213569297</v>
      </c>
      <c r="Q694">
        <v>0.96086434926304198</v>
      </c>
      <c r="R694" s="15">
        <v>0.26604881492955801</v>
      </c>
      <c r="S694" s="106">
        <v>6.8252807561261101E-3</v>
      </c>
      <c r="T694">
        <v>1.8849507194372499</v>
      </c>
      <c r="U694">
        <v>1.8849507194372499</v>
      </c>
      <c r="V694">
        <v>2.0922412981530898</v>
      </c>
      <c r="W694">
        <v>6.29</v>
      </c>
      <c r="X694">
        <v>2.91</v>
      </c>
      <c r="Y694">
        <v>113458</v>
      </c>
      <c r="Z694">
        <v>5157</v>
      </c>
      <c r="AA694">
        <v>0.21</v>
      </c>
      <c r="AB694">
        <v>22</v>
      </c>
      <c r="AC694">
        <v>12</v>
      </c>
      <c r="AD694">
        <v>10</v>
      </c>
      <c r="AE694">
        <v>54.55</v>
      </c>
      <c r="AF694">
        <v>11</v>
      </c>
      <c r="AG694">
        <v>8</v>
      </c>
      <c r="AH694">
        <v>8</v>
      </c>
      <c r="AI694">
        <v>6</v>
      </c>
    </row>
    <row r="695" spans="1:35" x14ac:dyDescent="0.2">
      <c r="A695" s="102">
        <v>1443</v>
      </c>
      <c r="B695">
        <v>4917</v>
      </c>
      <c r="C695" t="s">
        <v>1668</v>
      </c>
      <c r="D695" t="s">
        <v>1336</v>
      </c>
      <c r="E695">
        <v>2610</v>
      </c>
      <c r="F695">
        <v>2587</v>
      </c>
      <c r="G695">
        <v>400</v>
      </c>
      <c r="H695" t="s">
        <v>1314</v>
      </c>
      <c r="I695">
        <v>7458</v>
      </c>
      <c r="J695" t="s">
        <v>1804</v>
      </c>
      <c r="K695" t="s">
        <v>1318</v>
      </c>
      <c r="L695">
        <v>4985</v>
      </c>
      <c r="M695">
        <v>5000</v>
      </c>
      <c r="N695">
        <v>200</v>
      </c>
      <c r="O695" t="s">
        <v>1311</v>
      </c>
      <c r="P695">
        <v>0.77568111548788099</v>
      </c>
      <c r="Q695">
        <v>0.81009728637432199</v>
      </c>
      <c r="R695">
        <v>0.27451054773057798</v>
      </c>
      <c r="S695">
        <v>3.7224758579099397E-2</v>
      </c>
      <c r="T695">
        <v>-0.87255944358983195</v>
      </c>
      <c r="U695">
        <v>0.87255944358983195</v>
      </c>
      <c r="V695">
        <v>0.75157028153483296</v>
      </c>
      <c r="W695">
        <v>-3.64</v>
      </c>
      <c r="X695">
        <v>3.48</v>
      </c>
      <c r="Y695">
        <v>113206</v>
      </c>
      <c r="Z695">
        <v>11321</v>
      </c>
      <c r="AA695">
        <v>0.54</v>
      </c>
      <c r="AB695">
        <v>10</v>
      </c>
      <c r="AC695">
        <v>5</v>
      </c>
      <c r="AD695">
        <v>5</v>
      </c>
      <c r="AE695">
        <v>50</v>
      </c>
      <c r="AF695">
        <v>14</v>
      </c>
      <c r="AG695">
        <v>3</v>
      </c>
      <c r="AH695">
        <v>2</v>
      </c>
      <c r="AI695">
        <v>5</v>
      </c>
    </row>
    <row r="696" spans="1:35" x14ac:dyDescent="0.2">
      <c r="A696" s="102">
        <v>1185</v>
      </c>
      <c r="B696">
        <v>1883</v>
      </c>
      <c r="C696" t="s">
        <v>1511</v>
      </c>
      <c r="D696" t="s">
        <v>1321</v>
      </c>
      <c r="E696">
        <v>3690</v>
      </c>
      <c r="F696">
        <v>3730</v>
      </c>
      <c r="G696">
        <v>200</v>
      </c>
      <c r="H696" t="s">
        <v>1311</v>
      </c>
      <c r="I696">
        <v>6951</v>
      </c>
      <c r="J696" t="s">
        <v>228</v>
      </c>
      <c r="K696" t="s">
        <v>1316</v>
      </c>
      <c r="L696">
        <v>3505</v>
      </c>
      <c r="M696">
        <v>3490</v>
      </c>
      <c r="N696">
        <v>200</v>
      </c>
      <c r="O696" t="s">
        <v>1314</v>
      </c>
      <c r="P696">
        <v>0.82458851969025204</v>
      </c>
      <c r="Q696">
        <v>0.83883361914751797</v>
      </c>
      <c r="R696">
        <v>0.128722175411182</v>
      </c>
      <c r="S696">
        <v>4.6732376990670899E-2</v>
      </c>
      <c r="T696">
        <v>2.1660119118919301</v>
      </c>
      <c r="U696">
        <v>2.1660119118919301</v>
      </c>
      <c r="V696">
        <v>2.03868492954971</v>
      </c>
      <c r="W696">
        <v>18.54</v>
      </c>
      <c r="X696">
        <v>6.43</v>
      </c>
      <c r="Y696">
        <v>112766</v>
      </c>
      <c r="Z696">
        <v>4903</v>
      </c>
      <c r="AA696">
        <v>0.16</v>
      </c>
      <c r="AB696">
        <v>23</v>
      </c>
      <c r="AC696">
        <v>9</v>
      </c>
      <c r="AD696">
        <v>14</v>
      </c>
      <c r="AE696">
        <v>39.130000000000003</v>
      </c>
      <c r="AF696">
        <v>10</v>
      </c>
      <c r="AG696">
        <v>7</v>
      </c>
      <c r="AH696">
        <v>11</v>
      </c>
      <c r="AI696">
        <v>5</v>
      </c>
    </row>
    <row r="697" spans="1:35" x14ac:dyDescent="0.2">
      <c r="A697" s="102">
        <v>1034</v>
      </c>
      <c r="B697">
        <v>5463</v>
      </c>
      <c r="C697" t="s">
        <v>66</v>
      </c>
      <c r="D697" t="s">
        <v>1367</v>
      </c>
      <c r="E697">
        <v>2866</v>
      </c>
      <c r="F697">
        <v>2883</v>
      </c>
      <c r="G697">
        <v>300</v>
      </c>
      <c r="H697" t="s">
        <v>1311</v>
      </c>
      <c r="I697">
        <v>7189</v>
      </c>
      <c r="J697" t="s">
        <v>44</v>
      </c>
      <c r="K697" t="s">
        <v>1369</v>
      </c>
      <c r="L697">
        <v>689</v>
      </c>
      <c r="M697">
        <v>691</v>
      </c>
      <c r="N697">
        <v>1300</v>
      </c>
      <c r="O697" t="s">
        <v>1314</v>
      </c>
      <c r="P697">
        <v>0.65322564464065103</v>
      </c>
      <c r="Q697">
        <v>0.85278748242674796</v>
      </c>
      <c r="R697">
        <v>3.9916028994133199E-2</v>
      </c>
      <c r="S697" s="15">
        <v>9.7768501555509896E-2</v>
      </c>
      <c r="T697">
        <v>1.570625109763</v>
      </c>
      <c r="U697">
        <v>1.570625109763</v>
      </c>
      <c r="V697">
        <v>1.4323827351109299</v>
      </c>
      <c r="W697">
        <v>8.94</v>
      </c>
      <c r="X697">
        <v>3.86</v>
      </c>
      <c r="Y697">
        <v>112450</v>
      </c>
      <c r="Z697">
        <v>4685</v>
      </c>
      <c r="AA697">
        <v>0.26</v>
      </c>
      <c r="AB697">
        <v>24</v>
      </c>
      <c r="AC697">
        <v>12</v>
      </c>
      <c r="AD697">
        <v>12</v>
      </c>
      <c r="AE697">
        <v>50</v>
      </c>
      <c r="AF697">
        <v>12</v>
      </c>
      <c r="AG697">
        <v>9</v>
      </c>
      <c r="AH697">
        <v>7</v>
      </c>
      <c r="AI697">
        <v>8</v>
      </c>
    </row>
    <row r="698" spans="1:35" x14ac:dyDescent="0.2">
      <c r="A698" s="102">
        <v>1170</v>
      </c>
      <c r="B698">
        <v>6371</v>
      </c>
      <c r="C698" t="s">
        <v>1484</v>
      </c>
      <c r="D698" t="s">
        <v>1324</v>
      </c>
      <c r="E698">
        <v>3305</v>
      </c>
      <c r="F698">
        <v>3325</v>
      </c>
      <c r="G698">
        <v>300</v>
      </c>
      <c r="H698" t="s">
        <v>1314</v>
      </c>
      <c r="I698">
        <v>9069</v>
      </c>
      <c r="J698" t="s">
        <v>1432</v>
      </c>
      <c r="K698" t="s">
        <v>1442</v>
      </c>
      <c r="L698">
        <v>875</v>
      </c>
      <c r="M698">
        <v>871</v>
      </c>
      <c r="N698">
        <v>1100</v>
      </c>
      <c r="O698" t="s">
        <v>1311</v>
      </c>
      <c r="P698">
        <v>0.885071948912591</v>
      </c>
      <c r="Q698">
        <v>0.84076035478733002</v>
      </c>
      <c r="R698">
        <v>2.9868554390527699E-2</v>
      </c>
      <c r="S698">
        <v>1.0204343909401999E-2</v>
      </c>
      <c r="T698">
        <v>-1.95254756462539</v>
      </c>
      <c r="U698">
        <v>1.95254756462539</v>
      </c>
      <c r="V698">
        <v>2.1477286251954499</v>
      </c>
      <c r="W698">
        <v>-8.32</v>
      </c>
      <c r="X698">
        <v>3.95</v>
      </c>
      <c r="Y698">
        <v>112155</v>
      </c>
      <c r="Z698">
        <v>6597</v>
      </c>
      <c r="AA698">
        <v>0.35</v>
      </c>
      <c r="AB698">
        <v>17</v>
      </c>
      <c r="AC698">
        <v>11</v>
      </c>
      <c r="AD698">
        <v>6</v>
      </c>
      <c r="AE698">
        <v>64.709999999999994</v>
      </c>
      <c r="AF698">
        <v>11</v>
      </c>
      <c r="AG698">
        <v>7</v>
      </c>
      <c r="AH698">
        <v>5</v>
      </c>
      <c r="AI698">
        <v>5</v>
      </c>
    </row>
    <row r="699" spans="1:35" x14ac:dyDescent="0.2">
      <c r="A699" s="102">
        <v>723</v>
      </c>
      <c r="B699">
        <v>5108</v>
      </c>
      <c r="C699" t="s">
        <v>1579</v>
      </c>
      <c r="D699" t="s">
        <v>1450</v>
      </c>
      <c r="E699">
        <v>3862</v>
      </c>
      <c r="F699">
        <v>3908</v>
      </c>
      <c r="G699">
        <v>200</v>
      </c>
      <c r="H699" t="s">
        <v>1311</v>
      </c>
      <c r="I699">
        <v>6136</v>
      </c>
      <c r="J699" t="s">
        <v>2156</v>
      </c>
      <c r="K699" t="s">
        <v>1324</v>
      </c>
      <c r="L699">
        <v>1818</v>
      </c>
      <c r="M699">
        <v>1830</v>
      </c>
      <c r="N699">
        <v>400</v>
      </c>
      <c r="O699" t="s">
        <v>1314</v>
      </c>
      <c r="P699">
        <v>0.93663459458980303</v>
      </c>
      <c r="Q699">
        <v>0.88119530684502101</v>
      </c>
      <c r="R699">
        <v>0.31599208517362098</v>
      </c>
      <c r="S699">
        <v>1.0334596985358199E-2</v>
      </c>
      <c r="T699">
        <v>2.65521157375689</v>
      </c>
      <c r="U699">
        <v>2.65521157375689</v>
      </c>
      <c r="V699">
        <v>2.4724589960769401</v>
      </c>
      <c r="W699">
        <v>7.16</v>
      </c>
      <c r="X699">
        <v>6.35</v>
      </c>
      <c r="Y699">
        <v>111823</v>
      </c>
      <c r="Z699">
        <v>7455</v>
      </c>
      <c r="AA699">
        <v>0.39</v>
      </c>
      <c r="AB699">
        <v>15</v>
      </c>
      <c r="AC699">
        <v>9</v>
      </c>
      <c r="AD699">
        <v>6</v>
      </c>
      <c r="AE699">
        <v>60</v>
      </c>
      <c r="AF699">
        <v>15</v>
      </c>
      <c r="AG699">
        <v>5</v>
      </c>
      <c r="AH699">
        <v>2</v>
      </c>
      <c r="AI699">
        <v>8</v>
      </c>
    </row>
    <row r="700" spans="1:35" x14ac:dyDescent="0.2">
      <c r="A700" s="102">
        <v>725</v>
      </c>
      <c r="B700">
        <v>7180</v>
      </c>
      <c r="C700" t="s">
        <v>1114</v>
      </c>
      <c r="D700" t="s">
        <v>1369</v>
      </c>
      <c r="E700">
        <v>435</v>
      </c>
      <c r="F700">
        <v>426</v>
      </c>
      <c r="G700">
        <v>2500</v>
      </c>
      <c r="H700" t="s">
        <v>1314</v>
      </c>
      <c r="I700">
        <v>7186</v>
      </c>
      <c r="J700" t="s">
        <v>551</v>
      </c>
      <c r="K700" t="s">
        <v>1369</v>
      </c>
      <c r="L700">
        <v>427</v>
      </c>
      <c r="M700">
        <v>429</v>
      </c>
      <c r="N700">
        <v>2500</v>
      </c>
      <c r="O700" t="s">
        <v>1311</v>
      </c>
      <c r="P700">
        <v>0.69791597047910703</v>
      </c>
      <c r="Q700">
        <v>0.88092414464218805</v>
      </c>
      <c r="R700" s="106">
        <v>2.4883506445825699E-2</v>
      </c>
      <c r="S700">
        <v>3.5543020792353501E-3</v>
      </c>
      <c r="T700">
        <v>-1.9812268624860501</v>
      </c>
      <c r="U700">
        <v>1.9812268624860501</v>
      </c>
      <c r="V700">
        <v>1.78388553745969</v>
      </c>
      <c r="W700">
        <v>-6.94</v>
      </c>
      <c r="X700">
        <v>0.7</v>
      </c>
      <c r="Y700">
        <v>111773</v>
      </c>
      <c r="Z700">
        <v>5883</v>
      </c>
      <c r="AA700">
        <v>0.27</v>
      </c>
      <c r="AB700">
        <v>19</v>
      </c>
      <c r="AC700">
        <v>10</v>
      </c>
      <c r="AD700">
        <v>9</v>
      </c>
      <c r="AE700">
        <v>52.63</v>
      </c>
      <c r="AF700">
        <v>14</v>
      </c>
      <c r="AG700">
        <v>6</v>
      </c>
      <c r="AH700">
        <v>4</v>
      </c>
      <c r="AI700">
        <v>9</v>
      </c>
    </row>
    <row r="701" spans="1:35" x14ac:dyDescent="0.2">
      <c r="A701" s="102">
        <v>1160</v>
      </c>
      <c r="B701">
        <v>4534</v>
      </c>
      <c r="C701" t="s">
        <v>1580</v>
      </c>
      <c r="D701" t="s">
        <v>1334</v>
      </c>
      <c r="E701">
        <v>4290</v>
      </c>
      <c r="F701">
        <v>4290</v>
      </c>
      <c r="G701">
        <v>200</v>
      </c>
      <c r="H701" t="s">
        <v>1311</v>
      </c>
      <c r="I701">
        <v>9716</v>
      </c>
      <c r="J701" t="s">
        <v>1527</v>
      </c>
      <c r="K701" t="s">
        <v>1326</v>
      </c>
      <c r="L701">
        <v>1252</v>
      </c>
      <c r="M701">
        <v>1242</v>
      </c>
      <c r="N701">
        <v>700</v>
      </c>
      <c r="O701" t="s">
        <v>1314</v>
      </c>
      <c r="P701">
        <v>0.80903450915148001</v>
      </c>
      <c r="Q701">
        <v>0.84155563787214505</v>
      </c>
      <c r="R701">
        <v>3.37286701677608E-3</v>
      </c>
      <c r="S701">
        <v>3.2032831286396002E-2</v>
      </c>
      <c r="T701">
        <v>2.5916084149410201</v>
      </c>
      <c r="U701">
        <v>2.5916084149410201</v>
      </c>
      <c r="V701">
        <v>1.9477141170654599</v>
      </c>
      <c r="W701">
        <v>7.81</v>
      </c>
      <c r="X701">
        <v>1.33</v>
      </c>
      <c r="Y701">
        <v>111217</v>
      </c>
      <c r="Z701">
        <v>10111</v>
      </c>
      <c r="AA701">
        <v>0.65</v>
      </c>
      <c r="AB701">
        <v>11</v>
      </c>
      <c r="AC701">
        <v>6</v>
      </c>
      <c r="AD701">
        <v>5</v>
      </c>
      <c r="AE701">
        <v>54.55</v>
      </c>
      <c r="AF701">
        <v>11</v>
      </c>
      <c r="AG701">
        <v>5</v>
      </c>
      <c r="AH701">
        <v>2</v>
      </c>
      <c r="AI701">
        <v>4</v>
      </c>
    </row>
    <row r="702" spans="1:35" x14ac:dyDescent="0.2">
      <c r="A702" s="102">
        <v>180</v>
      </c>
      <c r="B702">
        <v>2281</v>
      </c>
      <c r="C702" t="s">
        <v>1136</v>
      </c>
      <c r="D702" t="s">
        <v>1339</v>
      </c>
      <c r="E702">
        <v>2541</v>
      </c>
      <c r="F702">
        <v>2493</v>
      </c>
      <c r="G702">
        <v>400</v>
      </c>
      <c r="H702" t="s">
        <v>1311</v>
      </c>
      <c r="I702">
        <v>3880</v>
      </c>
      <c r="J702" t="s">
        <v>1252</v>
      </c>
      <c r="K702" t="s">
        <v>1542</v>
      </c>
      <c r="L702">
        <v>1441</v>
      </c>
      <c r="M702">
        <v>1446</v>
      </c>
      <c r="N702">
        <v>700</v>
      </c>
      <c r="O702" t="s">
        <v>1314</v>
      </c>
      <c r="P702">
        <v>0.63547504458364101</v>
      </c>
      <c r="Q702">
        <v>0.92874751470595795</v>
      </c>
      <c r="R702">
        <v>2.9658965501232901E-2</v>
      </c>
      <c r="S702">
        <v>2.7181359534692198E-3</v>
      </c>
      <c r="T702">
        <v>8.7991470874438898E-2</v>
      </c>
      <c r="U702">
        <v>8.7991470874438898E-2</v>
      </c>
      <c r="V702">
        <v>1.35457345242877</v>
      </c>
      <c r="W702">
        <v>0.2</v>
      </c>
      <c r="X702">
        <v>1.5</v>
      </c>
      <c r="Y702">
        <v>111168</v>
      </c>
      <c r="Z702">
        <v>5558</v>
      </c>
      <c r="AA702">
        <v>0.28999999999999998</v>
      </c>
      <c r="AB702">
        <v>20</v>
      </c>
      <c r="AC702">
        <v>12</v>
      </c>
      <c r="AD702">
        <v>8</v>
      </c>
      <c r="AE702">
        <v>60</v>
      </c>
      <c r="AF702">
        <v>9</v>
      </c>
      <c r="AG702">
        <v>10</v>
      </c>
      <c r="AH702">
        <v>8</v>
      </c>
      <c r="AI702">
        <v>2</v>
      </c>
    </row>
    <row r="703" spans="1:35" x14ac:dyDescent="0.2">
      <c r="A703" s="102">
        <v>744</v>
      </c>
      <c r="B703">
        <v>3865</v>
      </c>
      <c r="C703" t="s">
        <v>1259</v>
      </c>
      <c r="D703" t="s">
        <v>1542</v>
      </c>
      <c r="E703">
        <v>500</v>
      </c>
      <c r="F703">
        <v>499</v>
      </c>
      <c r="G703">
        <v>2100</v>
      </c>
      <c r="H703" t="s">
        <v>1311</v>
      </c>
      <c r="I703">
        <v>5214</v>
      </c>
      <c r="J703" t="s">
        <v>1608</v>
      </c>
      <c r="K703" t="s">
        <v>1310</v>
      </c>
      <c r="L703">
        <v>2068</v>
      </c>
      <c r="M703">
        <v>2069</v>
      </c>
      <c r="N703">
        <v>500</v>
      </c>
      <c r="O703" t="s">
        <v>1314</v>
      </c>
      <c r="P703">
        <v>0.87120547576562102</v>
      </c>
      <c r="Q703">
        <v>0.879625929871376</v>
      </c>
      <c r="R703">
        <v>0.43473554630064198</v>
      </c>
      <c r="S703">
        <v>2.0562387982000899E-2</v>
      </c>
      <c r="T703">
        <v>1.0116004364583</v>
      </c>
      <c r="U703">
        <v>1.0116004364583</v>
      </c>
      <c r="V703">
        <v>0.95049003030909096</v>
      </c>
      <c r="W703">
        <v>2.44</v>
      </c>
      <c r="X703">
        <v>1.3</v>
      </c>
      <c r="Y703">
        <v>111113</v>
      </c>
      <c r="Z703">
        <v>5556</v>
      </c>
      <c r="AA703">
        <v>0.28000000000000003</v>
      </c>
      <c r="AB703">
        <v>20</v>
      </c>
      <c r="AC703">
        <v>11</v>
      </c>
      <c r="AD703">
        <v>9</v>
      </c>
      <c r="AE703">
        <v>55</v>
      </c>
      <c r="AF703">
        <v>12</v>
      </c>
      <c r="AG703">
        <v>5</v>
      </c>
      <c r="AH703">
        <v>5</v>
      </c>
      <c r="AI703">
        <v>10</v>
      </c>
    </row>
    <row r="704" spans="1:35" x14ac:dyDescent="0.2">
      <c r="A704" s="102">
        <v>563</v>
      </c>
      <c r="B704">
        <v>2206</v>
      </c>
      <c r="C704" t="s">
        <v>590</v>
      </c>
      <c r="D704" t="s">
        <v>1339</v>
      </c>
      <c r="E704">
        <v>4680</v>
      </c>
      <c r="F704">
        <v>4625</v>
      </c>
      <c r="G704">
        <v>200</v>
      </c>
      <c r="H704" t="s">
        <v>1311</v>
      </c>
      <c r="I704">
        <v>4004</v>
      </c>
      <c r="J704" t="s">
        <v>1520</v>
      </c>
      <c r="K704" t="s">
        <v>1336</v>
      </c>
      <c r="L704">
        <v>2690</v>
      </c>
      <c r="M704">
        <v>2705</v>
      </c>
      <c r="N704">
        <v>300</v>
      </c>
      <c r="O704" t="s">
        <v>1314</v>
      </c>
      <c r="P704">
        <v>0.85735011176645903</v>
      </c>
      <c r="Q704">
        <v>0.89475764760762599</v>
      </c>
      <c r="R704">
        <v>4.8812142320645603E-2</v>
      </c>
      <c r="S704">
        <v>6.8201361109114803E-2</v>
      </c>
      <c r="T704">
        <v>0.250432173785678</v>
      </c>
      <c r="U704">
        <v>0.250432173785678</v>
      </c>
      <c r="V704">
        <v>0.410690262955756</v>
      </c>
      <c r="W704">
        <v>0.93</v>
      </c>
      <c r="X704">
        <v>12.27</v>
      </c>
      <c r="Y704">
        <v>110525</v>
      </c>
      <c r="Z704">
        <v>22105</v>
      </c>
      <c r="AA704">
        <v>1.08</v>
      </c>
      <c r="AB704">
        <v>5</v>
      </c>
      <c r="AC704">
        <v>3</v>
      </c>
      <c r="AD704">
        <v>2</v>
      </c>
      <c r="AE704">
        <v>60</v>
      </c>
      <c r="AF704">
        <v>9</v>
      </c>
      <c r="AG704">
        <v>3</v>
      </c>
      <c r="AH704">
        <v>2</v>
      </c>
      <c r="AI704">
        <v>0</v>
      </c>
    </row>
    <row r="705" spans="1:35" x14ac:dyDescent="0.2">
      <c r="A705" s="102">
        <v>713</v>
      </c>
      <c r="B705">
        <v>6371</v>
      </c>
      <c r="C705" t="s">
        <v>1484</v>
      </c>
      <c r="D705" t="s">
        <v>1324</v>
      </c>
      <c r="E705">
        <v>3305</v>
      </c>
      <c r="F705">
        <v>3325</v>
      </c>
      <c r="G705">
        <v>300</v>
      </c>
      <c r="H705" t="s">
        <v>1314</v>
      </c>
      <c r="I705">
        <v>9072</v>
      </c>
      <c r="J705" t="s">
        <v>1441</v>
      </c>
      <c r="K705" t="s">
        <v>1442</v>
      </c>
      <c r="L705">
        <v>2444</v>
      </c>
      <c r="M705">
        <v>2438</v>
      </c>
      <c r="N705">
        <v>400</v>
      </c>
      <c r="O705" t="s">
        <v>1311</v>
      </c>
      <c r="P705">
        <v>0.91918834407795602</v>
      </c>
      <c r="Q705">
        <v>0.88221465364613505</v>
      </c>
      <c r="R705">
        <v>1.37178915611112E-2</v>
      </c>
      <c r="S705">
        <v>1.2075364942849599E-3</v>
      </c>
      <c r="T705">
        <v>-0.97578969246999703</v>
      </c>
      <c r="U705">
        <v>0.97578969246999703</v>
      </c>
      <c r="V705">
        <v>1.1927739001155599</v>
      </c>
      <c r="W705">
        <v>-2.77</v>
      </c>
      <c r="X705">
        <v>2.2400000000000002</v>
      </c>
      <c r="Y705">
        <v>110084</v>
      </c>
      <c r="Z705">
        <v>7339</v>
      </c>
      <c r="AA705">
        <v>0.43</v>
      </c>
      <c r="AB705">
        <v>15</v>
      </c>
      <c r="AC705">
        <v>9</v>
      </c>
      <c r="AD705">
        <v>6</v>
      </c>
      <c r="AE705">
        <v>60</v>
      </c>
      <c r="AF705">
        <v>15</v>
      </c>
      <c r="AG705">
        <v>4</v>
      </c>
      <c r="AH705">
        <v>1</v>
      </c>
      <c r="AI705">
        <v>10</v>
      </c>
    </row>
    <row r="706" spans="1:35" x14ac:dyDescent="0.2">
      <c r="A706" s="102">
        <v>1039</v>
      </c>
      <c r="B706">
        <v>2678</v>
      </c>
      <c r="C706" t="s">
        <v>609</v>
      </c>
      <c r="D706" t="s">
        <v>1337</v>
      </c>
      <c r="E706">
        <v>3455</v>
      </c>
      <c r="F706">
        <v>3410</v>
      </c>
      <c r="G706">
        <v>200</v>
      </c>
      <c r="H706" t="s">
        <v>1311</v>
      </c>
      <c r="I706">
        <v>3046</v>
      </c>
      <c r="J706" t="s">
        <v>624</v>
      </c>
      <c r="K706" t="s">
        <v>1337</v>
      </c>
      <c r="L706">
        <v>7620</v>
      </c>
      <c r="M706">
        <v>7610</v>
      </c>
      <c r="N706">
        <v>100</v>
      </c>
      <c r="O706" t="s">
        <v>1314</v>
      </c>
      <c r="P706">
        <v>0.87912154645135099</v>
      </c>
      <c r="Q706">
        <v>0.85245037550507297</v>
      </c>
      <c r="R706" s="15">
        <v>0.25540237167264901</v>
      </c>
      <c r="S706" s="15">
        <v>7.1819654333012198E-2</v>
      </c>
      <c r="T706">
        <v>0.33472055959913199</v>
      </c>
      <c r="U706">
        <v>0.33472055959913199</v>
      </c>
      <c r="V706">
        <v>0.70553807581887196</v>
      </c>
      <c r="W706">
        <v>1.1499999999999999</v>
      </c>
      <c r="X706">
        <v>10.38</v>
      </c>
      <c r="Y706">
        <v>110038</v>
      </c>
      <c r="Z706">
        <v>12226</v>
      </c>
      <c r="AA706">
        <v>1.01</v>
      </c>
      <c r="AB706">
        <v>9</v>
      </c>
      <c r="AC706">
        <v>7</v>
      </c>
      <c r="AD706">
        <v>2</v>
      </c>
      <c r="AE706">
        <v>77.78</v>
      </c>
      <c r="AF706">
        <v>11</v>
      </c>
      <c r="AG706">
        <v>5</v>
      </c>
      <c r="AH706">
        <v>2</v>
      </c>
      <c r="AI706">
        <v>2</v>
      </c>
    </row>
    <row r="707" spans="1:35" x14ac:dyDescent="0.2">
      <c r="A707" s="102">
        <v>678</v>
      </c>
      <c r="B707">
        <v>8316</v>
      </c>
      <c r="C707" t="s">
        <v>1544</v>
      </c>
      <c r="D707" t="s">
        <v>1369</v>
      </c>
      <c r="E707">
        <v>3832</v>
      </c>
      <c r="F707">
        <v>3844</v>
      </c>
      <c r="G707">
        <v>200</v>
      </c>
      <c r="H707" t="s">
        <v>1311</v>
      </c>
      <c r="I707">
        <v>9072</v>
      </c>
      <c r="J707" t="s">
        <v>1441</v>
      </c>
      <c r="K707" t="s">
        <v>1442</v>
      </c>
      <c r="L707">
        <v>2444</v>
      </c>
      <c r="M707">
        <v>2438</v>
      </c>
      <c r="N707">
        <v>300</v>
      </c>
      <c r="O707" t="s">
        <v>1314</v>
      </c>
      <c r="P707">
        <v>0.84999876156201903</v>
      </c>
      <c r="Q707">
        <v>0.88522756180780504</v>
      </c>
      <c r="R707">
        <v>0.22672988835859101</v>
      </c>
      <c r="S707">
        <v>6.6647940896565902E-3</v>
      </c>
      <c r="T707">
        <v>3.4591430790896802</v>
      </c>
      <c r="U707">
        <v>3.4591430790896802</v>
      </c>
      <c r="V707">
        <v>2.9940074999011399</v>
      </c>
      <c r="W707">
        <v>5.89</v>
      </c>
      <c r="X707">
        <v>4.8600000000000003</v>
      </c>
      <c r="Y707">
        <v>109233</v>
      </c>
      <c r="Z707">
        <v>7282</v>
      </c>
      <c r="AA707">
        <v>0.37</v>
      </c>
      <c r="AB707">
        <v>15</v>
      </c>
      <c r="AC707">
        <v>9</v>
      </c>
      <c r="AD707">
        <v>6</v>
      </c>
      <c r="AE707">
        <v>60</v>
      </c>
      <c r="AF707">
        <v>15</v>
      </c>
      <c r="AG707">
        <v>3</v>
      </c>
      <c r="AH707">
        <v>1</v>
      </c>
      <c r="AI707">
        <v>11</v>
      </c>
    </row>
    <row r="708" spans="1:35" x14ac:dyDescent="0.2">
      <c r="A708" s="102">
        <v>1119</v>
      </c>
      <c r="B708">
        <v>4183</v>
      </c>
      <c r="C708" t="s">
        <v>1521</v>
      </c>
      <c r="D708" t="s">
        <v>1336</v>
      </c>
      <c r="E708">
        <v>2570</v>
      </c>
      <c r="F708">
        <v>2586</v>
      </c>
      <c r="G708">
        <v>400</v>
      </c>
      <c r="H708" t="s">
        <v>1311</v>
      </c>
      <c r="I708">
        <v>7167</v>
      </c>
      <c r="J708" t="s">
        <v>1400</v>
      </c>
      <c r="K708" t="s">
        <v>1369</v>
      </c>
      <c r="L708">
        <v>244</v>
      </c>
      <c r="M708">
        <v>242</v>
      </c>
      <c r="N708">
        <v>4300</v>
      </c>
      <c r="O708" t="s">
        <v>1314</v>
      </c>
      <c r="P708">
        <v>0.76991964019564496</v>
      </c>
      <c r="Q708">
        <v>0.84582657278649898</v>
      </c>
      <c r="R708">
        <v>7.1023927677292598E-2</v>
      </c>
      <c r="S708">
        <v>4.39052950943256E-2</v>
      </c>
      <c r="T708">
        <v>2.4946386690417199</v>
      </c>
      <c r="U708">
        <v>2.4946386690417199</v>
      </c>
      <c r="V708">
        <v>1.909446461281</v>
      </c>
      <c r="W708">
        <v>9.25</v>
      </c>
      <c r="X708">
        <v>0.6</v>
      </c>
      <c r="Y708">
        <v>108721</v>
      </c>
      <c r="Z708">
        <v>6040</v>
      </c>
      <c r="AA708">
        <v>0.32</v>
      </c>
      <c r="AB708">
        <v>18</v>
      </c>
      <c r="AC708">
        <v>9</v>
      </c>
      <c r="AD708">
        <v>9</v>
      </c>
      <c r="AE708">
        <v>50</v>
      </c>
      <c r="AF708">
        <v>14</v>
      </c>
      <c r="AG708">
        <v>5</v>
      </c>
      <c r="AH708">
        <v>3</v>
      </c>
      <c r="AI708">
        <v>10</v>
      </c>
    </row>
    <row r="709" spans="1:35" x14ac:dyDescent="0.2">
      <c r="A709" s="102">
        <v>437</v>
      </c>
      <c r="B709">
        <v>1719</v>
      </c>
      <c r="C709" t="s">
        <v>553</v>
      </c>
      <c r="D709" t="s">
        <v>1321</v>
      </c>
      <c r="E709">
        <v>873</v>
      </c>
      <c r="F709">
        <v>866</v>
      </c>
      <c r="G709">
        <v>900</v>
      </c>
      <c r="H709" t="s">
        <v>1314</v>
      </c>
      <c r="I709">
        <v>5714</v>
      </c>
      <c r="J709" t="s">
        <v>725</v>
      </c>
      <c r="K709" t="s">
        <v>1327</v>
      </c>
      <c r="L709">
        <v>3855</v>
      </c>
      <c r="M709">
        <v>3860</v>
      </c>
      <c r="N709">
        <v>200</v>
      </c>
      <c r="O709" t="s">
        <v>1311</v>
      </c>
      <c r="P709">
        <v>0.79848596492018298</v>
      </c>
      <c r="Q709">
        <v>0.90447972433558299</v>
      </c>
      <c r="R709" s="15">
        <v>0.104902641431373</v>
      </c>
      <c r="S709">
        <v>1.38013013540563E-2</v>
      </c>
      <c r="T709">
        <v>-0.84786984312437197</v>
      </c>
      <c r="U709">
        <v>0.84786984312437197</v>
      </c>
      <c r="V709">
        <v>0.65321818178665803</v>
      </c>
      <c r="W709">
        <v>-2.15</v>
      </c>
      <c r="X709">
        <v>0.96</v>
      </c>
      <c r="Y709">
        <v>107659</v>
      </c>
      <c r="Z709">
        <v>6729</v>
      </c>
      <c r="AA709">
        <v>0.44</v>
      </c>
      <c r="AB709">
        <v>16</v>
      </c>
      <c r="AC709">
        <v>10</v>
      </c>
      <c r="AD709">
        <v>6</v>
      </c>
      <c r="AE709">
        <v>62.5</v>
      </c>
      <c r="AF709">
        <v>10</v>
      </c>
      <c r="AG709">
        <v>9</v>
      </c>
      <c r="AH709">
        <v>5</v>
      </c>
      <c r="AI709">
        <v>2</v>
      </c>
    </row>
    <row r="710" spans="1:35" x14ac:dyDescent="0.2">
      <c r="A710" s="102">
        <v>83</v>
      </c>
      <c r="B710">
        <v>5703</v>
      </c>
      <c r="C710" t="s">
        <v>221</v>
      </c>
      <c r="D710" t="s">
        <v>1327</v>
      </c>
      <c r="E710">
        <v>209</v>
      </c>
      <c r="F710">
        <v>212</v>
      </c>
      <c r="G710">
        <v>4900</v>
      </c>
      <c r="H710" t="s">
        <v>1311</v>
      </c>
      <c r="I710">
        <v>8377</v>
      </c>
      <c r="J710" t="s">
        <v>1443</v>
      </c>
      <c r="K710" t="s">
        <v>1369</v>
      </c>
      <c r="L710">
        <v>1043</v>
      </c>
      <c r="M710">
        <v>1043</v>
      </c>
      <c r="N710">
        <v>1000</v>
      </c>
      <c r="O710" t="s">
        <v>1314</v>
      </c>
      <c r="P710">
        <v>0.92906763162295602</v>
      </c>
      <c r="Q710">
        <v>0.94364285551300797</v>
      </c>
      <c r="R710">
        <v>6.4810362289813598E-3</v>
      </c>
      <c r="S710">
        <v>4.3888374022730096E-3</v>
      </c>
      <c r="T710">
        <v>0.500986690228158</v>
      </c>
      <c r="U710">
        <v>0.500986690228158</v>
      </c>
      <c r="V710">
        <v>0.21481053036754699</v>
      </c>
      <c r="W710">
        <v>0.89</v>
      </c>
      <c r="X710">
        <v>0.4</v>
      </c>
      <c r="Y710">
        <v>107633</v>
      </c>
      <c r="Z710">
        <v>5665</v>
      </c>
      <c r="AA710">
        <v>0.27</v>
      </c>
      <c r="AB710">
        <v>19</v>
      </c>
      <c r="AC710">
        <v>11</v>
      </c>
      <c r="AD710">
        <v>8</v>
      </c>
      <c r="AE710">
        <v>57.89</v>
      </c>
      <c r="AF710">
        <v>13</v>
      </c>
      <c r="AG710">
        <v>6</v>
      </c>
      <c r="AH710">
        <v>5</v>
      </c>
      <c r="AI710">
        <v>8</v>
      </c>
    </row>
    <row r="711" spans="1:35" x14ac:dyDescent="0.2">
      <c r="A711" s="102">
        <v>874</v>
      </c>
      <c r="B711">
        <v>8002</v>
      </c>
      <c r="C711" t="s">
        <v>29</v>
      </c>
      <c r="D711" t="s">
        <v>1318</v>
      </c>
      <c r="E711">
        <v>782.8</v>
      </c>
      <c r="F711">
        <v>789.7</v>
      </c>
      <c r="G711">
        <v>1200</v>
      </c>
      <c r="H711" t="s">
        <v>1311</v>
      </c>
      <c r="I711">
        <v>9072</v>
      </c>
      <c r="J711" t="s">
        <v>1441</v>
      </c>
      <c r="K711" t="s">
        <v>1442</v>
      </c>
      <c r="L711">
        <v>2444</v>
      </c>
      <c r="M711">
        <v>2438</v>
      </c>
      <c r="N711">
        <v>400</v>
      </c>
      <c r="O711" t="s">
        <v>1314</v>
      </c>
      <c r="P711">
        <v>0.68665009119282805</v>
      </c>
      <c r="Q711">
        <v>0.86736467374774395</v>
      </c>
      <c r="R711">
        <v>0.14585613670948</v>
      </c>
      <c r="S711">
        <v>3.8653567980415499E-2</v>
      </c>
      <c r="T711">
        <v>2.9135831295810002</v>
      </c>
      <c r="U711">
        <v>2.9135831295810002</v>
      </c>
      <c r="V711">
        <v>2.3635792739791199</v>
      </c>
      <c r="W711">
        <v>7.12</v>
      </c>
      <c r="X711">
        <v>2.83</v>
      </c>
      <c r="Y711">
        <v>106142</v>
      </c>
      <c r="Z711">
        <v>5897</v>
      </c>
      <c r="AA711">
        <v>0.28999999999999998</v>
      </c>
      <c r="AB711">
        <v>18</v>
      </c>
      <c r="AC711">
        <v>10</v>
      </c>
      <c r="AD711">
        <v>8</v>
      </c>
      <c r="AE711">
        <v>55.56</v>
      </c>
      <c r="AF711">
        <v>16</v>
      </c>
      <c r="AG711">
        <v>4</v>
      </c>
      <c r="AH711">
        <v>1</v>
      </c>
      <c r="AI711">
        <v>13</v>
      </c>
    </row>
    <row r="712" spans="1:35" x14ac:dyDescent="0.2">
      <c r="A712" s="102">
        <v>1481</v>
      </c>
      <c r="B712">
        <v>3880</v>
      </c>
      <c r="C712" t="s">
        <v>1252</v>
      </c>
      <c r="D712" t="s">
        <v>1542</v>
      </c>
      <c r="E712">
        <v>1441</v>
      </c>
      <c r="F712">
        <v>1446</v>
      </c>
      <c r="G712">
        <v>700</v>
      </c>
      <c r="H712" t="s">
        <v>1311</v>
      </c>
      <c r="I712">
        <v>5631</v>
      </c>
      <c r="J712" t="s">
        <v>1546</v>
      </c>
      <c r="K712" t="s">
        <v>1324</v>
      </c>
      <c r="L712">
        <v>1880</v>
      </c>
      <c r="M712">
        <v>1904</v>
      </c>
      <c r="N712">
        <v>500</v>
      </c>
      <c r="O712" t="s">
        <v>1314</v>
      </c>
      <c r="P712">
        <v>0.66203816752011702</v>
      </c>
      <c r="Q712">
        <v>0.80560277869485997</v>
      </c>
      <c r="R712">
        <v>0.12956152747994301</v>
      </c>
      <c r="S712">
        <v>8.1005013337952098E-2</v>
      </c>
      <c r="T712">
        <v>2.2932972800404299</v>
      </c>
      <c r="U712">
        <v>2.2932972800404299</v>
      </c>
      <c r="V712">
        <v>2.3281738533671099</v>
      </c>
      <c r="W712">
        <v>10.39</v>
      </c>
      <c r="X712">
        <v>6.32</v>
      </c>
      <c r="Y712">
        <v>105714</v>
      </c>
      <c r="Z712">
        <v>5286</v>
      </c>
      <c r="AA712">
        <v>0.28000000000000003</v>
      </c>
      <c r="AB712">
        <v>20</v>
      </c>
      <c r="AC712">
        <v>12</v>
      </c>
      <c r="AD712">
        <v>8</v>
      </c>
      <c r="AE712">
        <v>60</v>
      </c>
      <c r="AF712">
        <v>10</v>
      </c>
      <c r="AG712">
        <v>12</v>
      </c>
      <c r="AH712">
        <v>6</v>
      </c>
      <c r="AI712">
        <v>2</v>
      </c>
    </row>
    <row r="713" spans="1:35" x14ac:dyDescent="0.2">
      <c r="A713" s="102">
        <v>431</v>
      </c>
      <c r="B713">
        <v>3880</v>
      </c>
      <c r="C713" t="s">
        <v>1252</v>
      </c>
      <c r="D713" t="s">
        <v>1542</v>
      </c>
      <c r="E713">
        <v>1441</v>
      </c>
      <c r="F713">
        <v>1446</v>
      </c>
      <c r="G713">
        <v>700</v>
      </c>
      <c r="H713" t="s">
        <v>1314</v>
      </c>
      <c r="I713">
        <v>9303</v>
      </c>
      <c r="J713" t="s">
        <v>1765</v>
      </c>
      <c r="K713" t="s">
        <v>1790</v>
      </c>
      <c r="L713">
        <v>1468</v>
      </c>
      <c r="M713">
        <v>1464</v>
      </c>
      <c r="N713">
        <v>700</v>
      </c>
      <c r="O713" t="s">
        <v>1311</v>
      </c>
      <c r="P713">
        <v>0.77823011062053904</v>
      </c>
      <c r="Q713">
        <v>0.90529080017916397</v>
      </c>
      <c r="R713" s="15">
        <v>2.8719942813431799E-2</v>
      </c>
      <c r="S713" s="15">
        <v>1.57828106760762E-6</v>
      </c>
      <c r="T713">
        <v>-0.64560244273329004</v>
      </c>
      <c r="U713">
        <v>0.64560244273329004</v>
      </c>
      <c r="V713">
        <v>1.1387907666311901</v>
      </c>
      <c r="W713">
        <v>-0.74</v>
      </c>
      <c r="X713">
        <v>1.23</v>
      </c>
      <c r="Y713">
        <v>104827</v>
      </c>
      <c r="Z713">
        <v>6988</v>
      </c>
      <c r="AA713">
        <v>0.31</v>
      </c>
      <c r="AB713">
        <v>15</v>
      </c>
      <c r="AC713">
        <v>8</v>
      </c>
      <c r="AD713">
        <v>7</v>
      </c>
      <c r="AE713">
        <v>53.33</v>
      </c>
      <c r="AF713">
        <v>13</v>
      </c>
      <c r="AG713">
        <v>5</v>
      </c>
      <c r="AH713">
        <v>3</v>
      </c>
      <c r="AI713">
        <v>7</v>
      </c>
    </row>
    <row r="714" spans="1:35" x14ac:dyDescent="0.2">
      <c r="A714" s="102">
        <v>104</v>
      </c>
      <c r="B714">
        <v>2914</v>
      </c>
      <c r="C714" t="s">
        <v>1472</v>
      </c>
      <c r="D714" t="s">
        <v>1339</v>
      </c>
      <c r="E714">
        <v>2258.5</v>
      </c>
      <c r="F714">
        <v>2254.5</v>
      </c>
      <c r="G714">
        <v>500</v>
      </c>
      <c r="H714" t="s">
        <v>1311</v>
      </c>
      <c r="I714">
        <v>9003</v>
      </c>
      <c r="J714" t="s">
        <v>1559</v>
      </c>
      <c r="K714" t="s">
        <v>1442</v>
      </c>
      <c r="L714">
        <v>2764</v>
      </c>
      <c r="M714">
        <v>2748</v>
      </c>
      <c r="N714">
        <v>400</v>
      </c>
      <c r="O714" t="s">
        <v>1314</v>
      </c>
      <c r="P714">
        <v>0.782979263580587</v>
      </c>
      <c r="Q714">
        <v>0.94046138071763696</v>
      </c>
      <c r="R714" s="15">
        <v>0.16592903954440699</v>
      </c>
      <c r="S714">
        <v>4.7141700186914704E-3</v>
      </c>
      <c r="T714">
        <v>0.12252132473079801</v>
      </c>
      <c r="U714">
        <v>0.12252132473079801</v>
      </c>
      <c r="V714">
        <v>0.133884584825509</v>
      </c>
      <c r="W714">
        <v>0.28000000000000003</v>
      </c>
      <c r="X714">
        <v>2.5499999999999998</v>
      </c>
      <c r="Y714">
        <v>104818</v>
      </c>
      <c r="Z714">
        <v>9529</v>
      </c>
      <c r="AA714">
        <v>0.66</v>
      </c>
      <c r="AB714">
        <v>11</v>
      </c>
      <c r="AC714">
        <v>6</v>
      </c>
      <c r="AD714">
        <v>5</v>
      </c>
      <c r="AE714">
        <v>54.55</v>
      </c>
      <c r="AF714">
        <v>13</v>
      </c>
      <c r="AG714">
        <v>4</v>
      </c>
      <c r="AH714">
        <v>2</v>
      </c>
      <c r="AI714">
        <v>5</v>
      </c>
    </row>
    <row r="715" spans="1:35" x14ac:dyDescent="0.2">
      <c r="A715" s="102">
        <v>1492</v>
      </c>
      <c r="B715">
        <v>3865</v>
      </c>
      <c r="C715" t="s">
        <v>1259</v>
      </c>
      <c r="D715" t="s">
        <v>1542</v>
      </c>
      <c r="E715">
        <v>500</v>
      </c>
      <c r="F715">
        <v>499</v>
      </c>
      <c r="G715">
        <v>2000</v>
      </c>
      <c r="H715" t="s">
        <v>1314</v>
      </c>
      <c r="I715">
        <v>6178</v>
      </c>
      <c r="J715" t="s">
        <v>1814</v>
      </c>
      <c r="K715" t="s">
        <v>1326</v>
      </c>
      <c r="L715">
        <v>1010</v>
      </c>
      <c r="M715">
        <v>1005.5</v>
      </c>
      <c r="N715">
        <v>1000</v>
      </c>
      <c r="O715" t="s">
        <v>1311</v>
      </c>
      <c r="P715">
        <v>0.80311587277032803</v>
      </c>
      <c r="Q715">
        <v>0.80414671109429703</v>
      </c>
      <c r="R715">
        <v>3.90371173117312E-2</v>
      </c>
      <c r="S715" s="15">
        <v>4.3354217826053497E-2</v>
      </c>
      <c r="T715">
        <v>-2.4021462606991499</v>
      </c>
      <c r="U715">
        <v>2.4021462606991499</v>
      </c>
      <c r="V715">
        <v>2.16971023331303</v>
      </c>
      <c r="W715">
        <v>-9.2100000000000009</v>
      </c>
      <c r="X715">
        <v>0.75</v>
      </c>
      <c r="Y715">
        <v>104723</v>
      </c>
      <c r="Z715">
        <v>7480</v>
      </c>
      <c r="AA715">
        <v>0.35</v>
      </c>
      <c r="AB715">
        <v>14</v>
      </c>
      <c r="AC715">
        <v>7</v>
      </c>
      <c r="AD715">
        <v>7</v>
      </c>
      <c r="AE715">
        <v>50</v>
      </c>
      <c r="AF715">
        <v>13</v>
      </c>
      <c r="AG715">
        <v>5</v>
      </c>
      <c r="AH715">
        <v>3</v>
      </c>
      <c r="AI715">
        <v>6</v>
      </c>
    </row>
    <row r="716" spans="1:35" x14ac:dyDescent="0.2">
      <c r="A716" s="102">
        <v>848</v>
      </c>
      <c r="B716">
        <v>4183</v>
      </c>
      <c r="C716" t="s">
        <v>1521</v>
      </c>
      <c r="D716" t="s">
        <v>1336</v>
      </c>
      <c r="E716">
        <v>2570</v>
      </c>
      <c r="F716">
        <v>2586</v>
      </c>
      <c r="G716">
        <v>300</v>
      </c>
      <c r="H716" t="s">
        <v>1311</v>
      </c>
      <c r="I716">
        <v>7267</v>
      </c>
      <c r="J716" t="s">
        <v>60</v>
      </c>
      <c r="K716" t="s">
        <v>1329</v>
      </c>
      <c r="L716">
        <v>2938</v>
      </c>
      <c r="M716">
        <v>2954</v>
      </c>
      <c r="N716">
        <v>300</v>
      </c>
      <c r="O716" t="s">
        <v>1314</v>
      </c>
      <c r="P716">
        <v>0.86726719624176696</v>
      </c>
      <c r="Q716">
        <v>0.86990673952197195</v>
      </c>
      <c r="R716">
        <v>3.2388816169473499E-2</v>
      </c>
      <c r="S716" s="106">
        <v>9.7421733275530498E-2</v>
      </c>
      <c r="T716">
        <v>0.76443483695372305</v>
      </c>
      <c r="U716">
        <v>0.76443483695372305</v>
      </c>
      <c r="V716">
        <v>0.54326478923282495</v>
      </c>
      <c r="W716">
        <v>1.46</v>
      </c>
      <c r="X716">
        <v>12.46</v>
      </c>
      <c r="Y716">
        <v>104629</v>
      </c>
      <c r="Z716">
        <v>8719</v>
      </c>
      <c r="AA716">
        <v>0.44</v>
      </c>
      <c r="AB716">
        <v>12</v>
      </c>
      <c r="AC716">
        <v>8</v>
      </c>
      <c r="AD716">
        <v>4</v>
      </c>
      <c r="AE716">
        <v>66.67</v>
      </c>
      <c r="AF716">
        <v>15</v>
      </c>
      <c r="AG716">
        <v>4</v>
      </c>
      <c r="AH716">
        <v>1</v>
      </c>
      <c r="AI716">
        <v>7</v>
      </c>
    </row>
    <row r="717" spans="1:35" x14ac:dyDescent="0.2">
      <c r="A717" s="102">
        <v>1508</v>
      </c>
      <c r="B717">
        <v>7282</v>
      </c>
      <c r="C717" t="s">
        <v>1577</v>
      </c>
      <c r="D717" t="s">
        <v>1329</v>
      </c>
      <c r="E717">
        <v>2451</v>
      </c>
      <c r="F717">
        <v>2473</v>
      </c>
      <c r="G717">
        <v>400</v>
      </c>
      <c r="H717" t="s">
        <v>1314</v>
      </c>
      <c r="I717">
        <v>9069</v>
      </c>
      <c r="J717" t="s">
        <v>1432</v>
      </c>
      <c r="K717" t="s">
        <v>1442</v>
      </c>
      <c r="L717">
        <v>875</v>
      </c>
      <c r="M717">
        <v>871</v>
      </c>
      <c r="N717">
        <v>1100</v>
      </c>
      <c r="O717" t="s">
        <v>1311</v>
      </c>
      <c r="P717">
        <v>0.76799702578477502</v>
      </c>
      <c r="Q717">
        <v>0.80250283040760695</v>
      </c>
      <c r="R717">
        <v>0.36436154774889001</v>
      </c>
      <c r="S717">
        <v>8.1239499921785002E-2</v>
      </c>
      <c r="T717">
        <v>-0.29044710084426401</v>
      </c>
      <c r="U717">
        <v>0.29044710084426401</v>
      </c>
      <c r="V717">
        <v>0.57676602697148704</v>
      </c>
      <c r="W717">
        <v>-1.05</v>
      </c>
      <c r="X717">
        <v>3.14</v>
      </c>
      <c r="Y717">
        <v>104195</v>
      </c>
      <c r="Z717">
        <v>4962</v>
      </c>
      <c r="AA717">
        <v>0.25</v>
      </c>
      <c r="AB717">
        <v>21</v>
      </c>
      <c r="AC717">
        <v>11</v>
      </c>
      <c r="AD717">
        <v>10</v>
      </c>
      <c r="AE717">
        <v>52.38</v>
      </c>
      <c r="AF717">
        <v>14</v>
      </c>
      <c r="AG717">
        <v>8</v>
      </c>
      <c r="AH717">
        <v>6</v>
      </c>
      <c r="AI717">
        <v>7</v>
      </c>
    </row>
    <row r="718" spans="1:35" x14ac:dyDescent="0.2">
      <c r="A718" s="102">
        <v>441</v>
      </c>
      <c r="B718">
        <v>7701</v>
      </c>
      <c r="C718" t="s">
        <v>1813</v>
      </c>
      <c r="D718" t="s">
        <v>1320</v>
      </c>
      <c r="E718">
        <v>3020</v>
      </c>
      <c r="F718">
        <v>2967</v>
      </c>
      <c r="G718">
        <v>200</v>
      </c>
      <c r="H718" t="s">
        <v>1314</v>
      </c>
      <c r="I718">
        <v>7951</v>
      </c>
      <c r="J718" t="s">
        <v>1658</v>
      </c>
      <c r="K718" t="s">
        <v>1335</v>
      </c>
      <c r="L718">
        <v>5760</v>
      </c>
      <c r="M718">
        <v>5790</v>
      </c>
      <c r="N718">
        <v>100</v>
      </c>
      <c r="O718" t="s">
        <v>1311</v>
      </c>
      <c r="P718">
        <v>0.75940418836377499</v>
      </c>
      <c r="Q718">
        <v>0.904320648095429</v>
      </c>
      <c r="R718">
        <v>0.13307946469974699</v>
      </c>
      <c r="S718" s="15">
        <v>3.8306724976415102E-2</v>
      </c>
      <c r="T718">
        <v>-2.1054056037581401</v>
      </c>
      <c r="U718">
        <v>2.1054056037581401</v>
      </c>
      <c r="V718">
        <v>1.1798437332668299</v>
      </c>
      <c r="W718">
        <v>-6.71</v>
      </c>
      <c r="X718">
        <v>2.4900000000000002</v>
      </c>
      <c r="Y718">
        <v>103608</v>
      </c>
      <c r="Z718">
        <v>10361</v>
      </c>
      <c r="AA718">
        <v>0.6</v>
      </c>
      <c r="AB718">
        <v>10</v>
      </c>
      <c r="AC718">
        <v>7</v>
      </c>
      <c r="AD718">
        <v>3</v>
      </c>
      <c r="AE718">
        <v>70</v>
      </c>
      <c r="AF718">
        <v>12</v>
      </c>
      <c r="AG718">
        <v>5</v>
      </c>
      <c r="AH718">
        <v>3</v>
      </c>
      <c r="AI718">
        <v>2</v>
      </c>
    </row>
    <row r="719" spans="1:35" x14ac:dyDescent="0.2">
      <c r="A719" s="102">
        <v>347</v>
      </c>
      <c r="B719">
        <v>5401</v>
      </c>
      <c r="C719" t="s">
        <v>1670</v>
      </c>
      <c r="D719" t="s">
        <v>1367</v>
      </c>
      <c r="E719">
        <v>1469</v>
      </c>
      <c r="F719">
        <v>1477</v>
      </c>
      <c r="G719">
        <v>600</v>
      </c>
      <c r="H719" t="s">
        <v>1314</v>
      </c>
      <c r="I719">
        <v>7751</v>
      </c>
      <c r="J719" t="s">
        <v>1800</v>
      </c>
      <c r="K719" t="s">
        <v>1316</v>
      </c>
      <c r="L719">
        <v>2803.5</v>
      </c>
      <c r="M719">
        <v>2807.5</v>
      </c>
      <c r="N719">
        <v>300</v>
      </c>
      <c r="O719" t="s">
        <v>1311</v>
      </c>
      <c r="P719">
        <v>0.83170560242869995</v>
      </c>
      <c r="Q719">
        <v>0.91200080884461399</v>
      </c>
      <c r="R719">
        <v>0.148703104353307</v>
      </c>
      <c r="S719">
        <v>6.5061068940181405E-2</v>
      </c>
      <c r="T719">
        <v>-0.93724753901086599</v>
      </c>
      <c r="U719">
        <v>0.93724753901086599</v>
      </c>
      <c r="V719">
        <v>0.95478168659661999</v>
      </c>
      <c r="W719">
        <v>-2.56</v>
      </c>
      <c r="X719">
        <v>5.22</v>
      </c>
      <c r="Y719">
        <v>103232</v>
      </c>
      <c r="Z719">
        <v>8603</v>
      </c>
      <c r="AA719">
        <v>0.45</v>
      </c>
      <c r="AB719">
        <v>12</v>
      </c>
      <c r="AC719">
        <v>9</v>
      </c>
      <c r="AD719">
        <v>3</v>
      </c>
      <c r="AE719">
        <v>75</v>
      </c>
      <c r="AF719">
        <v>14</v>
      </c>
      <c r="AG719">
        <v>3</v>
      </c>
      <c r="AH719">
        <v>2</v>
      </c>
      <c r="AI719">
        <v>7</v>
      </c>
    </row>
    <row r="720" spans="1:35" x14ac:dyDescent="0.2">
      <c r="A720" s="102">
        <v>278</v>
      </c>
      <c r="B720">
        <v>4543</v>
      </c>
      <c r="C720" t="s">
        <v>688</v>
      </c>
      <c r="D720" t="s">
        <v>1320</v>
      </c>
      <c r="E720">
        <v>3840</v>
      </c>
      <c r="F720">
        <v>3826</v>
      </c>
      <c r="G720">
        <v>300</v>
      </c>
      <c r="H720" t="s">
        <v>1314</v>
      </c>
      <c r="I720">
        <v>4626</v>
      </c>
      <c r="J720" t="s">
        <v>1584</v>
      </c>
      <c r="K720" t="s">
        <v>1336</v>
      </c>
      <c r="L720">
        <v>4940</v>
      </c>
      <c r="M720">
        <v>4875</v>
      </c>
      <c r="N720">
        <v>200</v>
      </c>
      <c r="O720" t="s">
        <v>1311</v>
      </c>
      <c r="P720">
        <v>0.51952608973035697</v>
      </c>
      <c r="Q720">
        <v>0.91811465356178301</v>
      </c>
      <c r="R720">
        <v>3.2622649880297797E-2</v>
      </c>
      <c r="S720">
        <v>3.1382269952006702E-3</v>
      </c>
      <c r="T720">
        <v>-2.1424907377094198</v>
      </c>
      <c r="U720">
        <v>2.1424907377094198</v>
      </c>
      <c r="V720">
        <v>2.3807653076997801</v>
      </c>
      <c r="W720">
        <v>-11.28</v>
      </c>
      <c r="X720">
        <v>17.72</v>
      </c>
      <c r="Y720">
        <v>103087</v>
      </c>
      <c r="Z720">
        <v>6443</v>
      </c>
      <c r="AA720">
        <v>0.39</v>
      </c>
      <c r="AB720">
        <v>16</v>
      </c>
      <c r="AC720">
        <v>9</v>
      </c>
      <c r="AD720">
        <v>7</v>
      </c>
      <c r="AE720">
        <v>56.25</v>
      </c>
      <c r="AF720">
        <v>13</v>
      </c>
      <c r="AG720">
        <v>5</v>
      </c>
      <c r="AH720">
        <v>4</v>
      </c>
      <c r="AI720">
        <v>7</v>
      </c>
    </row>
    <row r="721" spans="1:35" x14ac:dyDescent="0.2">
      <c r="A721" s="102">
        <v>425</v>
      </c>
      <c r="B721">
        <v>2730</v>
      </c>
      <c r="C721" t="s">
        <v>612</v>
      </c>
      <c r="D721" t="s">
        <v>1337</v>
      </c>
      <c r="E721">
        <v>1038</v>
      </c>
      <c r="F721">
        <v>1020</v>
      </c>
      <c r="G721">
        <v>900</v>
      </c>
      <c r="H721" t="s">
        <v>1314</v>
      </c>
      <c r="I721">
        <v>6457</v>
      </c>
      <c r="J721" t="s">
        <v>1655</v>
      </c>
      <c r="K721" t="s">
        <v>1324</v>
      </c>
      <c r="L721">
        <v>3160</v>
      </c>
      <c r="M721">
        <v>3140</v>
      </c>
      <c r="N721">
        <v>300</v>
      </c>
      <c r="O721" t="s">
        <v>1311</v>
      </c>
      <c r="P721">
        <v>0.70883912523286896</v>
      </c>
      <c r="Q721">
        <v>0.90569229146743901</v>
      </c>
      <c r="R721">
        <v>0.23983001983909</v>
      </c>
      <c r="S721">
        <v>8.1803320733161208E-3</v>
      </c>
      <c r="T721">
        <v>-2.35899222268832</v>
      </c>
      <c r="U721">
        <v>2.35899222268832</v>
      </c>
      <c r="V721">
        <v>1.9111070060749</v>
      </c>
      <c r="W721">
        <v>-9.4600000000000009</v>
      </c>
      <c r="X721">
        <v>2.5499999999999998</v>
      </c>
      <c r="Y721">
        <v>102388</v>
      </c>
      <c r="Z721">
        <v>6826</v>
      </c>
      <c r="AA721">
        <v>0.41</v>
      </c>
      <c r="AB721">
        <v>15</v>
      </c>
      <c r="AC721">
        <v>8</v>
      </c>
      <c r="AD721">
        <v>7</v>
      </c>
      <c r="AE721">
        <v>53.33</v>
      </c>
      <c r="AF721">
        <v>14</v>
      </c>
      <c r="AG721">
        <v>6</v>
      </c>
      <c r="AH721">
        <v>2</v>
      </c>
      <c r="AI721">
        <v>7</v>
      </c>
    </row>
    <row r="722" spans="1:35" x14ac:dyDescent="0.2">
      <c r="A722" s="102">
        <v>40</v>
      </c>
      <c r="B722">
        <v>6755</v>
      </c>
      <c r="C722" t="s">
        <v>536</v>
      </c>
      <c r="D722" t="s">
        <v>1316</v>
      </c>
      <c r="E722">
        <v>2449</v>
      </c>
      <c r="F722">
        <v>2472</v>
      </c>
      <c r="G722">
        <v>300</v>
      </c>
      <c r="H722" t="s">
        <v>1311</v>
      </c>
      <c r="I722">
        <v>6758</v>
      </c>
      <c r="J722" t="s">
        <v>1328</v>
      </c>
      <c r="K722" t="s">
        <v>1316</v>
      </c>
      <c r="L722">
        <v>7516</v>
      </c>
      <c r="M722">
        <v>7452</v>
      </c>
      <c r="N722">
        <v>100</v>
      </c>
      <c r="O722" t="s">
        <v>1314</v>
      </c>
      <c r="P722">
        <v>0.93894781630685298</v>
      </c>
      <c r="Q722">
        <v>0.95390681671058097</v>
      </c>
      <c r="R722">
        <v>9.61038739216699E-2</v>
      </c>
      <c r="S722" s="15">
        <v>4.8098808066098203E-2</v>
      </c>
      <c r="T722">
        <v>1.2428491521582301</v>
      </c>
      <c r="U722">
        <v>1.2428491521582301</v>
      </c>
      <c r="V722">
        <v>0.927387637852498</v>
      </c>
      <c r="W722">
        <v>5.04</v>
      </c>
      <c r="X722">
        <v>0.48</v>
      </c>
      <c r="Y722">
        <v>101802</v>
      </c>
      <c r="Z722">
        <v>5988</v>
      </c>
      <c r="AA722">
        <v>0.33</v>
      </c>
      <c r="AB722">
        <v>17</v>
      </c>
      <c r="AC722">
        <v>10</v>
      </c>
      <c r="AD722">
        <v>7</v>
      </c>
      <c r="AE722">
        <v>58.82</v>
      </c>
      <c r="AF722">
        <v>10</v>
      </c>
      <c r="AG722">
        <v>8</v>
      </c>
      <c r="AH722">
        <v>5</v>
      </c>
      <c r="AI722">
        <v>4</v>
      </c>
    </row>
    <row r="723" spans="1:35" x14ac:dyDescent="0.2">
      <c r="A723" s="102">
        <v>98</v>
      </c>
      <c r="B723">
        <v>2127</v>
      </c>
      <c r="C723" t="s">
        <v>1508</v>
      </c>
      <c r="D723" t="s">
        <v>1326</v>
      </c>
      <c r="E723">
        <v>3865</v>
      </c>
      <c r="F723">
        <v>3830</v>
      </c>
      <c r="G723">
        <v>300</v>
      </c>
      <c r="H723" t="s">
        <v>1314</v>
      </c>
      <c r="I723">
        <v>3938</v>
      </c>
      <c r="J723" t="s">
        <v>1596</v>
      </c>
      <c r="K723" t="s">
        <v>1313</v>
      </c>
      <c r="L723">
        <v>5370</v>
      </c>
      <c r="M723">
        <v>5370</v>
      </c>
      <c r="N723">
        <v>200</v>
      </c>
      <c r="O723" t="s">
        <v>1311</v>
      </c>
      <c r="P723">
        <v>0.51844550526375899</v>
      </c>
      <c r="Q723">
        <v>0.94136862906157004</v>
      </c>
      <c r="R723">
        <v>8.6793755726350105E-2</v>
      </c>
      <c r="S723" s="15">
        <v>9.2559227202932296E-5</v>
      </c>
      <c r="T723">
        <v>-0.21554388114114001</v>
      </c>
      <c r="U723">
        <v>0.21554388114114001</v>
      </c>
      <c r="V723">
        <v>0.21745721330026299</v>
      </c>
      <c r="W723">
        <v>-1.24</v>
      </c>
      <c r="X723">
        <v>6.98</v>
      </c>
      <c r="Y723">
        <v>101732</v>
      </c>
      <c r="Z723">
        <v>6782</v>
      </c>
      <c r="AA723">
        <v>0.33</v>
      </c>
      <c r="AB723">
        <v>15</v>
      </c>
      <c r="AC723">
        <v>9</v>
      </c>
      <c r="AD723">
        <v>6</v>
      </c>
      <c r="AE723">
        <v>60</v>
      </c>
      <c r="AF723">
        <v>8</v>
      </c>
      <c r="AG723">
        <v>6</v>
      </c>
      <c r="AH723">
        <v>6</v>
      </c>
      <c r="AI723">
        <v>3</v>
      </c>
    </row>
    <row r="724" spans="1:35" x14ac:dyDescent="0.2">
      <c r="A724" s="102">
        <v>1489</v>
      </c>
      <c r="B724">
        <v>3880</v>
      </c>
      <c r="C724" t="s">
        <v>1252</v>
      </c>
      <c r="D724" t="s">
        <v>1542</v>
      </c>
      <c r="E724">
        <v>1441</v>
      </c>
      <c r="F724">
        <v>1446</v>
      </c>
      <c r="G724">
        <v>700</v>
      </c>
      <c r="H724" t="s">
        <v>1311</v>
      </c>
      <c r="I724">
        <v>4205</v>
      </c>
      <c r="J724" t="s">
        <v>1476</v>
      </c>
      <c r="K724" t="s">
        <v>1336</v>
      </c>
      <c r="L724">
        <v>1192</v>
      </c>
      <c r="M724">
        <v>1216</v>
      </c>
      <c r="N724">
        <v>800</v>
      </c>
      <c r="O724" t="s">
        <v>1314</v>
      </c>
      <c r="P724">
        <v>0.73217705689979096</v>
      </c>
      <c r="Q724">
        <v>0.804343356576109</v>
      </c>
      <c r="R724">
        <v>2.11748704253388E-3</v>
      </c>
      <c r="S724">
        <v>7.9780862137752095E-2</v>
      </c>
      <c r="T724">
        <v>1.5618158086334499</v>
      </c>
      <c r="U724">
        <v>1.5618158086334499</v>
      </c>
      <c r="V724">
        <v>1.6686171211673</v>
      </c>
      <c r="W724">
        <v>6.76</v>
      </c>
      <c r="X724">
        <v>3.89</v>
      </c>
      <c r="Y724">
        <v>101622</v>
      </c>
      <c r="Z724">
        <v>5081</v>
      </c>
      <c r="AA724">
        <v>0.22</v>
      </c>
      <c r="AB724">
        <v>20</v>
      </c>
      <c r="AC724">
        <v>11</v>
      </c>
      <c r="AD724">
        <v>9</v>
      </c>
      <c r="AE724">
        <v>55</v>
      </c>
      <c r="AF724">
        <v>11</v>
      </c>
      <c r="AG724">
        <v>7</v>
      </c>
      <c r="AH724">
        <v>4</v>
      </c>
      <c r="AI724">
        <v>9</v>
      </c>
    </row>
    <row r="725" spans="1:35" x14ac:dyDescent="0.2">
      <c r="A725" s="102">
        <v>837</v>
      </c>
      <c r="B725">
        <v>4919</v>
      </c>
      <c r="C725" t="s">
        <v>703</v>
      </c>
      <c r="D725" t="s">
        <v>1336</v>
      </c>
      <c r="E725">
        <v>6230</v>
      </c>
      <c r="F725">
        <v>6230</v>
      </c>
      <c r="G725">
        <v>100</v>
      </c>
      <c r="H725" t="s">
        <v>1311</v>
      </c>
      <c r="I725">
        <v>6971</v>
      </c>
      <c r="J725" t="s">
        <v>795</v>
      </c>
      <c r="K725" t="s">
        <v>1316</v>
      </c>
      <c r="L725">
        <v>7419</v>
      </c>
      <c r="M725">
        <v>7452</v>
      </c>
      <c r="N725">
        <v>100</v>
      </c>
      <c r="O725" t="s">
        <v>1314</v>
      </c>
      <c r="P725">
        <v>0.61016655214887705</v>
      </c>
      <c r="Q725">
        <v>0.87091770474331298</v>
      </c>
      <c r="R725">
        <v>8.9513707359425307E-2</v>
      </c>
      <c r="S725">
        <v>2.9937884838917399E-2</v>
      </c>
      <c r="T725">
        <v>0.43247505559641602</v>
      </c>
      <c r="U725">
        <v>0.43247505559641602</v>
      </c>
      <c r="V725">
        <v>1.01672076158638</v>
      </c>
      <c r="W725">
        <v>1.1599999999999999</v>
      </c>
      <c r="X725">
        <v>16.399999999999999</v>
      </c>
      <c r="Y725">
        <v>101531</v>
      </c>
      <c r="Z725">
        <v>20306</v>
      </c>
      <c r="AA725">
        <v>1.53</v>
      </c>
      <c r="AB725">
        <v>5</v>
      </c>
      <c r="AC725">
        <v>3</v>
      </c>
      <c r="AD725">
        <v>2</v>
      </c>
      <c r="AE725">
        <v>60</v>
      </c>
      <c r="AF725">
        <v>11</v>
      </c>
      <c r="AG725">
        <v>3</v>
      </c>
      <c r="AH725">
        <v>0</v>
      </c>
      <c r="AI725">
        <v>2</v>
      </c>
    </row>
    <row r="726" spans="1:35" x14ac:dyDescent="0.2">
      <c r="A726" s="102">
        <v>303</v>
      </c>
      <c r="B726">
        <v>4204</v>
      </c>
      <c r="C726" t="s">
        <v>229</v>
      </c>
      <c r="D726" t="s">
        <v>1336</v>
      </c>
      <c r="E726">
        <v>1847</v>
      </c>
      <c r="F726">
        <v>1836</v>
      </c>
      <c r="G726">
        <v>500</v>
      </c>
      <c r="H726" t="s">
        <v>1314</v>
      </c>
      <c r="I726">
        <v>8306</v>
      </c>
      <c r="J726" t="s">
        <v>1522</v>
      </c>
      <c r="K726" t="s">
        <v>1369</v>
      </c>
      <c r="L726">
        <v>567.20000000000005</v>
      </c>
      <c r="M726">
        <v>569.4</v>
      </c>
      <c r="N726">
        <v>1600</v>
      </c>
      <c r="O726" t="s">
        <v>1311</v>
      </c>
      <c r="P726">
        <v>0.54292669782870595</v>
      </c>
      <c r="Q726">
        <v>0.91564201790913702</v>
      </c>
      <c r="R726" s="106">
        <v>2.65414526905608E-2</v>
      </c>
      <c r="S726">
        <v>7.47226594336029E-2</v>
      </c>
      <c r="T726">
        <v>-0.66584717724651099</v>
      </c>
      <c r="U726">
        <v>0.66584717724651099</v>
      </c>
      <c r="V726">
        <v>0.328544799392193</v>
      </c>
      <c r="W726">
        <v>-1.18</v>
      </c>
      <c r="X726">
        <v>0.76</v>
      </c>
      <c r="Y726">
        <v>101259</v>
      </c>
      <c r="Z726">
        <v>5063</v>
      </c>
      <c r="AA726">
        <v>0.26</v>
      </c>
      <c r="AB726">
        <v>20</v>
      </c>
      <c r="AC726">
        <v>13</v>
      </c>
      <c r="AD726">
        <v>7</v>
      </c>
      <c r="AE726">
        <v>65</v>
      </c>
      <c r="AF726">
        <v>15</v>
      </c>
      <c r="AG726">
        <v>4</v>
      </c>
      <c r="AH726">
        <v>2</v>
      </c>
      <c r="AI726">
        <v>14</v>
      </c>
    </row>
    <row r="727" spans="1:35" x14ac:dyDescent="0.2">
      <c r="A727" s="102">
        <v>192</v>
      </c>
      <c r="B727">
        <v>2127</v>
      </c>
      <c r="C727" t="s">
        <v>1508</v>
      </c>
      <c r="D727" t="s">
        <v>1326</v>
      </c>
      <c r="E727">
        <v>3865</v>
      </c>
      <c r="F727">
        <v>3830</v>
      </c>
      <c r="G727">
        <v>200</v>
      </c>
      <c r="H727" t="s">
        <v>1311</v>
      </c>
      <c r="I727">
        <v>7729</v>
      </c>
      <c r="J727" t="s">
        <v>552</v>
      </c>
      <c r="K727" t="s">
        <v>1320</v>
      </c>
      <c r="L727">
        <v>4150</v>
      </c>
      <c r="M727">
        <v>4085</v>
      </c>
      <c r="N727">
        <v>200</v>
      </c>
      <c r="O727" t="s">
        <v>1314</v>
      </c>
      <c r="P727">
        <v>0.604985132290214</v>
      </c>
      <c r="Q727">
        <v>0.927690790402245</v>
      </c>
      <c r="R727">
        <v>9.3515890196826504E-2</v>
      </c>
      <c r="S727">
        <v>2.7910328184495401E-3</v>
      </c>
      <c r="T727">
        <v>0.52784299850054694</v>
      </c>
      <c r="U727">
        <v>0.52784299850054694</v>
      </c>
      <c r="V727">
        <v>1.45200043465266</v>
      </c>
      <c r="W727">
        <v>2.1800000000000002</v>
      </c>
      <c r="X727">
        <v>6.24</v>
      </c>
      <c r="Y727">
        <v>101176</v>
      </c>
      <c r="Z727">
        <v>7227</v>
      </c>
      <c r="AA727">
        <v>0.31</v>
      </c>
      <c r="AB727">
        <v>14</v>
      </c>
      <c r="AC727">
        <v>7</v>
      </c>
      <c r="AD727">
        <v>7</v>
      </c>
      <c r="AE727">
        <v>50</v>
      </c>
      <c r="AF727">
        <v>9</v>
      </c>
      <c r="AG727">
        <v>7</v>
      </c>
      <c r="AH727">
        <v>7</v>
      </c>
      <c r="AI727">
        <v>0</v>
      </c>
    </row>
    <row r="728" spans="1:35" x14ac:dyDescent="0.2">
      <c r="A728" s="102">
        <v>58</v>
      </c>
      <c r="B728">
        <v>7729</v>
      </c>
      <c r="C728" t="s">
        <v>552</v>
      </c>
      <c r="D728" t="s">
        <v>1320</v>
      </c>
      <c r="E728">
        <v>4150</v>
      </c>
      <c r="F728">
        <v>4085</v>
      </c>
      <c r="G728">
        <v>200</v>
      </c>
      <c r="H728" t="s">
        <v>1311</v>
      </c>
      <c r="I728">
        <v>8425</v>
      </c>
      <c r="J728" t="s">
        <v>1505</v>
      </c>
      <c r="K728" t="s">
        <v>1317</v>
      </c>
      <c r="L728">
        <v>3320</v>
      </c>
      <c r="M728">
        <v>3305</v>
      </c>
      <c r="N728">
        <v>200</v>
      </c>
      <c r="O728" t="s">
        <v>1314</v>
      </c>
      <c r="P728">
        <v>0.78054100289066197</v>
      </c>
      <c r="Q728">
        <v>0.95012476846844796</v>
      </c>
      <c r="R728">
        <v>1.71906108705533E-3</v>
      </c>
      <c r="S728">
        <v>1.7400759456046098E-2</v>
      </c>
      <c r="T728">
        <v>0.56390667903597202</v>
      </c>
      <c r="U728">
        <v>0.56390667903597202</v>
      </c>
      <c r="V728">
        <v>0.17324996314824001</v>
      </c>
      <c r="W728">
        <v>1.98</v>
      </c>
      <c r="X728">
        <v>19.09</v>
      </c>
      <c r="Y728">
        <v>100667</v>
      </c>
      <c r="Z728">
        <v>10067</v>
      </c>
      <c r="AA728">
        <v>0.37</v>
      </c>
      <c r="AB728">
        <v>10</v>
      </c>
      <c r="AC728">
        <v>4</v>
      </c>
      <c r="AD728">
        <v>6</v>
      </c>
      <c r="AE728">
        <v>40</v>
      </c>
      <c r="AF728">
        <v>10</v>
      </c>
      <c r="AG728">
        <v>4</v>
      </c>
      <c r="AH728">
        <v>3</v>
      </c>
      <c r="AI728">
        <v>3</v>
      </c>
    </row>
    <row r="729" spans="1:35" x14ac:dyDescent="0.2">
      <c r="A729" s="102">
        <v>568</v>
      </c>
      <c r="B729">
        <v>4183</v>
      </c>
      <c r="C729" t="s">
        <v>1521</v>
      </c>
      <c r="D729" t="s">
        <v>1336</v>
      </c>
      <c r="E729">
        <v>2570</v>
      </c>
      <c r="F729">
        <v>2586</v>
      </c>
      <c r="G729">
        <v>300</v>
      </c>
      <c r="H729" t="s">
        <v>1311</v>
      </c>
      <c r="I729">
        <v>7259</v>
      </c>
      <c r="J729" t="s">
        <v>27</v>
      </c>
      <c r="K729" t="s">
        <v>1329</v>
      </c>
      <c r="L729">
        <v>3700</v>
      </c>
      <c r="M729">
        <v>3760</v>
      </c>
      <c r="N729">
        <v>200</v>
      </c>
      <c r="O729" t="s">
        <v>1314</v>
      </c>
      <c r="P729">
        <v>0.77605895003872405</v>
      </c>
      <c r="Q729">
        <v>0.89445010823941096</v>
      </c>
      <c r="R729">
        <v>0.37031823738667202</v>
      </c>
      <c r="S729" s="15">
        <v>5.2550295241041199E-4</v>
      </c>
      <c r="T729">
        <v>1.3924029638430999</v>
      </c>
      <c r="U729">
        <v>1.3924029638430999</v>
      </c>
      <c r="V729">
        <v>1.7476767541642499</v>
      </c>
      <c r="W729">
        <v>4.93</v>
      </c>
      <c r="X729">
        <v>3.16</v>
      </c>
      <c r="Y729">
        <v>100623</v>
      </c>
      <c r="Z729">
        <v>8385</v>
      </c>
      <c r="AA729">
        <v>0.59</v>
      </c>
      <c r="AB729">
        <v>12</v>
      </c>
      <c r="AC729">
        <v>6</v>
      </c>
      <c r="AD729">
        <v>6</v>
      </c>
      <c r="AE729">
        <v>50</v>
      </c>
      <c r="AF729">
        <v>13</v>
      </c>
      <c r="AG729">
        <v>6</v>
      </c>
      <c r="AH729">
        <v>2</v>
      </c>
      <c r="AI729">
        <v>4</v>
      </c>
    </row>
    <row r="730" spans="1:35" x14ac:dyDescent="0.2">
      <c r="A730" s="102">
        <v>1503</v>
      </c>
      <c r="B730">
        <v>8012</v>
      </c>
      <c r="C730" t="s">
        <v>1548</v>
      </c>
      <c r="D730" t="s">
        <v>1318</v>
      </c>
      <c r="E730">
        <v>1488</v>
      </c>
      <c r="F730">
        <v>1486</v>
      </c>
      <c r="G730">
        <v>500</v>
      </c>
      <c r="H730" t="s">
        <v>1314</v>
      </c>
      <c r="I730">
        <v>8316</v>
      </c>
      <c r="J730" t="s">
        <v>1544</v>
      </c>
      <c r="K730" t="s">
        <v>1369</v>
      </c>
      <c r="L730">
        <v>3832</v>
      </c>
      <c r="M730">
        <v>3844</v>
      </c>
      <c r="N730">
        <v>200</v>
      </c>
      <c r="O730" t="s">
        <v>1311</v>
      </c>
      <c r="P730">
        <v>0.835562609572572</v>
      </c>
      <c r="Q730">
        <v>0.80303643675204295</v>
      </c>
      <c r="R730" s="15">
        <v>0.36145913376068101</v>
      </c>
      <c r="S730" s="106">
        <v>3.0389711378524399E-2</v>
      </c>
      <c r="T730">
        <v>-1.85252839402958</v>
      </c>
      <c r="U730">
        <v>1.85252839402958</v>
      </c>
      <c r="V730">
        <v>1.6938099492585601</v>
      </c>
      <c r="W730">
        <v>-4.5999999999999996</v>
      </c>
      <c r="X730">
        <v>3.36</v>
      </c>
      <c r="Y730">
        <v>100481</v>
      </c>
      <c r="Z730">
        <v>5911</v>
      </c>
      <c r="AA730">
        <v>0.37</v>
      </c>
      <c r="AB730">
        <v>17</v>
      </c>
      <c r="AC730">
        <v>9</v>
      </c>
      <c r="AD730">
        <v>8</v>
      </c>
      <c r="AE730">
        <v>52.94</v>
      </c>
      <c r="AF730">
        <v>16</v>
      </c>
      <c r="AG730">
        <v>3</v>
      </c>
      <c r="AH730">
        <v>2</v>
      </c>
      <c r="AI730">
        <v>12</v>
      </c>
    </row>
    <row r="731" spans="1:35" x14ac:dyDescent="0.2">
      <c r="A731" s="102">
        <v>1316</v>
      </c>
      <c r="B731">
        <v>1662</v>
      </c>
      <c r="C731" t="s">
        <v>572</v>
      </c>
      <c r="D731" t="s">
        <v>1538</v>
      </c>
      <c r="E731">
        <v>2821</v>
      </c>
      <c r="F731">
        <v>2814</v>
      </c>
      <c r="G731">
        <v>300</v>
      </c>
      <c r="H731" t="s">
        <v>1311</v>
      </c>
      <c r="I731">
        <v>2337</v>
      </c>
      <c r="J731" t="s">
        <v>1778</v>
      </c>
      <c r="K731" t="s">
        <v>1333</v>
      </c>
      <c r="L731">
        <v>401</v>
      </c>
      <c r="M731">
        <v>401</v>
      </c>
      <c r="N731">
        <v>2100</v>
      </c>
      <c r="O731" t="s">
        <v>1314</v>
      </c>
      <c r="P731">
        <v>0.79161574859316197</v>
      </c>
      <c r="Q731">
        <v>0.82465265928750298</v>
      </c>
      <c r="R731" s="15">
        <v>7.8460381594239195E-2</v>
      </c>
      <c r="S731" s="106">
        <v>8.6873056082596697E-2</v>
      </c>
      <c r="T731">
        <v>1.6278821168936799</v>
      </c>
      <c r="U731">
        <v>1.6278821168936799</v>
      </c>
      <c r="V731">
        <v>2.3054027965467099</v>
      </c>
      <c r="W731">
        <v>5.19</v>
      </c>
      <c r="X731">
        <v>0.25</v>
      </c>
      <c r="Y731">
        <v>100095</v>
      </c>
      <c r="Z731">
        <v>5561</v>
      </c>
      <c r="AA731">
        <v>0.3</v>
      </c>
      <c r="AB731">
        <v>18</v>
      </c>
      <c r="AC731">
        <v>10</v>
      </c>
      <c r="AD731">
        <v>8</v>
      </c>
      <c r="AE731">
        <v>55.56</v>
      </c>
      <c r="AF731">
        <v>11</v>
      </c>
      <c r="AG731">
        <v>7</v>
      </c>
      <c r="AH731">
        <v>5</v>
      </c>
      <c r="AI731">
        <v>6</v>
      </c>
    </row>
    <row r="732" spans="1:35" x14ac:dyDescent="0.2">
      <c r="A732" s="102">
        <v>99</v>
      </c>
      <c r="B732">
        <v>4927</v>
      </c>
      <c r="C732" t="s">
        <v>1609</v>
      </c>
      <c r="D732" t="s">
        <v>1336</v>
      </c>
      <c r="E732">
        <v>2419</v>
      </c>
      <c r="F732">
        <v>2384</v>
      </c>
      <c r="G732">
        <v>400</v>
      </c>
      <c r="H732" t="s">
        <v>1311</v>
      </c>
      <c r="I732">
        <v>5406</v>
      </c>
      <c r="J732" t="s">
        <v>1665</v>
      </c>
      <c r="K732" t="s">
        <v>1367</v>
      </c>
      <c r="L732">
        <v>476</v>
      </c>
      <c r="M732">
        <v>474</v>
      </c>
      <c r="N732">
        <v>2000</v>
      </c>
      <c r="O732" t="s">
        <v>1314</v>
      </c>
      <c r="P732">
        <v>0.836753063096906</v>
      </c>
      <c r="Q732">
        <v>0.940863428852594</v>
      </c>
      <c r="R732" s="106">
        <v>0.223687053052291</v>
      </c>
      <c r="S732">
        <v>1.14375630015622E-2</v>
      </c>
      <c r="T732">
        <v>2.1966618337003698</v>
      </c>
      <c r="U732">
        <v>2.1966618337003698</v>
      </c>
      <c r="V732">
        <v>1.80585316569209</v>
      </c>
      <c r="W732">
        <v>9.43</v>
      </c>
      <c r="X732">
        <v>0.59</v>
      </c>
      <c r="Y732">
        <v>99733</v>
      </c>
      <c r="Z732">
        <v>5249</v>
      </c>
      <c r="AA732">
        <v>0.36</v>
      </c>
      <c r="AB732">
        <v>19</v>
      </c>
      <c r="AC732">
        <v>12</v>
      </c>
      <c r="AD732">
        <v>7</v>
      </c>
      <c r="AE732">
        <v>63.16</v>
      </c>
      <c r="AF732">
        <v>11</v>
      </c>
      <c r="AG732">
        <v>9</v>
      </c>
      <c r="AH732">
        <v>4</v>
      </c>
      <c r="AI732">
        <v>6</v>
      </c>
    </row>
    <row r="733" spans="1:35" x14ac:dyDescent="0.2">
      <c r="A733" s="102">
        <v>583</v>
      </c>
      <c r="B733">
        <v>1332</v>
      </c>
      <c r="C733" t="s">
        <v>1780</v>
      </c>
      <c r="D733" t="s">
        <v>1440</v>
      </c>
      <c r="E733">
        <v>610</v>
      </c>
      <c r="F733">
        <v>616</v>
      </c>
      <c r="G733">
        <v>1600</v>
      </c>
      <c r="H733" t="s">
        <v>1311</v>
      </c>
      <c r="I733">
        <v>3765</v>
      </c>
      <c r="J733" t="s">
        <v>1615</v>
      </c>
      <c r="K733" t="s">
        <v>1313</v>
      </c>
      <c r="L733">
        <v>1940</v>
      </c>
      <c r="M733">
        <v>1917</v>
      </c>
      <c r="N733">
        <v>500</v>
      </c>
      <c r="O733" t="s">
        <v>1314</v>
      </c>
      <c r="P733">
        <v>0.75245932664729898</v>
      </c>
      <c r="Q733">
        <v>0.89287838023515498</v>
      </c>
      <c r="R733" s="106">
        <v>9.5827003519950594E-3</v>
      </c>
      <c r="S733">
        <v>4.9545540173891699E-2</v>
      </c>
      <c r="T733">
        <v>3.2139819525278202</v>
      </c>
      <c r="U733">
        <v>3.2139819525278202</v>
      </c>
      <c r="V733">
        <v>2.8533188589276599</v>
      </c>
      <c r="W733">
        <v>13.86</v>
      </c>
      <c r="X733">
        <v>2.83</v>
      </c>
      <c r="Y733">
        <v>99453</v>
      </c>
      <c r="Z733">
        <v>4973</v>
      </c>
      <c r="AA733">
        <v>0.31</v>
      </c>
      <c r="AB733">
        <v>20</v>
      </c>
      <c r="AC733">
        <v>12</v>
      </c>
      <c r="AD733">
        <v>8</v>
      </c>
      <c r="AE733">
        <v>60</v>
      </c>
      <c r="AF733">
        <v>10</v>
      </c>
      <c r="AG733">
        <v>9</v>
      </c>
      <c r="AH733">
        <v>8</v>
      </c>
      <c r="AI733">
        <v>3</v>
      </c>
    </row>
    <row r="734" spans="1:35" x14ac:dyDescent="0.2">
      <c r="A734" s="102">
        <v>501</v>
      </c>
      <c r="B734">
        <v>3865</v>
      </c>
      <c r="C734" t="s">
        <v>1259</v>
      </c>
      <c r="D734" t="s">
        <v>1542</v>
      </c>
      <c r="E734">
        <v>500</v>
      </c>
      <c r="F734">
        <v>499</v>
      </c>
      <c r="G734">
        <v>2100</v>
      </c>
      <c r="H734" t="s">
        <v>1311</v>
      </c>
      <c r="I734">
        <v>7189</v>
      </c>
      <c r="J734" t="s">
        <v>44</v>
      </c>
      <c r="K734" t="s">
        <v>1369</v>
      </c>
      <c r="L734">
        <v>689</v>
      </c>
      <c r="M734">
        <v>691</v>
      </c>
      <c r="N734">
        <v>1500</v>
      </c>
      <c r="O734" t="s">
        <v>1314</v>
      </c>
      <c r="P734">
        <v>0.94862370693748899</v>
      </c>
      <c r="Q734">
        <v>0.89921665324272404</v>
      </c>
      <c r="R734">
        <v>2.1691187335864202E-2</v>
      </c>
      <c r="S734">
        <v>3.9849951503912202E-3</v>
      </c>
      <c r="T734">
        <v>1.74151274368277</v>
      </c>
      <c r="U734">
        <v>1.74151274368277</v>
      </c>
      <c r="V734">
        <v>1.79405655304323</v>
      </c>
      <c r="W734">
        <v>5.94</v>
      </c>
      <c r="X734">
        <v>1.1000000000000001</v>
      </c>
      <c r="Y734">
        <v>99125</v>
      </c>
      <c r="Z734">
        <v>4130</v>
      </c>
      <c r="AA734">
        <v>0.17</v>
      </c>
      <c r="AB734">
        <v>24</v>
      </c>
      <c r="AC734">
        <v>13</v>
      </c>
      <c r="AD734">
        <v>11</v>
      </c>
      <c r="AE734">
        <v>54.17</v>
      </c>
      <c r="AF734">
        <v>10</v>
      </c>
      <c r="AG734">
        <v>11</v>
      </c>
      <c r="AH734">
        <v>8</v>
      </c>
      <c r="AI734">
        <v>5</v>
      </c>
    </row>
    <row r="735" spans="1:35" x14ac:dyDescent="0.2">
      <c r="A735" s="102">
        <v>849</v>
      </c>
      <c r="B735">
        <v>3076</v>
      </c>
      <c r="C735" t="s">
        <v>1644</v>
      </c>
      <c r="D735" t="s">
        <v>1318</v>
      </c>
      <c r="E735">
        <v>1773</v>
      </c>
      <c r="F735">
        <v>1740</v>
      </c>
      <c r="G735">
        <v>400</v>
      </c>
      <c r="H735" t="s">
        <v>1314</v>
      </c>
      <c r="I735">
        <v>5947</v>
      </c>
      <c r="J735" t="s">
        <v>230</v>
      </c>
      <c r="K735" t="s">
        <v>1525</v>
      </c>
      <c r="L735">
        <v>7880</v>
      </c>
      <c r="M735">
        <v>7820</v>
      </c>
      <c r="N735">
        <v>100</v>
      </c>
      <c r="O735" t="s">
        <v>1311</v>
      </c>
      <c r="P735">
        <v>0.835169105463896</v>
      </c>
      <c r="Q735">
        <v>0.86984156491948605</v>
      </c>
      <c r="R735" s="106">
        <v>7.9702938325957401E-2</v>
      </c>
      <c r="S735">
        <v>1.47137214074237E-2</v>
      </c>
      <c r="T735">
        <v>-2.3858792555241601</v>
      </c>
      <c r="U735">
        <v>2.3858792555241601</v>
      </c>
      <c r="V735">
        <v>1.89124284382992</v>
      </c>
      <c r="W735">
        <v>-5.94</v>
      </c>
      <c r="X735">
        <v>11</v>
      </c>
      <c r="Y735">
        <v>98830</v>
      </c>
      <c r="Z735">
        <v>7602</v>
      </c>
      <c r="AA735">
        <v>0.48</v>
      </c>
      <c r="AB735">
        <v>13</v>
      </c>
      <c r="AC735">
        <v>9</v>
      </c>
      <c r="AD735">
        <v>4</v>
      </c>
      <c r="AE735">
        <v>69.23</v>
      </c>
      <c r="AF735">
        <v>13</v>
      </c>
      <c r="AG735">
        <v>4</v>
      </c>
      <c r="AH735">
        <v>4</v>
      </c>
      <c r="AI735">
        <v>5</v>
      </c>
    </row>
    <row r="736" spans="1:35" x14ac:dyDescent="0.2">
      <c r="A736" s="102">
        <v>767</v>
      </c>
      <c r="B736">
        <v>6370</v>
      </c>
      <c r="C736" t="s">
        <v>1569</v>
      </c>
      <c r="D736" t="s">
        <v>1324</v>
      </c>
      <c r="E736">
        <v>3195</v>
      </c>
      <c r="F736">
        <v>3200</v>
      </c>
      <c r="G736">
        <v>300</v>
      </c>
      <c r="H736" t="s">
        <v>1314</v>
      </c>
      <c r="I736">
        <v>8572</v>
      </c>
      <c r="J736" t="s">
        <v>1279</v>
      </c>
      <c r="K736" t="s">
        <v>1317</v>
      </c>
      <c r="L736">
        <v>522</v>
      </c>
      <c r="M736">
        <v>522</v>
      </c>
      <c r="N736">
        <v>1800</v>
      </c>
      <c r="O736" t="s">
        <v>1311</v>
      </c>
      <c r="P736">
        <v>0.77068742751323605</v>
      </c>
      <c r="Q736">
        <v>0.87771386194198198</v>
      </c>
      <c r="R736">
        <v>1.37166944630349E-2</v>
      </c>
      <c r="S736" s="106">
        <v>9.7943640409008506E-2</v>
      </c>
      <c r="T736">
        <v>-1.4532325420034999</v>
      </c>
      <c r="U736">
        <v>1.4532325420034999</v>
      </c>
      <c r="V736">
        <v>1.75109415586436</v>
      </c>
      <c r="W736">
        <v>-8.59</v>
      </c>
      <c r="X736">
        <v>2.12</v>
      </c>
      <c r="Y736">
        <v>98434</v>
      </c>
      <c r="Z736">
        <v>6152</v>
      </c>
      <c r="AA736">
        <v>0.28000000000000003</v>
      </c>
      <c r="AB736">
        <v>16</v>
      </c>
      <c r="AC736">
        <v>8</v>
      </c>
      <c r="AD736">
        <v>8</v>
      </c>
      <c r="AE736">
        <v>50</v>
      </c>
      <c r="AF736">
        <v>14</v>
      </c>
      <c r="AG736">
        <v>5</v>
      </c>
      <c r="AH736">
        <v>2</v>
      </c>
      <c r="AI736">
        <v>9</v>
      </c>
    </row>
    <row r="737" spans="1:35" x14ac:dyDescent="0.2">
      <c r="A737" s="102">
        <v>717</v>
      </c>
      <c r="B737">
        <v>1803</v>
      </c>
      <c r="C737" t="s">
        <v>1322</v>
      </c>
      <c r="D737" t="s">
        <v>1321</v>
      </c>
      <c r="E737">
        <v>1095</v>
      </c>
      <c r="F737">
        <v>1094</v>
      </c>
      <c r="G737">
        <v>1000</v>
      </c>
      <c r="H737" t="s">
        <v>1311</v>
      </c>
      <c r="I737">
        <v>6479</v>
      </c>
      <c r="J737" t="s">
        <v>556</v>
      </c>
      <c r="K737" t="s">
        <v>1316</v>
      </c>
      <c r="L737">
        <v>2175</v>
      </c>
      <c r="M737">
        <v>2197</v>
      </c>
      <c r="N737">
        <v>500</v>
      </c>
      <c r="O737" t="s">
        <v>1314</v>
      </c>
      <c r="P737">
        <v>0.73473972630867501</v>
      </c>
      <c r="Q737">
        <v>0.88188126940462397</v>
      </c>
      <c r="R737">
        <v>0.37660526014819901</v>
      </c>
      <c r="S737" s="106">
        <v>2.32432672171826E-2</v>
      </c>
      <c r="T737">
        <v>0.237500558634619</v>
      </c>
      <c r="U737">
        <v>0.237500558634619</v>
      </c>
      <c r="V737">
        <v>0.754317296465984</v>
      </c>
      <c r="W737">
        <v>0.63</v>
      </c>
      <c r="X737">
        <v>0.41</v>
      </c>
      <c r="Y737">
        <v>98389</v>
      </c>
      <c r="Z737">
        <v>6149</v>
      </c>
      <c r="AA737">
        <v>0.26</v>
      </c>
      <c r="AB737">
        <v>16</v>
      </c>
      <c r="AC737">
        <v>9</v>
      </c>
      <c r="AD737">
        <v>7</v>
      </c>
      <c r="AE737">
        <v>56.25</v>
      </c>
      <c r="AF737">
        <v>12</v>
      </c>
      <c r="AG737">
        <v>6</v>
      </c>
      <c r="AH737">
        <v>3</v>
      </c>
      <c r="AI737">
        <v>7</v>
      </c>
    </row>
    <row r="738" spans="1:35" x14ac:dyDescent="0.2">
      <c r="A738" s="102">
        <v>424</v>
      </c>
      <c r="B738">
        <v>7282</v>
      </c>
      <c r="C738" t="s">
        <v>1577</v>
      </c>
      <c r="D738" t="s">
        <v>1329</v>
      </c>
      <c r="E738">
        <v>2451</v>
      </c>
      <c r="F738">
        <v>2473</v>
      </c>
      <c r="G738">
        <v>400</v>
      </c>
      <c r="H738" t="s">
        <v>1311</v>
      </c>
      <c r="I738">
        <v>8410</v>
      </c>
      <c r="J738" t="s">
        <v>1540</v>
      </c>
      <c r="K738" t="s">
        <v>1369</v>
      </c>
      <c r="L738">
        <v>320</v>
      </c>
      <c r="M738">
        <v>317</v>
      </c>
      <c r="N738">
        <v>3100</v>
      </c>
      <c r="O738" t="s">
        <v>1314</v>
      </c>
      <c r="P738">
        <v>0.77869789275493095</v>
      </c>
      <c r="Q738">
        <v>0.905814805484083</v>
      </c>
      <c r="R738">
        <v>0.26970158540890499</v>
      </c>
      <c r="S738">
        <v>2.28126624661175E-2</v>
      </c>
      <c r="T738">
        <v>0.27287305367218001</v>
      </c>
      <c r="U738">
        <v>0.27287305367218001</v>
      </c>
      <c r="V738">
        <v>9.3372410748166101E-2</v>
      </c>
      <c r="W738">
        <v>0.87</v>
      </c>
      <c r="X738">
        <v>0.66</v>
      </c>
      <c r="Y738">
        <v>98195</v>
      </c>
      <c r="Z738">
        <v>6137</v>
      </c>
      <c r="AA738">
        <v>0.25</v>
      </c>
      <c r="AB738">
        <v>16</v>
      </c>
      <c r="AC738">
        <v>10</v>
      </c>
      <c r="AD738">
        <v>6</v>
      </c>
      <c r="AE738">
        <v>62.5</v>
      </c>
      <c r="AF738">
        <v>12</v>
      </c>
      <c r="AG738">
        <v>7</v>
      </c>
      <c r="AH738">
        <v>6</v>
      </c>
      <c r="AI738">
        <v>3</v>
      </c>
    </row>
    <row r="739" spans="1:35" x14ac:dyDescent="0.2">
      <c r="A739" s="102">
        <v>1263</v>
      </c>
      <c r="B739">
        <v>3865</v>
      </c>
      <c r="C739" t="s">
        <v>1259</v>
      </c>
      <c r="D739" t="s">
        <v>1542</v>
      </c>
      <c r="E739">
        <v>500</v>
      </c>
      <c r="F739">
        <v>499</v>
      </c>
      <c r="G739">
        <v>2000</v>
      </c>
      <c r="H739" t="s">
        <v>1314</v>
      </c>
      <c r="I739">
        <v>9716</v>
      </c>
      <c r="J739" t="s">
        <v>1527</v>
      </c>
      <c r="K739" t="s">
        <v>1326</v>
      </c>
      <c r="L739">
        <v>1252</v>
      </c>
      <c r="M739">
        <v>1242</v>
      </c>
      <c r="N739">
        <v>800</v>
      </c>
      <c r="O739" t="s">
        <v>1311</v>
      </c>
      <c r="P739">
        <v>0.894743328406156</v>
      </c>
      <c r="Q739">
        <v>0.83171794913136499</v>
      </c>
      <c r="R739">
        <v>1.2347389139261301E-2</v>
      </c>
      <c r="S739" s="106">
        <v>2.49521539501197E-3</v>
      </c>
      <c r="T739">
        <v>-4.3199731552869797E-2</v>
      </c>
      <c r="U739">
        <v>4.3199731552869797E-2</v>
      </c>
      <c r="V739">
        <v>0.630246983423982</v>
      </c>
      <c r="W739">
        <v>-0.12</v>
      </c>
      <c r="X739">
        <v>0.44</v>
      </c>
      <c r="Y739">
        <v>97690</v>
      </c>
      <c r="Z739">
        <v>5142</v>
      </c>
      <c r="AA739">
        <v>0.24</v>
      </c>
      <c r="AB739">
        <v>19</v>
      </c>
      <c r="AC739">
        <v>9</v>
      </c>
      <c r="AD739">
        <v>10</v>
      </c>
      <c r="AE739">
        <v>47.37</v>
      </c>
      <c r="AF739">
        <v>9</v>
      </c>
      <c r="AG739">
        <v>9</v>
      </c>
      <c r="AH739">
        <v>7</v>
      </c>
      <c r="AI739">
        <v>3</v>
      </c>
    </row>
    <row r="740" spans="1:35" x14ac:dyDescent="0.2">
      <c r="A740" s="102">
        <v>445</v>
      </c>
      <c r="B740">
        <v>4208</v>
      </c>
      <c r="C740" t="s">
        <v>1519</v>
      </c>
      <c r="D740" t="s">
        <v>1336</v>
      </c>
      <c r="E740">
        <v>2190</v>
      </c>
      <c r="F740">
        <v>2199</v>
      </c>
      <c r="G740">
        <v>300</v>
      </c>
      <c r="H740" t="s">
        <v>1311</v>
      </c>
      <c r="I740">
        <v>7259</v>
      </c>
      <c r="J740" t="s">
        <v>27</v>
      </c>
      <c r="K740" t="s">
        <v>1329</v>
      </c>
      <c r="L740">
        <v>3700</v>
      </c>
      <c r="M740">
        <v>3760</v>
      </c>
      <c r="N740">
        <v>200</v>
      </c>
      <c r="O740" t="s">
        <v>1314</v>
      </c>
      <c r="P740">
        <v>0.85981612921540396</v>
      </c>
      <c r="Q740">
        <v>0.90427830344665805</v>
      </c>
      <c r="R740" s="15">
        <v>0.247204580005667</v>
      </c>
      <c r="S740">
        <v>2.72708153781979E-2</v>
      </c>
      <c r="T740">
        <v>0.234437603774141</v>
      </c>
      <c r="U740">
        <v>0.234437603774141</v>
      </c>
      <c r="V740">
        <v>0.86441427102772905</v>
      </c>
      <c r="W740">
        <v>0.84</v>
      </c>
      <c r="X740">
        <v>12.27</v>
      </c>
      <c r="Y740">
        <v>96669</v>
      </c>
      <c r="Z740">
        <v>8056</v>
      </c>
      <c r="AA740">
        <v>0.51</v>
      </c>
      <c r="AB740">
        <v>12</v>
      </c>
      <c r="AC740">
        <v>7</v>
      </c>
      <c r="AD740">
        <v>5</v>
      </c>
      <c r="AE740">
        <v>58.33</v>
      </c>
      <c r="AF740">
        <v>14</v>
      </c>
      <c r="AG740">
        <v>5</v>
      </c>
      <c r="AH740">
        <v>2</v>
      </c>
      <c r="AI740">
        <v>5</v>
      </c>
    </row>
    <row r="741" spans="1:35" x14ac:dyDescent="0.2">
      <c r="A741" s="102">
        <v>1298</v>
      </c>
      <c r="B741">
        <v>8078</v>
      </c>
      <c r="C741" t="s">
        <v>1802</v>
      </c>
      <c r="D741" t="s">
        <v>1318</v>
      </c>
      <c r="E741">
        <v>2516</v>
      </c>
      <c r="F741">
        <v>2551</v>
      </c>
      <c r="G741">
        <v>400</v>
      </c>
      <c r="H741" t="s">
        <v>1314</v>
      </c>
      <c r="I741">
        <v>9506</v>
      </c>
      <c r="J741" t="s">
        <v>1370</v>
      </c>
      <c r="K741" t="s">
        <v>1371</v>
      </c>
      <c r="L741">
        <v>1033</v>
      </c>
      <c r="M741">
        <v>1036</v>
      </c>
      <c r="N741">
        <v>1000</v>
      </c>
      <c r="O741" t="s">
        <v>1311</v>
      </c>
      <c r="P741">
        <v>0.64109464461790899</v>
      </c>
      <c r="Q741">
        <v>0.82666609613413999</v>
      </c>
      <c r="R741" s="15">
        <v>0.19736669909632601</v>
      </c>
      <c r="S741">
        <v>3.2024133030875601E-3</v>
      </c>
      <c r="T741">
        <v>-1.77821996461981</v>
      </c>
      <c r="U741">
        <v>1.77821996461981</v>
      </c>
      <c r="V741">
        <v>1.8368070853687</v>
      </c>
      <c r="W741">
        <v>-7.43</v>
      </c>
      <c r="X741">
        <v>1.53</v>
      </c>
      <c r="Y741">
        <v>96526</v>
      </c>
      <c r="Z741">
        <v>4596</v>
      </c>
      <c r="AA741">
        <v>0.28000000000000003</v>
      </c>
      <c r="AB741">
        <v>21</v>
      </c>
      <c r="AC741">
        <v>12</v>
      </c>
      <c r="AD741">
        <v>9</v>
      </c>
      <c r="AE741">
        <v>57.14</v>
      </c>
      <c r="AF741">
        <v>10</v>
      </c>
      <c r="AG741">
        <v>9</v>
      </c>
      <c r="AH741">
        <v>6</v>
      </c>
      <c r="AI741">
        <v>6</v>
      </c>
    </row>
    <row r="742" spans="1:35" x14ac:dyDescent="0.2">
      <c r="A742" s="102">
        <v>830</v>
      </c>
      <c r="B742">
        <v>4917</v>
      </c>
      <c r="C742" t="s">
        <v>1668</v>
      </c>
      <c r="D742" t="s">
        <v>1336</v>
      </c>
      <c r="E742">
        <v>2610</v>
      </c>
      <c r="F742">
        <v>2587</v>
      </c>
      <c r="G742">
        <v>400</v>
      </c>
      <c r="H742" t="s">
        <v>1314</v>
      </c>
      <c r="I742">
        <v>6995</v>
      </c>
      <c r="J742" t="s">
        <v>50</v>
      </c>
      <c r="K742" t="s">
        <v>1329</v>
      </c>
      <c r="L742">
        <v>1840</v>
      </c>
      <c r="M742">
        <v>1849</v>
      </c>
      <c r="N742">
        <v>600</v>
      </c>
      <c r="O742" t="s">
        <v>1311</v>
      </c>
      <c r="P742">
        <v>0.85780104885178399</v>
      </c>
      <c r="Q742">
        <v>0.871665690686247</v>
      </c>
      <c r="R742">
        <v>0.41284354296417902</v>
      </c>
      <c r="S742" s="106">
        <v>1.23723678836953E-2</v>
      </c>
      <c r="T742">
        <v>-6.3863379576739501E-2</v>
      </c>
      <c r="U742">
        <v>6.3863379576739501E-2</v>
      </c>
      <c r="V742">
        <v>0.43589373900830097</v>
      </c>
      <c r="W742">
        <v>-0.18</v>
      </c>
      <c r="X742">
        <v>7.21</v>
      </c>
      <c r="Y742">
        <v>95369</v>
      </c>
      <c r="Z742">
        <v>7336</v>
      </c>
      <c r="AA742">
        <v>0.39</v>
      </c>
      <c r="AB742">
        <v>13</v>
      </c>
      <c r="AC742">
        <v>8</v>
      </c>
      <c r="AD742">
        <v>5</v>
      </c>
      <c r="AE742">
        <v>61.54</v>
      </c>
      <c r="AF742">
        <v>13</v>
      </c>
      <c r="AG742">
        <v>5</v>
      </c>
      <c r="AH742">
        <v>2</v>
      </c>
      <c r="AI742">
        <v>6</v>
      </c>
    </row>
    <row r="743" spans="1:35" x14ac:dyDescent="0.2">
      <c r="A743" s="102">
        <v>947</v>
      </c>
      <c r="B743">
        <v>7202</v>
      </c>
      <c r="C743" t="s">
        <v>803</v>
      </c>
      <c r="D743" t="s">
        <v>1329</v>
      </c>
      <c r="E743">
        <v>1138</v>
      </c>
      <c r="F743">
        <v>1141.5</v>
      </c>
      <c r="G743">
        <v>900</v>
      </c>
      <c r="H743" t="s">
        <v>1311</v>
      </c>
      <c r="I743">
        <v>9716</v>
      </c>
      <c r="J743" t="s">
        <v>1527</v>
      </c>
      <c r="K743" t="s">
        <v>1326</v>
      </c>
      <c r="L743">
        <v>1252</v>
      </c>
      <c r="M743">
        <v>1242</v>
      </c>
      <c r="N743">
        <v>800</v>
      </c>
      <c r="O743" t="s">
        <v>1314</v>
      </c>
      <c r="P743">
        <v>0.90202762655072999</v>
      </c>
      <c r="Q743">
        <v>0.86026309478338503</v>
      </c>
      <c r="R743">
        <v>1.0332705918866101E-2</v>
      </c>
      <c r="S743">
        <v>3.9689280406310003E-3</v>
      </c>
      <c r="T743">
        <v>0.39057720047104399</v>
      </c>
      <c r="U743">
        <v>0.39057720047104399</v>
      </c>
      <c r="V743">
        <v>0.53439050061373405</v>
      </c>
      <c r="W743">
        <v>1.26</v>
      </c>
      <c r="X743">
        <v>3.4</v>
      </c>
      <c r="Y743">
        <v>95328</v>
      </c>
      <c r="Z743">
        <v>6809</v>
      </c>
      <c r="AA743">
        <v>0.35</v>
      </c>
      <c r="AB743">
        <v>14</v>
      </c>
      <c r="AC743">
        <v>8</v>
      </c>
      <c r="AD743">
        <v>6</v>
      </c>
      <c r="AE743">
        <v>57.14</v>
      </c>
      <c r="AF743">
        <v>11</v>
      </c>
      <c r="AG743">
        <v>7</v>
      </c>
      <c r="AH743">
        <v>4</v>
      </c>
      <c r="AI743">
        <v>3</v>
      </c>
    </row>
    <row r="744" spans="1:35" x14ac:dyDescent="0.2">
      <c r="A744" s="102">
        <v>1009</v>
      </c>
      <c r="B744">
        <v>5947</v>
      </c>
      <c r="C744" t="s">
        <v>230</v>
      </c>
      <c r="D744" t="s">
        <v>1525</v>
      </c>
      <c r="E744">
        <v>7880</v>
      </c>
      <c r="F744">
        <v>7820</v>
      </c>
      <c r="G744">
        <v>100</v>
      </c>
      <c r="H744" t="s">
        <v>1314</v>
      </c>
      <c r="I744">
        <v>6592</v>
      </c>
      <c r="J744" t="s">
        <v>1553</v>
      </c>
      <c r="K744" t="s">
        <v>1316</v>
      </c>
      <c r="L744">
        <v>4140</v>
      </c>
      <c r="M744">
        <v>4210</v>
      </c>
      <c r="N744">
        <v>200</v>
      </c>
      <c r="O744" t="s">
        <v>1311</v>
      </c>
      <c r="P744">
        <v>0.80498088009531898</v>
      </c>
      <c r="Q744">
        <v>0.85489027284728203</v>
      </c>
      <c r="R744">
        <v>1.8213913658469299E-3</v>
      </c>
      <c r="S744">
        <v>1.6197208954374299E-2</v>
      </c>
      <c r="T744">
        <v>-1.3705676496978401</v>
      </c>
      <c r="U744">
        <v>1.3705676496978401</v>
      </c>
      <c r="V744">
        <v>6.6777183118763003E-2</v>
      </c>
      <c r="W744">
        <v>-5.43</v>
      </c>
      <c r="X744">
        <v>7.67</v>
      </c>
      <c r="Y744">
        <v>95149</v>
      </c>
      <c r="Z744">
        <v>7929</v>
      </c>
      <c r="AA744">
        <v>0.49</v>
      </c>
      <c r="AB744">
        <v>12</v>
      </c>
      <c r="AC744">
        <v>8</v>
      </c>
      <c r="AD744">
        <v>4</v>
      </c>
      <c r="AE744">
        <v>66.67</v>
      </c>
      <c r="AF744">
        <v>13</v>
      </c>
      <c r="AG744">
        <v>4</v>
      </c>
      <c r="AH744">
        <v>2</v>
      </c>
      <c r="AI744">
        <v>6</v>
      </c>
    </row>
    <row r="745" spans="1:35" x14ac:dyDescent="0.2">
      <c r="A745" s="102">
        <v>536</v>
      </c>
      <c r="B745">
        <v>4114</v>
      </c>
      <c r="C745" t="s">
        <v>1475</v>
      </c>
      <c r="D745" t="s">
        <v>1336</v>
      </c>
      <c r="E745">
        <v>6140</v>
      </c>
      <c r="F745">
        <v>6160</v>
      </c>
      <c r="G745">
        <v>100</v>
      </c>
      <c r="H745" t="s">
        <v>1311</v>
      </c>
      <c r="I745">
        <v>7276</v>
      </c>
      <c r="J745" t="s">
        <v>1365</v>
      </c>
      <c r="K745" t="s">
        <v>1316</v>
      </c>
      <c r="L745">
        <v>4700</v>
      </c>
      <c r="M745">
        <v>4705</v>
      </c>
      <c r="N745">
        <v>100</v>
      </c>
      <c r="O745" t="s">
        <v>1314</v>
      </c>
      <c r="P745">
        <v>0.78804396824149203</v>
      </c>
      <c r="Q745">
        <v>0.89685431161069795</v>
      </c>
      <c r="R745" s="15">
        <v>0.12644847701780801</v>
      </c>
      <c r="S745">
        <v>4.8227384817374199E-3</v>
      </c>
      <c r="T745">
        <v>0.97343955415936501</v>
      </c>
      <c r="U745">
        <v>0.97343955415936501</v>
      </c>
      <c r="V745">
        <v>0.84334801581182195</v>
      </c>
      <c r="W745">
        <v>4.5</v>
      </c>
      <c r="X745">
        <v>23.62</v>
      </c>
      <c r="Y745">
        <v>94329</v>
      </c>
      <c r="Z745">
        <v>10481</v>
      </c>
      <c r="AA745">
        <v>0.73</v>
      </c>
      <c r="AB745">
        <v>9</v>
      </c>
      <c r="AC745">
        <v>5</v>
      </c>
      <c r="AD745">
        <v>4</v>
      </c>
      <c r="AE745">
        <v>55.56</v>
      </c>
      <c r="AF745">
        <v>9</v>
      </c>
      <c r="AG745">
        <v>5</v>
      </c>
      <c r="AH745">
        <v>2</v>
      </c>
      <c r="AI745">
        <v>2</v>
      </c>
    </row>
    <row r="746" spans="1:35" x14ac:dyDescent="0.2">
      <c r="A746" s="102">
        <v>877</v>
      </c>
      <c r="B746">
        <v>1332</v>
      </c>
      <c r="C746" t="s">
        <v>1780</v>
      </c>
      <c r="D746" t="s">
        <v>1440</v>
      </c>
      <c r="E746">
        <v>610</v>
      </c>
      <c r="F746">
        <v>616</v>
      </c>
      <c r="G746">
        <v>1700</v>
      </c>
      <c r="H746" t="s">
        <v>1311</v>
      </c>
      <c r="I746">
        <v>8242</v>
      </c>
      <c r="J746" t="s">
        <v>884</v>
      </c>
      <c r="K746" t="s">
        <v>1337</v>
      </c>
      <c r="L746">
        <v>980</v>
      </c>
      <c r="M746">
        <v>961</v>
      </c>
      <c r="N746">
        <v>1100</v>
      </c>
      <c r="O746" t="s">
        <v>1314</v>
      </c>
      <c r="P746">
        <v>0.69824864524824704</v>
      </c>
      <c r="Q746">
        <v>0.86713917278108699</v>
      </c>
      <c r="R746" s="106">
        <v>8.0040204422443806E-2</v>
      </c>
      <c r="S746" s="106">
        <v>7.5855976753020901E-2</v>
      </c>
      <c r="T746">
        <v>2.9335754834804399</v>
      </c>
      <c r="U746">
        <v>2.9335754834804399</v>
      </c>
      <c r="V746">
        <v>2.6640777825748598</v>
      </c>
      <c r="W746">
        <v>16.97</v>
      </c>
      <c r="X746">
        <v>0.94</v>
      </c>
      <c r="Y746">
        <v>93937</v>
      </c>
      <c r="Z746">
        <v>3757</v>
      </c>
      <c r="AA746">
        <v>0.2</v>
      </c>
      <c r="AB746">
        <v>25</v>
      </c>
      <c r="AC746">
        <v>13</v>
      </c>
      <c r="AD746">
        <v>12</v>
      </c>
      <c r="AE746">
        <v>52</v>
      </c>
      <c r="AF746">
        <v>11</v>
      </c>
      <c r="AG746">
        <v>10</v>
      </c>
      <c r="AH746">
        <v>6</v>
      </c>
      <c r="AI746">
        <v>9</v>
      </c>
    </row>
    <row r="747" spans="1:35" x14ac:dyDescent="0.2">
      <c r="A747" s="102">
        <v>741</v>
      </c>
      <c r="B747">
        <v>7282</v>
      </c>
      <c r="C747" t="s">
        <v>1577</v>
      </c>
      <c r="D747" t="s">
        <v>1329</v>
      </c>
      <c r="E747">
        <v>2451</v>
      </c>
      <c r="F747">
        <v>2473</v>
      </c>
      <c r="G747">
        <v>400</v>
      </c>
      <c r="H747" t="s">
        <v>1314</v>
      </c>
      <c r="I747">
        <v>7984</v>
      </c>
      <c r="J747" t="s">
        <v>849</v>
      </c>
      <c r="K747" t="s">
        <v>1335</v>
      </c>
      <c r="L747">
        <v>1570</v>
      </c>
      <c r="M747">
        <v>1597</v>
      </c>
      <c r="N747">
        <v>600</v>
      </c>
      <c r="O747" t="s">
        <v>1311</v>
      </c>
      <c r="P747">
        <v>0.60767484214914802</v>
      </c>
      <c r="Q747">
        <v>0.87984830402163305</v>
      </c>
      <c r="R747">
        <v>3.6392332967714901E-2</v>
      </c>
      <c r="S747">
        <v>3.6470131238400497E-2</v>
      </c>
      <c r="T747">
        <v>-0.59352550291174899</v>
      </c>
      <c r="U747">
        <v>0.59352550291174899</v>
      </c>
      <c r="V747">
        <v>0.121455430208496</v>
      </c>
      <c r="W747">
        <v>-2.41</v>
      </c>
      <c r="X747">
        <v>3.13</v>
      </c>
      <c r="Y747">
        <v>93678</v>
      </c>
      <c r="Z747">
        <v>5204</v>
      </c>
      <c r="AA747">
        <v>0.34</v>
      </c>
      <c r="AB747">
        <v>18</v>
      </c>
      <c r="AC747">
        <v>10</v>
      </c>
      <c r="AD747">
        <v>8</v>
      </c>
      <c r="AE747">
        <v>55.56</v>
      </c>
      <c r="AF747">
        <v>13</v>
      </c>
      <c r="AG747">
        <v>6</v>
      </c>
      <c r="AH747">
        <v>3</v>
      </c>
      <c r="AI747">
        <v>9</v>
      </c>
    </row>
    <row r="748" spans="1:35" x14ac:dyDescent="0.2">
      <c r="A748" s="102">
        <v>1404</v>
      </c>
      <c r="B748">
        <v>7272</v>
      </c>
      <c r="C748" t="s">
        <v>1532</v>
      </c>
      <c r="D748" t="s">
        <v>1329</v>
      </c>
      <c r="E748">
        <v>1927</v>
      </c>
      <c r="F748">
        <v>1934</v>
      </c>
      <c r="G748">
        <v>500</v>
      </c>
      <c r="H748" t="s">
        <v>1314</v>
      </c>
      <c r="I748">
        <v>9069</v>
      </c>
      <c r="J748" t="s">
        <v>1432</v>
      </c>
      <c r="K748" t="s">
        <v>1442</v>
      </c>
      <c r="L748">
        <v>875</v>
      </c>
      <c r="M748">
        <v>871</v>
      </c>
      <c r="N748">
        <v>1100</v>
      </c>
      <c r="O748" t="s">
        <v>1311</v>
      </c>
      <c r="P748">
        <v>0.77387609983579198</v>
      </c>
      <c r="Q748">
        <v>0.81491221777289802</v>
      </c>
      <c r="R748">
        <v>0.43197056539613898</v>
      </c>
      <c r="S748">
        <v>3.2284280118158599E-2</v>
      </c>
      <c r="T748">
        <v>-2.3393934065652102</v>
      </c>
      <c r="U748">
        <v>2.3393934065652102</v>
      </c>
      <c r="V748">
        <v>2.6921119742108099</v>
      </c>
      <c r="W748">
        <v>-8.7799999999999994</v>
      </c>
      <c r="X748">
        <v>0.92</v>
      </c>
      <c r="Y748">
        <v>93623</v>
      </c>
      <c r="Z748">
        <v>4458</v>
      </c>
      <c r="AA748">
        <v>0.2</v>
      </c>
      <c r="AB748">
        <v>21</v>
      </c>
      <c r="AC748">
        <v>12</v>
      </c>
      <c r="AD748">
        <v>9</v>
      </c>
      <c r="AE748">
        <v>57.14</v>
      </c>
      <c r="AF748">
        <v>9</v>
      </c>
      <c r="AG748">
        <v>11</v>
      </c>
      <c r="AH748">
        <v>8</v>
      </c>
      <c r="AI748">
        <v>2</v>
      </c>
    </row>
    <row r="749" spans="1:35" x14ac:dyDescent="0.2">
      <c r="A749" s="102">
        <v>102</v>
      </c>
      <c r="B749">
        <v>3635</v>
      </c>
      <c r="C749" t="s">
        <v>46</v>
      </c>
      <c r="D749" t="s">
        <v>1313</v>
      </c>
      <c r="E749">
        <v>3155</v>
      </c>
      <c r="F749">
        <v>3190</v>
      </c>
      <c r="G749">
        <v>300</v>
      </c>
      <c r="H749" t="s">
        <v>1311</v>
      </c>
      <c r="I749">
        <v>8425</v>
      </c>
      <c r="J749" t="s">
        <v>1505</v>
      </c>
      <c r="K749" t="s">
        <v>1317</v>
      </c>
      <c r="L749">
        <v>3320</v>
      </c>
      <c r="M749">
        <v>3305</v>
      </c>
      <c r="N749">
        <v>300</v>
      </c>
      <c r="O749" t="s">
        <v>1314</v>
      </c>
      <c r="P749">
        <v>0.58529067606234297</v>
      </c>
      <c r="Q749">
        <v>0.94070871211943197</v>
      </c>
      <c r="R749">
        <v>0.13107096674334101</v>
      </c>
      <c r="S749">
        <v>8.0201130833183795E-2</v>
      </c>
      <c r="T749">
        <v>2.89137848917365</v>
      </c>
      <c r="U749">
        <v>2.89137848917365</v>
      </c>
      <c r="V749">
        <v>2.7327472151299901</v>
      </c>
      <c r="W749">
        <v>13.37</v>
      </c>
      <c r="X749">
        <v>3.48</v>
      </c>
      <c r="Y749">
        <v>93505</v>
      </c>
      <c r="Z749">
        <v>4921</v>
      </c>
      <c r="AA749">
        <v>0.19</v>
      </c>
      <c r="AB749">
        <v>19</v>
      </c>
      <c r="AC749">
        <v>10</v>
      </c>
      <c r="AD749">
        <v>9</v>
      </c>
      <c r="AE749">
        <v>52.63</v>
      </c>
      <c r="AF749">
        <v>11</v>
      </c>
      <c r="AG749">
        <v>8</v>
      </c>
      <c r="AH749">
        <v>4</v>
      </c>
      <c r="AI749">
        <v>7</v>
      </c>
    </row>
    <row r="750" spans="1:35" x14ac:dyDescent="0.2">
      <c r="A750" s="102">
        <v>1115</v>
      </c>
      <c r="B750">
        <v>7984</v>
      </c>
      <c r="C750" t="s">
        <v>849</v>
      </c>
      <c r="D750" t="s">
        <v>1335</v>
      </c>
      <c r="E750">
        <v>1570</v>
      </c>
      <c r="F750">
        <v>1597</v>
      </c>
      <c r="G750">
        <v>600</v>
      </c>
      <c r="H750" t="s">
        <v>1311</v>
      </c>
      <c r="I750">
        <v>9069</v>
      </c>
      <c r="J750" t="s">
        <v>1432</v>
      </c>
      <c r="K750" t="s">
        <v>1442</v>
      </c>
      <c r="L750">
        <v>875</v>
      </c>
      <c r="M750">
        <v>871</v>
      </c>
      <c r="N750">
        <v>1100</v>
      </c>
      <c r="O750" t="s">
        <v>1314</v>
      </c>
      <c r="P750">
        <v>0.566626427955782</v>
      </c>
      <c r="Q750">
        <v>0.84630307182346098</v>
      </c>
      <c r="R750">
        <v>0.368604508610193</v>
      </c>
      <c r="S750" s="15">
        <v>1.99907777284517E-3</v>
      </c>
      <c r="T750">
        <v>0.72051009624950801</v>
      </c>
      <c r="U750">
        <v>0.72051009624950801</v>
      </c>
      <c r="V750">
        <v>0.92565118754968501</v>
      </c>
      <c r="W750">
        <v>1.3</v>
      </c>
      <c r="X750">
        <v>0.01</v>
      </c>
      <c r="Y750">
        <v>93381</v>
      </c>
      <c r="Z750">
        <v>4669</v>
      </c>
      <c r="AA750">
        <v>0.2</v>
      </c>
      <c r="AB750">
        <v>20</v>
      </c>
      <c r="AC750">
        <v>9</v>
      </c>
      <c r="AD750">
        <v>11</v>
      </c>
      <c r="AE750">
        <v>45</v>
      </c>
      <c r="AF750">
        <v>12</v>
      </c>
      <c r="AG750">
        <v>6</v>
      </c>
      <c r="AH750">
        <v>4</v>
      </c>
      <c r="AI750">
        <v>10</v>
      </c>
    </row>
    <row r="751" spans="1:35" x14ac:dyDescent="0.2">
      <c r="A751" s="102">
        <v>1355</v>
      </c>
      <c r="B751">
        <v>5929</v>
      </c>
      <c r="C751" t="s">
        <v>1822</v>
      </c>
      <c r="D751" t="s">
        <v>1525</v>
      </c>
      <c r="E751">
        <v>1121</v>
      </c>
      <c r="F751">
        <v>1120</v>
      </c>
      <c r="G751">
        <v>800</v>
      </c>
      <c r="H751" t="s">
        <v>1314</v>
      </c>
      <c r="I751">
        <v>6923</v>
      </c>
      <c r="J751" t="s">
        <v>57</v>
      </c>
      <c r="K751" t="s">
        <v>1316</v>
      </c>
      <c r="L751">
        <v>2880</v>
      </c>
      <c r="M751">
        <v>2932</v>
      </c>
      <c r="N751">
        <v>300</v>
      </c>
      <c r="O751" t="s">
        <v>1311</v>
      </c>
      <c r="P751">
        <v>0.71519809489820696</v>
      </c>
      <c r="Q751">
        <v>0.81998021361954299</v>
      </c>
      <c r="R751">
        <v>0.17781017178138001</v>
      </c>
      <c r="S751">
        <v>3.2925346021575E-2</v>
      </c>
      <c r="T751">
        <v>-1.7567428573345401</v>
      </c>
      <c r="U751">
        <v>1.7567428573345401</v>
      </c>
      <c r="V751">
        <v>1.26174900075731</v>
      </c>
      <c r="W751">
        <v>-5.25</v>
      </c>
      <c r="X751">
        <v>1.86</v>
      </c>
      <c r="Y751">
        <v>93161</v>
      </c>
      <c r="Z751">
        <v>5823</v>
      </c>
      <c r="AA751">
        <v>0.43</v>
      </c>
      <c r="AB751">
        <v>16</v>
      </c>
      <c r="AC751">
        <v>8</v>
      </c>
      <c r="AD751">
        <v>8</v>
      </c>
      <c r="AE751">
        <v>50</v>
      </c>
      <c r="AF751">
        <v>14</v>
      </c>
      <c r="AG751">
        <v>6</v>
      </c>
      <c r="AH751">
        <v>3</v>
      </c>
      <c r="AI751">
        <v>7</v>
      </c>
    </row>
    <row r="752" spans="1:35" x14ac:dyDescent="0.2">
      <c r="A752" s="102">
        <v>259</v>
      </c>
      <c r="B752">
        <v>7211</v>
      </c>
      <c r="C752" t="s">
        <v>28</v>
      </c>
      <c r="D752" t="s">
        <v>1329</v>
      </c>
      <c r="E752">
        <v>409</v>
      </c>
      <c r="F752">
        <v>408</v>
      </c>
      <c r="G752">
        <v>2600</v>
      </c>
      <c r="H752" t="s">
        <v>1314</v>
      </c>
      <c r="I752">
        <v>7976</v>
      </c>
      <c r="J752" t="s">
        <v>1364</v>
      </c>
      <c r="K752" t="s">
        <v>1335</v>
      </c>
      <c r="L752">
        <v>1579</v>
      </c>
      <c r="M752">
        <v>1529</v>
      </c>
      <c r="N752">
        <v>700</v>
      </c>
      <c r="O752" t="s">
        <v>1311</v>
      </c>
      <c r="P752">
        <v>0.86726648942440898</v>
      </c>
      <c r="Q752">
        <v>0.92081561706989401</v>
      </c>
      <c r="R752">
        <v>1.2572240501195301E-2</v>
      </c>
      <c r="S752">
        <v>5.99620426586632E-2</v>
      </c>
      <c r="T752">
        <v>-0.63888529488019596</v>
      </c>
      <c r="U752">
        <v>0.63888529488019596</v>
      </c>
      <c r="V752">
        <v>1.9209457563635599</v>
      </c>
      <c r="W752">
        <v>-2.99</v>
      </c>
      <c r="X752">
        <v>0.89</v>
      </c>
      <c r="Y752">
        <v>92784</v>
      </c>
      <c r="Z752">
        <v>5458</v>
      </c>
      <c r="AA752">
        <v>0.27</v>
      </c>
      <c r="AB752">
        <v>17</v>
      </c>
      <c r="AC752">
        <v>9</v>
      </c>
      <c r="AD752">
        <v>8</v>
      </c>
      <c r="AE752">
        <v>52.94</v>
      </c>
      <c r="AF752">
        <v>14</v>
      </c>
      <c r="AG752">
        <v>6</v>
      </c>
      <c r="AH752">
        <v>3</v>
      </c>
      <c r="AI752">
        <v>8</v>
      </c>
    </row>
    <row r="753" spans="1:35" x14ac:dyDescent="0.2">
      <c r="A753" s="102">
        <v>472</v>
      </c>
      <c r="B753">
        <v>5233</v>
      </c>
      <c r="C753" t="s">
        <v>1526</v>
      </c>
      <c r="D753" t="s">
        <v>1310</v>
      </c>
      <c r="E753">
        <v>2989</v>
      </c>
      <c r="F753">
        <v>2992</v>
      </c>
      <c r="G753">
        <v>300</v>
      </c>
      <c r="H753" t="s">
        <v>1311</v>
      </c>
      <c r="I753">
        <v>7202</v>
      </c>
      <c r="J753" t="s">
        <v>803</v>
      </c>
      <c r="K753" t="s">
        <v>1329</v>
      </c>
      <c r="L753">
        <v>1138</v>
      </c>
      <c r="M753">
        <v>1141.5</v>
      </c>
      <c r="N753">
        <v>800</v>
      </c>
      <c r="O753" t="s">
        <v>1314</v>
      </c>
      <c r="P753">
        <v>0.86821572650960799</v>
      </c>
      <c r="Q753">
        <v>0.901741817271</v>
      </c>
      <c r="R753">
        <v>3.1950597983553403E-2</v>
      </c>
      <c r="S753">
        <v>6.3982730139873795E-2</v>
      </c>
      <c r="T753">
        <v>0.80625261496028</v>
      </c>
      <c r="U753">
        <v>0.80625261496028</v>
      </c>
      <c r="V753">
        <v>0.89315037523847696</v>
      </c>
      <c r="W753">
        <v>2.92</v>
      </c>
      <c r="X753">
        <v>1.74</v>
      </c>
      <c r="Y753">
        <v>92417</v>
      </c>
      <c r="Z753">
        <v>4864</v>
      </c>
      <c r="AA753">
        <v>0.4</v>
      </c>
      <c r="AB753">
        <v>19</v>
      </c>
      <c r="AC753">
        <v>11</v>
      </c>
      <c r="AD753">
        <v>8</v>
      </c>
      <c r="AE753">
        <v>57.89</v>
      </c>
      <c r="AF753">
        <v>13</v>
      </c>
      <c r="AG753">
        <v>7</v>
      </c>
      <c r="AH753">
        <v>4</v>
      </c>
      <c r="AI753">
        <v>8</v>
      </c>
    </row>
    <row r="754" spans="1:35" x14ac:dyDescent="0.2">
      <c r="A754" s="102">
        <v>880</v>
      </c>
      <c r="B754">
        <v>3774</v>
      </c>
      <c r="C754" t="s">
        <v>668</v>
      </c>
      <c r="D754" t="s">
        <v>1313</v>
      </c>
      <c r="E754">
        <v>3320</v>
      </c>
      <c r="F754">
        <v>3335</v>
      </c>
      <c r="G754">
        <v>300</v>
      </c>
      <c r="H754" t="s">
        <v>1311</v>
      </c>
      <c r="I754">
        <v>6370</v>
      </c>
      <c r="J754" t="s">
        <v>1569</v>
      </c>
      <c r="K754" t="s">
        <v>1324</v>
      </c>
      <c r="L754">
        <v>3195</v>
      </c>
      <c r="M754">
        <v>3200</v>
      </c>
      <c r="N754">
        <v>300</v>
      </c>
      <c r="O754" t="s">
        <v>1314</v>
      </c>
      <c r="P754">
        <v>0.76888737363800597</v>
      </c>
      <c r="Q754">
        <v>0.86667824131902405</v>
      </c>
      <c r="R754">
        <v>9.5774462129095995E-3</v>
      </c>
      <c r="S754">
        <v>5.5845585619056703E-3</v>
      </c>
      <c r="T754">
        <v>2.5873072419740999</v>
      </c>
      <c r="U754">
        <v>2.5873072419740999</v>
      </c>
      <c r="V754">
        <v>2.80394707613116</v>
      </c>
      <c r="W754">
        <v>15.68</v>
      </c>
      <c r="X754">
        <v>4.05</v>
      </c>
      <c r="Y754">
        <v>92371</v>
      </c>
      <c r="Z754">
        <v>4399</v>
      </c>
      <c r="AA754">
        <v>0.31</v>
      </c>
      <c r="AB754">
        <v>21</v>
      </c>
      <c r="AC754">
        <v>13</v>
      </c>
      <c r="AD754">
        <v>8</v>
      </c>
      <c r="AE754">
        <v>61.9</v>
      </c>
      <c r="AF754">
        <v>11</v>
      </c>
      <c r="AG754">
        <v>9</v>
      </c>
      <c r="AH754">
        <v>5</v>
      </c>
      <c r="AI754">
        <v>7</v>
      </c>
    </row>
    <row r="755" spans="1:35" x14ac:dyDescent="0.2">
      <c r="A755" s="102">
        <v>894</v>
      </c>
      <c r="B755">
        <v>2730</v>
      </c>
      <c r="C755" t="s">
        <v>612</v>
      </c>
      <c r="D755" t="s">
        <v>1337</v>
      </c>
      <c r="E755">
        <v>1038</v>
      </c>
      <c r="F755">
        <v>1020</v>
      </c>
      <c r="G755">
        <v>1000</v>
      </c>
      <c r="H755" t="s">
        <v>1314</v>
      </c>
      <c r="I755">
        <v>4613</v>
      </c>
      <c r="J755" t="s">
        <v>226</v>
      </c>
      <c r="K755" t="s">
        <v>1336</v>
      </c>
      <c r="L755">
        <v>2517</v>
      </c>
      <c r="M755">
        <v>2530</v>
      </c>
      <c r="N755">
        <v>400</v>
      </c>
      <c r="O755" t="s">
        <v>1311</v>
      </c>
      <c r="P755">
        <v>0.56226125923016801</v>
      </c>
      <c r="Q755">
        <v>0.86505918191595499</v>
      </c>
      <c r="R755">
        <v>0.38291553540746998</v>
      </c>
      <c r="S755" s="15">
        <v>7.8837568022853494E-2</v>
      </c>
      <c r="T755">
        <v>-1.8269248211712501</v>
      </c>
      <c r="U755">
        <v>1.8269248211712501</v>
      </c>
      <c r="V755">
        <v>1.5700561951754901</v>
      </c>
      <c r="W755">
        <v>-7.95</v>
      </c>
      <c r="X755">
        <v>0.79</v>
      </c>
      <c r="Y755">
        <v>92215</v>
      </c>
      <c r="Z755">
        <v>5763</v>
      </c>
      <c r="AA755">
        <v>0.22</v>
      </c>
      <c r="AB755">
        <v>16</v>
      </c>
      <c r="AC755">
        <v>9</v>
      </c>
      <c r="AD755">
        <v>7</v>
      </c>
      <c r="AE755">
        <v>56.25</v>
      </c>
      <c r="AF755">
        <v>12</v>
      </c>
      <c r="AG755">
        <v>7</v>
      </c>
      <c r="AH755">
        <v>6</v>
      </c>
      <c r="AI755">
        <v>3</v>
      </c>
    </row>
    <row r="756" spans="1:35" x14ac:dyDescent="0.2">
      <c r="A756" s="102">
        <v>688</v>
      </c>
      <c r="B756">
        <v>7267</v>
      </c>
      <c r="C756" t="s">
        <v>60</v>
      </c>
      <c r="D756" t="s">
        <v>1329</v>
      </c>
      <c r="E756">
        <v>2938</v>
      </c>
      <c r="F756">
        <v>2954</v>
      </c>
      <c r="G756">
        <v>300</v>
      </c>
      <c r="H756" t="s">
        <v>1311</v>
      </c>
      <c r="I756">
        <v>7762</v>
      </c>
      <c r="J756" t="s">
        <v>1533</v>
      </c>
      <c r="K756" t="s">
        <v>1320</v>
      </c>
      <c r="L756">
        <v>488</v>
      </c>
      <c r="M756">
        <v>491</v>
      </c>
      <c r="N756">
        <v>1800</v>
      </c>
      <c r="O756" t="s">
        <v>1314</v>
      </c>
      <c r="P756">
        <v>0.86068329099976904</v>
      </c>
      <c r="Q756">
        <v>0.88411890894243395</v>
      </c>
      <c r="R756">
        <v>2.0472736307707799E-2</v>
      </c>
      <c r="S756">
        <v>2.83096102995028E-3</v>
      </c>
      <c r="T756">
        <v>4.0414157019204398</v>
      </c>
      <c r="U756">
        <v>4.0414157019204398</v>
      </c>
      <c r="V756">
        <v>4.5683085931538203</v>
      </c>
      <c r="W756">
        <v>12.74</v>
      </c>
      <c r="X756">
        <v>0.27</v>
      </c>
      <c r="Y756">
        <v>91788</v>
      </c>
      <c r="Z756">
        <v>5737</v>
      </c>
      <c r="AA756">
        <v>0.32</v>
      </c>
      <c r="AB756">
        <v>16</v>
      </c>
      <c r="AC756">
        <v>9</v>
      </c>
      <c r="AD756">
        <v>7</v>
      </c>
      <c r="AE756">
        <v>56.25</v>
      </c>
      <c r="AF756">
        <v>15</v>
      </c>
      <c r="AG756">
        <v>5</v>
      </c>
      <c r="AH756">
        <v>3</v>
      </c>
      <c r="AI756">
        <v>8</v>
      </c>
    </row>
    <row r="757" spans="1:35" x14ac:dyDescent="0.2">
      <c r="A757" s="102">
        <v>30</v>
      </c>
      <c r="B757">
        <v>2001</v>
      </c>
      <c r="C757" t="s">
        <v>1222</v>
      </c>
      <c r="D757" t="s">
        <v>1339</v>
      </c>
      <c r="E757">
        <v>1653</v>
      </c>
      <c r="F757">
        <v>1649</v>
      </c>
      <c r="G757">
        <v>600</v>
      </c>
      <c r="H757" t="s">
        <v>1311</v>
      </c>
      <c r="I757">
        <v>7182</v>
      </c>
      <c r="J757" t="s">
        <v>1437</v>
      </c>
      <c r="K757" t="s">
        <v>1369</v>
      </c>
      <c r="L757">
        <v>1022</v>
      </c>
      <c r="M757">
        <v>1011</v>
      </c>
      <c r="N757">
        <v>1000</v>
      </c>
      <c r="O757" t="s">
        <v>1314</v>
      </c>
      <c r="P757">
        <v>0.84777619929464998</v>
      </c>
      <c r="Q757">
        <v>0.95679797252859899</v>
      </c>
      <c r="R757" s="15">
        <v>8.7579354870982298E-2</v>
      </c>
      <c r="S757" s="15">
        <v>5.0205283077134498E-5</v>
      </c>
      <c r="T757">
        <v>0.51536800128608995</v>
      </c>
      <c r="U757">
        <v>0.51536800128608995</v>
      </c>
      <c r="V757">
        <v>0.29318372815343302</v>
      </c>
      <c r="W757">
        <v>0.53</v>
      </c>
      <c r="X757">
        <v>2.1800000000000002</v>
      </c>
      <c r="Y757">
        <v>91776</v>
      </c>
      <c r="Z757">
        <v>4589</v>
      </c>
      <c r="AA757">
        <v>0.21</v>
      </c>
      <c r="AB757">
        <v>20</v>
      </c>
      <c r="AC757">
        <v>11</v>
      </c>
      <c r="AD757">
        <v>9</v>
      </c>
      <c r="AE757">
        <v>55</v>
      </c>
      <c r="AF757">
        <v>17</v>
      </c>
      <c r="AG757">
        <v>3</v>
      </c>
      <c r="AH757">
        <v>3</v>
      </c>
      <c r="AI757">
        <v>14</v>
      </c>
    </row>
    <row r="758" spans="1:35" x14ac:dyDescent="0.2">
      <c r="A758" s="102">
        <v>199</v>
      </c>
      <c r="B758">
        <v>1802</v>
      </c>
      <c r="C758" t="s">
        <v>1534</v>
      </c>
      <c r="D758" t="s">
        <v>1321</v>
      </c>
      <c r="E758">
        <v>1235</v>
      </c>
      <c r="F758">
        <v>1237</v>
      </c>
      <c r="G758">
        <v>800</v>
      </c>
      <c r="H758" t="s">
        <v>1311</v>
      </c>
      <c r="I758">
        <v>8031</v>
      </c>
      <c r="J758" t="s">
        <v>856</v>
      </c>
      <c r="K758" t="s">
        <v>1318</v>
      </c>
      <c r="L758">
        <v>1926</v>
      </c>
      <c r="M758">
        <v>1937</v>
      </c>
      <c r="N758">
        <v>500</v>
      </c>
      <c r="O758" t="s">
        <v>1314</v>
      </c>
      <c r="P758">
        <v>0.65447770166770103</v>
      </c>
      <c r="Q758">
        <v>0.92635315337123303</v>
      </c>
      <c r="R758">
        <v>7.2575239814636802E-2</v>
      </c>
      <c r="S758">
        <v>2.9310286724298602E-2</v>
      </c>
      <c r="T758">
        <v>1.4710153919687301</v>
      </c>
      <c r="U758">
        <v>1.4710153919687301</v>
      </c>
      <c r="V758">
        <v>1.84669841095164</v>
      </c>
      <c r="W758">
        <v>2.96</v>
      </c>
      <c r="X758">
        <v>2.1800000000000002</v>
      </c>
      <c r="Y758">
        <v>91198</v>
      </c>
      <c r="Z758">
        <v>5067</v>
      </c>
      <c r="AA758">
        <v>0.27</v>
      </c>
      <c r="AB758">
        <v>18</v>
      </c>
      <c r="AC758">
        <v>10</v>
      </c>
      <c r="AD758">
        <v>8</v>
      </c>
      <c r="AE758">
        <v>55.56</v>
      </c>
      <c r="AF758">
        <v>15</v>
      </c>
      <c r="AG758">
        <v>5</v>
      </c>
      <c r="AH758">
        <v>2</v>
      </c>
      <c r="AI758">
        <v>11</v>
      </c>
    </row>
    <row r="759" spans="1:35" x14ac:dyDescent="0.2">
      <c r="A759" s="102">
        <v>618</v>
      </c>
      <c r="B759">
        <v>6448</v>
      </c>
      <c r="C759" t="s">
        <v>447</v>
      </c>
      <c r="D759" t="s">
        <v>1316</v>
      </c>
      <c r="E759">
        <v>2210</v>
      </c>
      <c r="F759">
        <v>2198</v>
      </c>
      <c r="G759">
        <v>500</v>
      </c>
      <c r="H759" t="s">
        <v>1311</v>
      </c>
      <c r="I759">
        <v>7205</v>
      </c>
      <c r="J759" t="s">
        <v>59</v>
      </c>
      <c r="K759" t="s">
        <v>1329</v>
      </c>
      <c r="L759">
        <v>1017</v>
      </c>
      <c r="M759">
        <v>1018</v>
      </c>
      <c r="N759">
        <v>1100</v>
      </c>
      <c r="O759" t="s">
        <v>1314</v>
      </c>
      <c r="P759">
        <v>0.62108219809638099</v>
      </c>
      <c r="Q759">
        <v>0.88976804623643502</v>
      </c>
      <c r="R759" s="15">
        <v>0.21623069669276199</v>
      </c>
      <c r="S759">
        <v>3.7333720327637501E-2</v>
      </c>
      <c r="T759">
        <v>1.5455528423473299</v>
      </c>
      <c r="U759">
        <v>1.5455528423473299</v>
      </c>
      <c r="V759">
        <v>1.8827748695041899</v>
      </c>
      <c r="W759">
        <v>5.39</v>
      </c>
      <c r="X759">
        <v>1.89</v>
      </c>
      <c r="Y759">
        <v>89650</v>
      </c>
      <c r="Z759">
        <v>4718</v>
      </c>
      <c r="AA759">
        <v>0.32</v>
      </c>
      <c r="AB759">
        <v>19</v>
      </c>
      <c r="AC759">
        <v>11</v>
      </c>
      <c r="AD759">
        <v>8</v>
      </c>
      <c r="AE759">
        <v>57.89</v>
      </c>
      <c r="AF759">
        <v>11</v>
      </c>
      <c r="AG759">
        <v>8</v>
      </c>
      <c r="AH759">
        <v>7</v>
      </c>
      <c r="AI759">
        <v>4</v>
      </c>
    </row>
    <row r="760" spans="1:35" x14ac:dyDescent="0.2">
      <c r="A760" s="102">
        <v>749</v>
      </c>
      <c r="B760">
        <v>1332</v>
      </c>
      <c r="C760" t="s">
        <v>1780</v>
      </c>
      <c r="D760" t="s">
        <v>1440</v>
      </c>
      <c r="E760">
        <v>610</v>
      </c>
      <c r="F760">
        <v>616</v>
      </c>
      <c r="G760">
        <v>1600</v>
      </c>
      <c r="H760" t="s">
        <v>1311</v>
      </c>
      <c r="I760">
        <v>2001</v>
      </c>
      <c r="J760" t="s">
        <v>1222</v>
      </c>
      <c r="K760" t="s">
        <v>1339</v>
      </c>
      <c r="L760">
        <v>1653</v>
      </c>
      <c r="M760">
        <v>1649</v>
      </c>
      <c r="N760">
        <v>600</v>
      </c>
      <c r="O760" t="s">
        <v>1314</v>
      </c>
      <c r="P760">
        <v>0.59713554327811702</v>
      </c>
      <c r="Q760">
        <v>0.87928072726255802</v>
      </c>
      <c r="R760">
        <v>4.3229707755622702E-2</v>
      </c>
      <c r="S760">
        <v>4.7853094475096301E-2</v>
      </c>
      <c r="T760">
        <v>0.44144436940102899</v>
      </c>
      <c r="U760">
        <v>0.44144436940102899</v>
      </c>
      <c r="V760">
        <v>0.21492535144766101</v>
      </c>
      <c r="W760">
        <v>1.25</v>
      </c>
      <c r="X760">
        <v>0.38</v>
      </c>
      <c r="Y760">
        <v>88702</v>
      </c>
      <c r="Z760">
        <v>5913</v>
      </c>
      <c r="AA760">
        <v>0.28999999999999998</v>
      </c>
      <c r="AB760">
        <v>15</v>
      </c>
      <c r="AC760">
        <v>8</v>
      </c>
      <c r="AD760">
        <v>7</v>
      </c>
      <c r="AE760">
        <v>53.33</v>
      </c>
      <c r="AF760">
        <v>14</v>
      </c>
      <c r="AG760">
        <v>5</v>
      </c>
      <c r="AH760">
        <v>3</v>
      </c>
      <c r="AI760">
        <v>7</v>
      </c>
    </row>
    <row r="761" spans="1:35" x14ac:dyDescent="0.2">
      <c r="A761" s="102">
        <v>774</v>
      </c>
      <c r="B761">
        <v>4543</v>
      </c>
      <c r="C761" t="s">
        <v>688</v>
      </c>
      <c r="D761" t="s">
        <v>1320</v>
      </c>
      <c r="E761">
        <v>3840</v>
      </c>
      <c r="F761">
        <v>3826</v>
      </c>
      <c r="G761">
        <v>200</v>
      </c>
      <c r="H761" t="s">
        <v>1314</v>
      </c>
      <c r="I761">
        <v>8804</v>
      </c>
      <c r="J761" t="s">
        <v>934</v>
      </c>
      <c r="K761" t="s">
        <v>1333</v>
      </c>
      <c r="L761">
        <v>1793</v>
      </c>
      <c r="M761">
        <v>1785</v>
      </c>
      <c r="N761">
        <v>400</v>
      </c>
      <c r="O761" t="s">
        <v>1311</v>
      </c>
      <c r="P761">
        <v>0.54380873787897099</v>
      </c>
      <c r="Q761">
        <v>0.87688492472645196</v>
      </c>
      <c r="R761">
        <v>1.96735285923266E-2</v>
      </c>
      <c r="S761">
        <v>4.8928439184239898E-2</v>
      </c>
      <c r="T761">
        <v>-1.5997627316952501</v>
      </c>
      <c r="U761">
        <v>1.5997627316952501</v>
      </c>
      <c r="V761">
        <v>1.3885331027225001</v>
      </c>
      <c r="W761">
        <v>-7.67</v>
      </c>
      <c r="X761">
        <v>6.69</v>
      </c>
      <c r="Y761">
        <v>88621</v>
      </c>
      <c r="Z761">
        <v>4220</v>
      </c>
      <c r="AA761">
        <v>0.26</v>
      </c>
      <c r="AB761">
        <v>21</v>
      </c>
      <c r="AC761">
        <v>11</v>
      </c>
      <c r="AD761">
        <v>10</v>
      </c>
      <c r="AE761">
        <v>52.38</v>
      </c>
      <c r="AF761">
        <v>11</v>
      </c>
      <c r="AG761">
        <v>9</v>
      </c>
      <c r="AH761">
        <v>7</v>
      </c>
      <c r="AI761">
        <v>5</v>
      </c>
    </row>
    <row r="762" spans="1:35" x14ac:dyDescent="0.2">
      <c r="A762" s="102">
        <v>1497</v>
      </c>
      <c r="B762">
        <v>1944</v>
      </c>
      <c r="C762" t="s">
        <v>1640</v>
      </c>
      <c r="D762" t="s">
        <v>1321</v>
      </c>
      <c r="E762">
        <v>1801</v>
      </c>
      <c r="F762">
        <v>1800</v>
      </c>
      <c r="G762">
        <v>300</v>
      </c>
      <c r="H762" t="s">
        <v>1314</v>
      </c>
      <c r="I762">
        <v>8279</v>
      </c>
      <c r="J762" t="s">
        <v>890</v>
      </c>
      <c r="K762" t="s">
        <v>1337</v>
      </c>
      <c r="L762">
        <v>5980</v>
      </c>
      <c r="M762">
        <v>5980</v>
      </c>
      <c r="N762">
        <v>100</v>
      </c>
      <c r="O762" t="s">
        <v>1311</v>
      </c>
      <c r="P762">
        <v>0.707118551972028</v>
      </c>
      <c r="Q762">
        <v>0.80387967555572704</v>
      </c>
      <c r="R762" s="15">
        <v>0.15417598936662799</v>
      </c>
      <c r="S762">
        <v>1.6089948381591598E-2</v>
      </c>
      <c r="T762">
        <v>-1.38887391977501</v>
      </c>
      <c r="U762">
        <v>1.38887391977501</v>
      </c>
      <c r="V762">
        <v>1.29124943948533</v>
      </c>
      <c r="W762">
        <v>-4.4400000000000004</v>
      </c>
      <c r="X762">
        <v>9.6999999999999993</v>
      </c>
      <c r="Y762">
        <v>88555</v>
      </c>
      <c r="Z762">
        <v>6325</v>
      </c>
      <c r="AA762">
        <v>0.41</v>
      </c>
      <c r="AB762">
        <v>14</v>
      </c>
      <c r="AC762">
        <v>9</v>
      </c>
      <c r="AD762">
        <v>5</v>
      </c>
      <c r="AE762">
        <v>64.290000000000006</v>
      </c>
      <c r="AF762">
        <v>15</v>
      </c>
      <c r="AG762">
        <v>4</v>
      </c>
      <c r="AH762">
        <v>2</v>
      </c>
      <c r="AI762">
        <v>8</v>
      </c>
    </row>
    <row r="763" spans="1:35" x14ac:dyDescent="0.2">
      <c r="A763" s="102">
        <v>891</v>
      </c>
      <c r="B763">
        <v>4183</v>
      </c>
      <c r="C763" t="s">
        <v>1521</v>
      </c>
      <c r="D763" t="s">
        <v>1336</v>
      </c>
      <c r="E763">
        <v>2570</v>
      </c>
      <c r="F763">
        <v>2586</v>
      </c>
      <c r="G763">
        <v>400</v>
      </c>
      <c r="H763" t="s">
        <v>1311</v>
      </c>
      <c r="I763">
        <v>7327</v>
      </c>
      <c r="J763" t="s">
        <v>1576</v>
      </c>
      <c r="K763" t="s">
        <v>1369</v>
      </c>
      <c r="L763">
        <v>2603</v>
      </c>
      <c r="M763">
        <v>2610</v>
      </c>
      <c r="N763">
        <v>400</v>
      </c>
      <c r="O763" t="s">
        <v>1314</v>
      </c>
      <c r="P763">
        <v>0.77549034828611196</v>
      </c>
      <c r="Q763">
        <v>0.86534644072798605</v>
      </c>
      <c r="R763">
        <v>3.86435569262151E-2</v>
      </c>
      <c r="S763">
        <v>5.2756858519048697E-2</v>
      </c>
      <c r="T763">
        <v>2.6715310017717502</v>
      </c>
      <c r="U763">
        <v>2.6715310017717502</v>
      </c>
      <c r="V763">
        <v>2.3100333911005899</v>
      </c>
      <c r="W763">
        <v>8.24</v>
      </c>
      <c r="X763">
        <v>0.92</v>
      </c>
      <c r="Y763">
        <v>88281</v>
      </c>
      <c r="Z763">
        <v>22070</v>
      </c>
      <c r="AA763">
        <v>1.22</v>
      </c>
      <c r="AB763">
        <v>4</v>
      </c>
      <c r="AC763">
        <v>3</v>
      </c>
      <c r="AD763">
        <v>1</v>
      </c>
      <c r="AE763">
        <v>75</v>
      </c>
      <c r="AF763">
        <v>13</v>
      </c>
      <c r="AG763">
        <v>2</v>
      </c>
      <c r="AH763">
        <v>1</v>
      </c>
      <c r="AI763">
        <v>1</v>
      </c>
    </row>
    <row r="764" spans="1:35" x14ac:dyDescent="0.2">
      <c r="A764" s="102">
        <v>1127</v>
      </c>
      <c r="B764">
        <v>8086</v>
      </c>
      <c r="C764" t="s">
        <v>1612</v>
      </c>
      <c r="D764" t="s">
        <v>1320</v>
      </c>
      <c r="E764">
        <v>1244</v>
      </c>
      <c r="F764">
        <v>1238</v>
      </c>
      <c r="G764">
        <v>800</v>
      </c>
      <c r="H764" t="s">
        <v>1311</v>
      </c>
      <c r="I764">
        <v>8308</v>
      </c>
      <c r="J764" t="s">
        <v>51</v>
      </c>
      <c r="K764" t="s">
        <v>1369</v>
      </c>
      <c r="L764">
        <v>451</v>
      </c>
      <c r="M764">
        <v>452.8</v>
      </c>
      <c r="N764">
        <v>2200</v>
      </c>
      <c r="O764" t="s">
        <v>1314</v>
      </c>
      <c r="P764">
        <v>0.72175243195389005</v>
      </c>
      <c r="Q764">
        <v>0.845283307885903</v>
      </c>
      <c r="R764">
        <v>8.1911906538863904E-2</v>
      </c>
      <c r="S764" s="15">
        <v>7.5591323191482401E-2</v>
      </c>
      <c r="T764">
        <v>0.124229739142562</v>
      </c>
      <c r="U764">
        <v>0.124229739142562</v>
      </c>
      <c r="V764">
        <v>0.25394121585838503</v>
      </c>
      <c r="W764">
        <v>0.27</v>
      </c>
      <c r="X764">
        <v>0.57999999999999996</v>
      </c>
      <c r="Y764">
        <v>88124</v>
      </c>
      <c r="Z764">
        <v>5875</v>
      </c>
      <c r="AA764">
        <v>0.32</v>
      </c>
      <c r="AB764">
        <v>15</v>
      </c>
      <c r="AC764">
        <v>9</v>
      </c>
      <c r="AD764">
        <v>6</v>
      </c>
      <c r="AE764">
        <v>60</v>
      </c>
      <c r="AF764">
        <v>14</v>
      </c>
      <c r="AG764">
        <v>5</v>
      </c>
      <c r="AH764">
        <v>3</v>
      </c>
      <c r="AI764">
        <v>7</v>
      </c>
    </row>
    <row r="765" spans="1:35" x14ac:dyDescent="0.2">
      <c r="A765" s="102">
        <v>244</v>
      </c>
      <c r="B765">
        <v>7327</v>
      </c>
      <c r="C765" t="s">
        <v>1576</v>
      </c>
      <c r="D765" t="s">
        <v>1369</v>
      </c>
      <c r="E765">
        <v>2603</v>
      </c>
      <c r="F765">
        <v>2610</v>
      </c>
      <c r="G765">
        <v>400</v>
      </c>
      <c r="H765" t="s">
        <v>1314</v>
      </c>
      <c r="I765">
        <v>8086</v>
      </c>
      <c r="J765" t="s">
        <v>1612</v>
      </c>
      <c r="K765" t="s">
        <v>1320</v>
      </c>
      <c r="L765">
        <v>1244</v>
      </c>
      <c r="M765">
        <v>1238</v>
      </c>
      <c r="N765">
        <v>800</v>
      </c>
      <c r="O765" t="s">
        <v>1311</v>
      </c>
      <c r="P765">
        <v>0.77652957393387001</v>
      </c>
      <c r="Q765">
        <v>0.92200325930883598</v>
      </c>
      <c r="R765" s="15">
        <v>0.25927027993430402</v>
      </c>
      <c r="S765">
        <v>7.4330554662707399E-4</v>
      </c>
      <c r="T765">
        <v>-1.8334995544502499</v>
      </c>
      <c r="U765">
        <v>1.8334995544502499</v>
      </c>
      <c r="V765">
        <v>1.8404315569638601</v>
      </c>
      <c r="W765">
        <v>-6.86</v>
      </c>
      <c r="X765">
        <v>5.13</v>
      </c>
      <c r="Y765">
        <v>87941</v>
      </c>
      <c r="Z765">
        <v>21985</v>
      </c>
      <c r="AA765">
        <v>1.1499999999999999</v>
      </c>
      <c r="AB765">
        <v>4</v>
      </c>
      <c r="AC765">
        <v>4</v>
      </c>
      <c r="AD765">
        <v>0</v>
      </c>
      <c r="AE765">
        <v>100</v>
      </c>
      <c r="AF765">
        <v>14</v>
      </c>
      <c r="AG765">
        <v>2</v>
      </c>
      <c r="AH765">
        <v>0</v>
      </c>
      <c r="AI765">
        <v>2</v>
      </c>
    </row>
    <row r="766" spans="1:35" x14ac:dyDescent="0.2">
      <c r="A766" s="102">
        <v>590</v>
      </c>
      <c r="B766">
        <v>7012</v>
      </c>
      <c r="C766" t="s">
        <v>1547</v>
      </c>
      <c r="D766" t="s">
        <v>1329</v>
      </c>
      <c r="E766">
        <v>2186</v>
      </c>
      <c r="F766">
        <v>2238</v>
      </c>
      <c r="G766">
        <v>400</v>
      </c>
      <c r="H766" t="s">
        <v>1311</v>
      </c>
      <c r="I766">
        <v>7276</v>
      </c>
      <c r="J766" t="s">
        <v>1365</v>
      </c>
      <c r="K766" t="s">
        <v>1316</v>
      </c>
      <c r="L766">
        <v>4700</v>
      </c>
      <c r="M766">
        <v>4705</v>
      </c>
      <c r="N766">
        <v>200</v>
      </c>
      <c r="O766" t="s">
        <v>1314</v>
      </c>
      <c r="P766">
        <v>0.90212418259923599</v>
      </c>
      <c r="Q766">
        <v>0.89198170257591003</v>
      </c>
      <c r="R766" s="15">
        <v>5.5713334534271498E-2</v>
      </c>
      <c r="S766">
        <v>4.4889919540445203E-2</v>
      </c>
      <c r="T766">
        <v>1.4830172810211</v>
      </c>
      <c r="U766">
        <v>1.4830172810211</v>
      </c>
      <c r="V766">
        <v>1.00898998917972</v>
      </c>
      <c r="W766">
        <v>4.33</v>
      </c>
      <c r="X766">
        <v>4.87</v>
      </c>
      <c r="Y766">
        <v>87578</v>
      </c>
      <c r="Z766">
        <v>8758</v>
      </c>
      <c r="AA766">
        <v>0.44</v>
      </c>
      <c r="AB766">
        <v>10</v>
      </c>
      <c r="AC766">
        <v>6</v>
      </c>
      <c r="AD766">
        <v>4</v>
      </c>
      <c r="AE766">
        <v>60</v>
      </c>
      <c r="AF766">
        <v>12</v>
      </c>
      <c r="AG766">
        <v>3</v>
      </c>
      <c r="AH766">
        <v>2</v>
      </c>
      <c r="AI766">
        <v>5</v>
      </c>
    </row>
    <row r="767" spans="1:35" x14ac:dyDescent="0.2">
      <c r="A767" s="102">
        <v>348</v>
      </c>
      <c r="B767">
        <v>5703</v>
      </c>
      <c r="C767" t="s">
        <v>221</v>
      </c>
      <c r="D767" t="s">
        <v>1327</v>
      </c>
      <c r="E767">
        <v>209</v>
      </c>
      <c r="F767">
        <v>212</v>
      </c>
      <c r="G767">
        <v>4000</v>
      </c>
      <c r="H767" t="s">
        <v>1311</v>
      </c>
      <c r="I767">
        <v>7751</v>
      </c>
      <c r="J767" t="s">
        <v>1800</v>
      </c>
      <c r="K767" t="s">
        <v>1316</v>
      </c>
      <c r="L767">
        <v>2803.5</v>
      </c>
      <c r="M767">
        <v>2807.5</v>
      </c>
      <c r="N767">
        <v>300</v>
      </c>
      <c r="O767" t="s">
        <v>1314</v>
      </c>
      <c r="P767">
        <v>0.64704928617424196</v>
      </c>
      <c r="Q767">
        <v>0.91193633408339303</v>
      </c>
      <c r="R767" s="106">
        <v>0.49363731819672801</v>
      </c>
      <c r="S767" s="106">
        <v>4.8302429714393698E-2</v>
      </c>
      <c r="T767">
        <v>0.44089578514370598</v>
      </c>
      <c r="U767">
        <v>0.44089578514370598</v>
      </c>
      <c r="V767">
        <v>0.20463602122544899</v>
      </c>
      <c r="W767">
        <v>1.38</v>
      </c>
      <c r="X767">
        <v>0.68</v>
      </c>
      <c r="Y767">
        <v>87059</v>
      </c>
      <c r="Z767">
        <v>3957</v>
      </c>
      <c r="AA767">
        <v>0.2</v>
      </c>
      <c r="AB767">
        <v>22</v>
      </c>
      <c r="AC767">
        <v>14</v>
      </c>
      <c r="AD767">
        <v>8</v>
      </c>
      <c r="AE767">
        <v>63.64</v>
      </c>
      <c r="AF767">
        <v>13</v>
      </c>
      <c r="AG767">
        <v>5</v>
      </c>
      <c r="AH767">
        <v>6</v>
      </c>
      <c r="AI767">
        <v>11</v>
      </c>
    </row>
    <row r="768" spans="1:35" x14ac:dyDescent="0.2">
      <c r="A768" s="102">
        <v>708</v>
      </c>
      <c r="B768">
        <v>3407</v>
      </c>
      <c r="C768" t="s">
        <v>1449</v>
      </c>
      <c r="D768" t="s">
        <v>1336</v>
      </c>
      <c r="E768">
        <v>1051.5</v>
      </c>
      <c r="F768">
        <v>1037.5</v>
      </c>
      <c r="G768">
        <v>900</v>
      </c>
      <c r="H768" t="s">
        <v>1314</v>
      </c>
      <c r="I768">
        <v>8341</v>
      </c>
      <c r="J768" t="s">
        <v>897</v>
      </c>
      <c r="K768" t="s">
        <v>1369</v>
      </c>
      <c r="L768">
        <v>1626</v>
      </c>
      <c r="M768">
        <v>1619</v>
      </c>
      <c r="N768">
        <v>600</v>
      </c>
      <c r="O768" t="s">
        <v>1311</v>
      </c>
      <c r="P768">
        <v>0.88097065657365603</v>
      </c>
      <c r="Q768">
        <v>0.88238002745320299</v>
      </c>
      <c r="R768" s="15">
        <v>9.6992484841309401E-2</v>
      </c>
      <c r="S768">
        <v>3.1826151728255599E-2</v>
      </c>
      <c r="T768">
        <v>-2.58189997131127</v>
      </c>
      <c r="U768">
        <v>2.58189997131127</v>
      </c>
      <c r="V768">
        <v>2.7296747163678501</v>
      </c>
      <c r="W768">
        <v>-7.33</v>
      </c>
      <c r="X768">
        <v>3.88</v>
      </c>
      <c r="Y768">
        <v>85038</v>
      </c>
      <c r="Z768">
        <v>5002</v>
      </c>
      <c r="AA768">
        <v>0.25</v>
      </c>
      <c r="AB768">
        <v>17</v>
      </c>
      <c r="AC768">
        <v>8</v>
      </c>
      <c r="AD768">
        <v>9</v>
      </c>
      <c r="AE768">
        <v>47.06</v>
      </c>
      <c r="AF768">
        <v>12</v>
      </c>
      <c r="AG768">
        <v>7</v>
      </c>
      <c r="AH768">
        <v>4</v>
      </c>
      <c r="AI768">
        <v>6</v>
      </c>
    </row>
    <row r="769" spans="1:35" x14ac:dyDescent="0.2">
      <c r="A769" s="102">
        <v>221</v>
      </c>
      <c r="B769">
        <v>7186</v>
      </c>
      <c r="C769" t="s">
        <v>551</v>
      </c>
      <c r="D769" t="s">
        <v>1369</v>
      </c>
      <c r="E769">
        <v>427</v>
      </c>
      <c r="F769">
        <v>429</v>
      </c>
      <c r="G769">
        <v>2400</v>
      </c>
      <c r="H769" t="s">
        <v>1311</v>
      </c>
      <c r="I769">
        <v>8385</v>
      </c>
      <c r="J769" t="s">
        <v>913</v>
      </c>
      <c r="K769" t="s">
        <v>1369</v>
      </c>
      <c r="L769">
        <v>551</v>
      </c>
      <c r="M769">
        <v>551</v>
      </c>
      <c r="N769">
        <v>1900</v>
      </c>
      <c r="O769" t="s">
        <v>1314</v>
      </c>
      <c r="P769">
        <v>0.89449026215227501</v>
      </c>
      <c r="Q769">
        <v>0.92424549257052602</v>
      </c>
      <c r="R769">
        <v>0.40852175442434102</v>
      </c>
      <c r="S769" s="106">
        <v>1.3599181954383499E-2</v>
      </c>
      <c r="T769">
        <v>2.1692096174124602</v>
      </c>
      <c r="U769">
        <v>2.1692096174124602</v>
      </c>
      <c r="V769">
        <v>2.12360198437944</v>
      </c>
      <c r="W769">
        <v>4.2300000000000004</v>
      </c>
      <c r="X769">
        <v>1.65</v>
      </c>
      <c r="Y769">
        <v>84531</v>
      </c>
      <c r="Z769">
        <v>6038</v>
      </c>
      <c r="AA769">
        <v>0.26</v>
      </c>
      <c r="AB769">
        <v>14</v>
      </c>
      <c r="AC769">
        <v>8</v>
      </c>
      <c r="AD769">
        <v>6</v>
      </c>
      <c r="AE769">
        <v>57.14</v>
      </c>
      <c r="AF769">
        <v>16</v>
      </c>
      <c r="AG769">
        <v>3</v>
      </c>
      <c r="AH769">
        <v>2</v>
      </c>
      <c r="AI769">
        <v>9</v>
      </c>
    </row>
    <row r="770" spans="1:35" x14ac:dyDescent="0.2">
      <c r="A770" s="102">
        <v>464</v>
      </c>
      <c r="B770">
        <v>7211</v>
      </c>
      <c r="C770" t="s">
        <v>28</v>
      </c>
      <c r="D770" t="s">
        <v>1329</v>
      </c>
      <c r="E770">
        <v>409</v>
      </c>
      <c r="F770">
        <v>408</v>
      </c>
      <c r="G770">
        <v>2500</v>
      </c>
      <c r="H770" t="s">
        <v>1311</v>
      </c>
      <c r="I770">
        <v>8273</v>
      </c>
      <c r="J770" t="s">
        <v>1444</v>
      </c>
      <c r="K770" t="s">
        <v>1337</v>
      </c>
      <c r="L770">
        <v>3425</v>
      </c>
      <c r="M770">
        <v>3410</v>
      </c>
      <c r="N770">
        <v>300</v>
      </c>
      <c r="O770" t="s">
        <v>1314</v>
      </c>
      <c r="P770">
        <v>0.97263210165666802</v>
      </c>
      <c r="Q770">
        <v>0.90287553477392501</v>
      </c>
      <c r="R770">
        <v>4.9111121240315303E-4</v>
      </c>
      <c r="S770">
        <v>4.5736080248366097E-2</v>
      </c>
      <c r="T770">
        <v>0.83024034836586502</v>
      </c>
      <c r="U770">
        <v>0.83024034836586502</v>
      </c>
      <c r="V770">
        <v>0.459910749889132</v>
      </c>
      <c r="W770">
        <v>1.87</v>
      </c>
      <c r="X770">
        <v>0.28999999999999998</v>
      </c>
      <c r="Y770">
        <v>84358</v>
      </c>
      <c r="Z770">
        <v>4687</v>
      </c>
      <c r="AA770">
        <v>0.16</v>
      </c>
      <c r="AB770">
        <v>18</v>
      </c>
      <c r="AC770">
        <v>11</v>
      </c>
      <c r="AD770">
        <v>7</v>
      </c>
      <c r="AE770">
        <v>61.11</v>
      </c>
      <c r="AF770">
        <v>12</v>
      </c>
      <c r="AG770">
        <v>8</v>
      </c>
      <c r="AH770">
        <v>7</v>
      </c>
      <c r="AI770">
        <v>3</v>
      </c>
    </row>
    <row r="771" spans="1:35" x14ac:dyDescent="0.2">
      <c r="A771" s="102">
        <v>201</v>
      </c>
      <c r="B771">
        <v>4503</v>
      </c>
      <c r="C771" t="s">
        <v>685</v>
      </c>
      <c r="D771" t="s">
        <v>1334</v>
      </c>
      <c r="E771">
        <v>1880</v>
      </c>
      <c r="F771">
        <v>1895</v>
      </c>
      <c r="G771">
        <v>400</v>
      </c>
      <c r="H771" t="s">
        <v>1311</v>
      </c>
      <c r="I771">
        <v>4543</v>
      </c>
      <c r="J771" t="s">
        <v>688</v>
      </c>
      <c r="K771" t="s">
        <v>1320</v>
      </c>
      <c r="L771">
        <v>3840</v>
      </c>
      <c r="M771">
        <v>3826</v>
      </c>
      <c r="N771">
        <v>200</v>
      </c>
      <c r="O771" t="s">
        <v>1314</v>
      </c>
      <c r="P771">
        <v>0.66083806278274504</v>
      </c>
      <c r="Q771">
        <v>0.926078797672653</v>
      </c>
      <c r="R771" s="106">
        <v>1.33068082841904E-2</v>
      </c>
      <c r="S771" s="15">
        <v>4.1554118483790696E-3</v>
      </c>
      <c r="T771">
        <v>0.74938675129849397</v>
      </c>
      <c r="U771">
        <v>0.74938675129849397</v>
      </c>
      <c r="V771">
        <v>0.26846049530233601</v>
      </c>
      <c r="W771">
        <v>1.96</v>
      </c>
      <c r="X771">
        <v>0.94</v>
      </c>
      <c r="Y771">
        <v>84306</v>
      </c>
      <c r="Z771">
        <v>6022</v>
      </c>
      <c r="AA771">
        <v>0.2</v>
      </c>
      <c r="AB771">
        <v>14</v>
      </c>
      <c r="AC771">
        <v>7</v>
      </c>
      <c r="AD771">
        <v>7</v>
      </c>
      <c r="AE771">
        <v>50</v>
      </c>
      <c r="AF771">
        <v>13</v>
      </c>
      <c r="AG771">
        <v>5</v>
      </c>
      <c r="AH771">
        <v>5</v>
      </c>
      <c r="AI771">
        <v>4</v>
      </c>
    </row>
    <row r="772" spans="1:35" x14ac:dyDescent="0.2">
      <c r="A772" s="102">
        <v>820</v>
      </c>
      <c r="B772">
        <v>5108</v>
      </c>
      <c r="C772" t="s">
        <v>1579</v>
      </c>
      <c r="D772" t="s">
        <v>1450</v>
      </c>
      <c r="E772">
        <v>3862</v>
      </c>
      <c r="F772">
        <v>3908</v>
      </c>
      <c r="G772">
        <v>300</v>
      </c>
      <c r="H772" t="s">
        <v>1311</v>
      </c>
      <c r="I772">
        <v>6103</v>
      </c>
      <c r="J772" t="s">
        <v>1572</v>
      </c>
      <c r="K772" t="s">
        <v>1324</v>
      </c>
      <c r="L772">
        <v>5000</v>
      </c>
      <c r="M772">
        <v>5050</v>
      </c>
      <c r="N772">
        <v>200</v>
      </c>
      <c r="O772" t="s">
        <v>1314</v>
      </c>
      <c r="P772">
        <v>0.94025327980297801</v>
      </c>
      <c r="Q772">
        <v>0.87217007072410502</v>
      </c>
      <c r="R772">
        <v>0.33684507427336302</v>
      </c>
      <c r="S772" s="15">
        <v>8.97019041815421E-2</v>
      </c>
      <c r="T772">
        <v>2.3118143825819799</v>
      </c>
      <c r="U772">
        <v>2.3118143825819799</v>
      </c>
      <c r="V772">
        <v>2.4125028052686499</v>
      </c>
      <c r="W772">
        <v>6.55</v>
      </c>
      <c r="X772">
        <v>16.079999999999998</v>
      </c>
      <c r="Y772">
        <v>83969</v>
      </c>
      <c r="Z772">
        <v>41984</v>
      </c>
      <c r="AA772">
        <v>2.2400000000000002</v>
      </c>
      <c r="AB772">
        <v>2</v>
      </c>
      <c r="AC772">
        <v>1</v>
      </c>
      <c r="AD772">
        <v>1</v>
      </c>
      <c r="AE772">
        <v>50</v>
      </c>
      <c r="AF772">
        <v>13</v>
      </c>
      <c r="AG772">
        <v>1</v>
      </c>
      <c r="AH772">
        <v>0</v>
      </c>
      <c r="AI772">
        <v>1</v>
      </c>
    </row>
    <row r="773" spans="1:35" x14ac:dyDescent="0.2">
      <c r="A773" s="102">
        <v>168</v>
      </c>
      <c r="B773">
        <v>3635</v>
      </c>
      <c r="C773" t="s">
        <v>46</v>
      </c>
      <c r="D773" t="s">
        <v>1313</v>
      </c>
      <c r="E773">
        <v>3155</v>
      </c>
      <c r="F773">
        <v>3190</v>
      </c>
      <c r="G773">
        <v>200</v>
      </c>
      <c r="H773" t="s">
        <v>1311</v>
      </c>
      <c r="I773">
        <v>6758</v>
      </c>
      <c r="J773" t="s">
        <v>1328</v>
      </c>
      <c r="K773" t="s">
        <v>1316</v>
      </c>
      <c r="L773">
        <v>7516</v>
      </c>
      <c r="M773">
        <v>7452</v>
      </c>
      <c r="N773">
        <v>100</v>
      </c>
      <c r="O773" t="s">
        <v>1314</v>
      </c>
      <c r="P773">
        <v>0.79205631779116503</v>
      </c>
      <c r="Q773">
        <v>0.93052371912822396</v>
      </c>
      <c r="R773">
        <v>2.8194196419883601E-2</v>
      </c>
      <c r="S773" s="15">
        <v>1.5837308652162901E-2</v>
      </c>
      <c r="T773">
        <v>3.68896590731873</v>
      </c>
      <c r="U773">
        <v>3.68896590731873</v>
      </c>
      <c r="V773">
        <v>3.3378104995867202</v>
      </c>
      <c r="W773">
        <v>11.39</v>
      </c>
      <c r="X773">
        <v>14.39</v>
      </c>
      <c r="Y773">
        <v>83528</v>
      </c>
      <c r="Z773">
        <v>5220</v>
      </c>
      <c r="AA773">
        <v>0.26</v>
      </c>
      <c r="AB773">
        <v>16</v>
      </c>
      <c r="AC773">
        <v>7</v>
      </c>
      <c r="AD773">
        <v>9</v>
      </c>
      <c r="AE773">
        <v>43.75</v>
      </c>
      <c r="AF773">
        <v>12</v>
      </c>
      <c r="AG773">
        <v>6</v>
      </c>
      <c r="AH773">
        <v>7</v>
      </c>
      <c r="AI773">
        <v>3</v>
      </c>
    </row>
    <row r="774" spans="1:35" x14ac:dyDescent="0.2">
      <c r="A774" s="102">
        <v>1367</v>
      </c>
      <c r="B774">
        <v>3865</v>
      </c>
      <c r="C774" t="s">
        <v>1259</v>
      </c>
      <c r="D774" t="s">
        <v>1542</v>
      </c>
      <c r="E774">
        <v>500</v>
      </c>
      <c r="F774">
        <v>499</v>
      </c>
      <c r="G774">
        <v>2200</v>
      </c>
      <c r="H774" t="s">
        <v>1311</v>
      </c>
      <c r="I774">
        <v>7167</v>
      </c>
      <c r="J774" t="s">
        <v>1400</v>
      </c>
      <c r="K774" t="s">
        <v>1369</v>
      </c>
      <c r="L774">
        <v>244</v>
      </c>
      <c r="M774">
        <v>242</v>
      </c>
      <c r="N774">
        <v>4500</v>
      </c>
      <c r="O774" t="s">
        <v>1314</v>
      </c>
      <c r="P774">
        <v>0.91760310987154903</v>
      </c>
      <c r="Q774">
        <v>0.81891465648459505</v>
      </c>
      <c r="R774">
        <v>0.17858476661682099</v>
      </c>
      <c r="S774">
        <v>9.4205232504726205E-2</v>
      </c>
      <c r="T774">
        <v>0.36960828168384902</v>
      </c>
      <c r="U774">
        <v>0.36960828168384902</v>
      </c>
      <c r="V774">
        <v>0.127083046499705</v>
      </c>
      <c r="W774">
        <v>1.03</v>
      </c>
      <c r="X774">
        <v>0.8</v>
      </c>
      <c r="Y774">
        <v>83159</v>
      </c>
      <c r="Z774">
        <v>4892</v>
      </c>
      <c r="AA774">
        <v>0.21</v>
      </c>
      <c r="AB774">
        <v>17</v>
      </c>
      <c r="AC774">
        <v>9</v>
      </c>
      <c r="AD774">
        <v>8</v>
      </c>
      <c r="AE774">
        <v>52.94</v>
      </c>
      <c r="AF774">
        <v>13</v>
      </c>
      <c r="AG774">
        <v>7</v>
      </c>
      <c r="AH774">
        <v>3</v>
      </c>
      <c r="AI774">
        <v>7</v>
      </c>
    </row>
    <row r="775" spans="1:35" x14ac:dyDescent="0.2">
      <c r="A775" s="102">
        <v>653</v>
      </c>
      <c r="B775">
        <v>1963</v>
      </c>
      <c r="C775" t="s">
        <v>1575</v>
      </c>
      <c r="D775" t="s">
        <v>1321</v>
      </c>
      <c r="E775">
        <v>1581</v>
      </c>
      <c r="F775">
        <v>1555</v>
      </c>
      <c r="G775">
        <v>600</v>
      </c>
      <c r="H775" t="s">
        <v>1311</v>
      </c>
      <c r="I775">
        <v>9810</v>
      </c>
      <c r="J775" t="s">
        <v>1278</v>
      </c>
      <c r="K775" t="s">
        <v>1318</v>
      </c>
      <c r="L775">
        <v>4625</v>
      </c>
      <c r="M775">
        <v>4625</v>
      </c>
      <c r="N775">
        <v>200</v>
      </c>
      <c r="O775" t="s">
        <v>1314</v>
      </c>
      <c r="P775">
        <v>0.897032543437006</v>
      </c>
      <c r="Q775">
        <v>0.88722165158547495</v>
      </c>
      <c r="R775">
        <v>1.7853437568347699E-2</v>
      </c>
      <c r="S775">
        <v>5.0311413916655001E-2</v>
      </c>
      <c r="T775">
        <v>0.55532686798235997</v>
      </c>
      <c r="U775">
        <v>0.55532686798235997</v>
      </c>
      <c r="V775">
        <v>0.98858276082057395</v>
      </c>
      <c r="W775">
        <v>1.6</v>
      </c>
      <c r="X775">
        <v>0.86</v>
      </c>
      <c r="Y775">
        <v>82815</v>
      </c>
      <c r="Z775">
        <v>5915</v>
      </c>
      <c r="AA775">
        <v>0.37</v>
      </c>
      <c r="AB775">
        <v>14</v>
      </c>
      <c r="AC775">
        <v>6</v>
      </c>
      <c r="AD775">
        <v>8</v>
      </c>
      <c r="AE775">
        <v>42.86</v>
      </c>
      <c r="AF775">
        <v>12</v>
      </c>
      <c r="AG775">
        <v>5</v>
      </c>
      <c r="AH775">
        <v>3</v>
      </c>
      <c r="AI775">
        <v>6</v>
      </c>
    </row>
    <row r="776" spans="1:35" x14ac:dyDescent="0.2">
      <c r="A776" s="102">
        <v>1495</v>
      </c>
      <c r="B776">
        <v>4182</v>
      </c>
      <c r="C776" t="s">
        <v>47</v>
      </c>
      <c r="D776" t="s">
        <v>1336</v>
      </c>
      <c r="E776">
        <v>1810</v>
      </c>
      <c r="F776">
        <v>1834</v>
      </c>
      <c r="G776">
        <v>300</v>
      </c>
      <c r="H776" t="s">
        <v>1314</v>
      </c>
      <c r="I776">
        <v>8279</v>
      </c>
      <c r="J776" t="s">
        <v>890</v>
      </c>
      <c r="K776" t="s">
        <v>1337</v>
      </c>
      <c r="L776">
        <v>5980</v>
      </c>
      <c r="M776">
        <v>5980</v>
      </c>
      <c r="N776">
        <v>100</v>
      </c>
      <c r="O776" t="s">
        <v>1311</v>
      </c>
      <c r="P776">
        <v>0.65413745205003204</v>
      </c>
      <c r="Q776">
        <v>0.80390402670615302</v>
      </c>
      <c r="R776" s="15">
        <v>3.7158308820509703E-2</v>
      </c>
      <c r="S776" s="15">
        <v>9.1138566076385305E-2</v>
      </c>
      <c r="T776">
        <v>-0.34706821790370201</v>
      </c>
      <c r="U776">
        <v>0.34706821790370201</v>
      </c>
      <c r="V776">
        <v>0.21503241358422401</v>
      </c>
      <c r="W776">
        <v>-1.17</v>
      </c>
      <c r="X776">
        <v>7.99</v>
      </c>
      <c r="Y776">
        <v>82795</v>
      </c>
      <c r="Z776">
        <v>6369</v>
      </c>
      <c r="AA776">
        <v>0.76</v>
      </c>
      <c r="AB776">
        <v>13</v>
      </c>
      <c r="AC776">
        <v>8</v>
      </c>
      <c r="AD776">
        <v>5</v>
      </c>
      <c r="AE776">
        <v>61.54</v>
      </c>
      <c r="AF776">
        <v>11</v>
      </c>
      <c r="AG776">
        <v>5</v>
      </c>
      <c r="AH776">
        <v>3</v>
      </c>
      <c r="AI776">
        <v>5</v>
      </c>
    </row>
    <row r="777" spans="1:35" x14ac:dyDescent="0.2">
      <c r="A777" s="102">
        <v>742</v>
      </c>
      <c r="B777">
        <v>4540</v>
      </c>
      <c r="C777" t="s">
        <v>1792</v>
      </c>
      <c r="D777" t="s">
        <v>1334</v>
      </c>
      <c r="E777">
        <v>2913</v>
      </c>
      <c r="F777">
        <v>2861</v>
      </c>
      <c r="G777">
        <v>300</v>
      </c>
      <c r="H777" t="s">
        <v>1314</v>
      </c>
      <c r="I777">
        <v>9003</v>
      </c>
      <c r="J777" t="s">
        <v>1559</v>
      </c>
      <c r="K777" t="s">
        <v>1442</v>
      </c>
      <c r="L777">
        <v>2764</v>
      </c>
      <c r="M777">
        <v>2748</v>
      </c>
      <c r="N777">
        <v>300</v>
      </c>
      <c r="O777" t="s">
        <v>1311</v>
      </c>
      <c r="P777">
        <v>0.78876956628535899</v>
      </c>
      <c r="Q777">
        <v>0.87968168452891604</v>
      </c>
      <c r="R777">
        <v>0.29649429482999301</v>
      </c>
      <c r="S777" s="106">
        <v>8.40939800183888E-3</v>
      </c>
      <c r="T777">
        <v>-0.77825090718691203</v>
      </c>
      <c r="U777">
        <v>0.77825090718691203</v>
      </c>
      <c r="V777">
        <v>0.168989198730184</v>
      </c>
      <c r="W777">
        <v>-1.55</v>
      </c>
      <c r="X777">
        <v>3.95</v>
      </c>
      <c r="Y777">
        <v>82661</v>
      </c>
      <c r="Z777">
        <v>6888</v>
      </c>
      <c r="AA777">
        <v>0.3</v>
      </c>
      <c r="AB777">
        <v>12</v>
      </c>
      <c r="AC777">
        <v>8</v>
      </c>
      <c r="AD777">
        <v>4</v>
      </c>
      <c r="AE777">
        <v>66.67</v>
      </c>
      <c r="AF777">
        <v>15</v>
      </c>
      <c r="AG777">
        <v>3</v>
      </c>
      <c r="AH777">
        <v>2</v>
      </c>
      <c r="AI777">
        <v>7</v>
      </c>
    </row>
    <row r="778" spans="1:35" x14ac:dyDescent="0.2">
      <c r="A778" s="102">
        <v>413</v>
      </c>
      <c r="B778">
        <v>4183</v>
      </c>
      <c r="C778" t="s">
        <v>1521</v>
      </c>
      <c r="D778" t="s">
        <v>1336</v>
      </c>
      <c r="E778">
        <v>2570</v>
      </c>
      <c r="F778">
        <v>2586</v>
      </c>
      <c r="G778">
        <v>400</v>
      </c>
      <c r="H778" t="s">
        <v>1311</v>
      </c>
      <c r="I778">
        <v>6301</v>
      </c>
      <c r="J778" t="s">
        <v>55</v>
      </c>
      <c r="K778" t="s">
        <v>1324</v>
      </c>
      <c r="L778">
        <v>2330.5</v>
      </c>
      <c r="M778">
        <v>2324</v>
      </c>
      <c r="N778">
        <v>400</v>
      </c>
      <c r="O778" t="s">
        <v>1314</v>
      </c>
      <c r="P778">
        <v>0.58563352061912599</v>
      </c>
      <c r="Q778">
        <v>0.90639423172548905</v>
      </c>
      <c r="R778">
        <v>0.24786384866692401</v>
      </c>
      <c r="S778">
        <v>9.5137639742126699E-4</v>
      </c>
      <c r="T778">
        <v>2.7909301964852999</v>
      </c>
      <c r="U778">
        <v>2.7909301964852999</v>
      </c>
      <c r="V778">
        <v>2.7386855255223201</v>
      </c>
      <c r="W778">
        <v>8.4700000000000006</v>
      </c>
      <c r="X778">
        <v>10.130000000000001</v>
      </c>
      <c r="Y778">
        <v>81721</v>
      </c>
      <c r="Z778">
        <v>7429</v>
      </c>
      <c r="AA778">
        <v>0.38</v>
      </c>
      <c r="AB778">
        <v>11</v>
      </c>
      <c r="AC778">
        <v>7</v>
      </c>
      <c r="AD778">
        <v>4</v>
      </c>
      <c r="AE778">
        <v>63.64</v>
      </c>
      <c r="AF778">
        <v>15</v>
      </c>
      <c r="AG778">
        <v>2</v>
      </c>
      <c r="AH778">
        <v>1</v>
      </c>
      <c r="AI778">
        <v>8</v>
      </c>
    </row>
    <row r="779" spans="1:35" x14ac:dyDescent="0.2">
      <c r="A779" s="102">
        <v>850</v>
      </c>
      <c r="B779">
        <v>4005</v>
      </c>
      <c r="C779" t="s">
        <v>1568</v>
      </c>
      <c r="D779" t="s">
        <v>1336</v>
      </c>
      <c r="E779">
        <v>450</v>
      </c>
      <c r="F779">
        <v>451</v>
      </c>
      <c r="G779">
        <v>2000</v>
      </c>
      <c r="H779" t="s">
        <v>1314</v>
      </c>
      <c r="I779">
        <v>7012</v>
      </c>
      <c r="J779" t="s">
        <v>1547</v>
      </c>
      <c r="K779" t="s">
        <v>1329</v>
      </c>
      <c r="L779">
        <v>2186</v>
      </c>
      <c r="M779">
        <v>2238</v>
      </c>
      <c r="N779">
        <v>400</v>
      </c>
      <c r="O779" t="s">
        <v>1311</v>
      </c>
      <c r="P779">
        <v>0.92282122006327305</v>
      </c>
      <c r="Q779">
        <v>0.86983077226074301</v>
      </c>
      <c r="R779">
        <v>3.5255721384464797E-2</v>
      </c>
      <c r="S779">
        <v>1.69483143630321E-2</v>
      </c>
      <c r="T779">
        <v>-0.24465188183775699</v>
      </c>
      <c r="U779">
        <v>0.24465188183775699</v>
      </c>
      <c r="V779">
        <v>5.9082257557412497E-2</v>
      </c>
      <c r="W779">
        <v>-0.66</v>
      </c>
      <c r="X779">
        <v>0.76</v>
      </c>
      <c r="Y779">
        <v>81251</v>
      </c>
      <c r="Z779">
        <v>4514</v>
      </c>
      <c r="AA779">
        <v>0.19</v>
      </c>
      <c r="AB779">
        <v>18</v>
      </c>
      <c r="AC779">
        <v>9</v>
      </c>
      <c r="AD779">
        <v>9</v>
      </c>
      <c r="AE779">
        <v>50</v>
      </c>
      <c r="AF779">
        <v>14</v>
      </c>
      <c r="AG779">
        <v>3</v>
      </c>
      <c r="AH779">
        <v>2</v>
      </c>
      <c r="AI779">
        <v>13</v>
      </c>
    </row>
    <row r="780" spans="1:35" x14ac:dyDescent="0.2">
      <c r="A780" s="102">
        <v>175</v>
      </c>
      <c r="B780">
        <v>5393</v>
      </c>
      <c r="C780" t="s">
        <v>236</v>
      </c>
      <c r="D780" t="s">
        <v>1310</v>
      </c>
      <c r="E780">
        <v>2529</v>
      </c>
      <c r="F780">
        <v>2490</v>
      </c>
      <c r="G780">
        <v>300</v>
      </c>
      <c r="H780" t="s">
        <v>1314</v>
      </c>
      <c r="I780">
        <v>5714</v>
      </c>
      <c r="J780" t="s">
        <v>725</v>
      </c>
      <c r="K780" t="s">
        <v>1327</v>
      </c>
      <c r="L780">
        <v>3855</v>
      </c>
      <c r="M780">
        <v>3860</v>
      </c>
      <c r="N780">
        <v>200</v>
      </c>
      <c r="O780" t="s">
        <v>1311</v>
      </c>
      <c r="P780">
        <v>0.743283892040003</v>
      </c>
      <c r="Q780">
        <v>0.92931294361232997</v>
      </c>
      <c r="R780" s="15">
        <v>0.37487259391044703</v>
      </c>
      <c r="S780">
        <v>1.5849045931879399E-2</v>
      </c>
      <c r="T780">
        <v>-0.39296331028486298</v>
      </c>
      <c r="U780">
        <v>0.39296331028486298</v>
      </c>
      <c r="V780">
        <v>8.3107254420015098E-2</v>
      </c>
      <c r="W780">
        <v>-1.42</v>
      </c>
      <c r="X780">
        <v>3.24</v>
      </c>
      <c r="Y780">
        <v>81066</v>
      </c>
      <c r="Z780">
        <v>5404</v>
      </c>
      <c r="AA780">
        <v>0.18</v>
      </c>
      <c r="AB780">
        <v>15</v>
      </c>
      <c r="AC780">
        <v>10</v>
      </c>
      <c r="AD780">
        <v>5</v>
      </c>
      <c r="AE780">
        <v>66.67</v>
      </c>
      <c r="AF780">
        <v>12</v>
      </c>
      <c r="AG780">
        <v>8</v>
      </c>
      <c r="AH780">
        <v>5</v>
      </c>
      <c r="AI780">
        <v>2</v>
      </c>
    </row>
    <row r="781" spans="1:35" x14ac:dyDescent="0.2">
      <c r="A781" s="102">
        <v>490</v>
      </c>
      <c r="B781">
        <v>2001</v>
      </c>
      <c r="C781" t="s">
        <v>1222</v>
      </c>
      <c r="D781" t="s">
        <v>1339</v>
      </c>
      <c r="E781">
        <v>1653</v>
      </c>
      <c r="F781">
        <v>1649</v>
      </c>
      <c r="G781">
        <v>600</v>
      </c>
      <c r="H781" t="s">
        <v>1314</v>
      </c>
      <c r="I781">
        <v>6178</v>
      </c>
      <c r="J781" t="s">
        <v>1814</v>
      </c>
      <c r="K781" t="s">
        <v>1326</v>
      </c>
      <c r="L781">
        <v>1010</v>
      </c>
      <c r="M781">
        <v>1005.5</v>
      </c>
      <c r="N781">
        <v>1000</v>
      </c>
      <c r="O781" t="s">
        <v>1311</v>
      </c>
      <c r="P781">
        <v>0.75859654577133995</v>
      </c>
      <c r="Q781">
        <v>0.90023940108843703</v>
      </c>
      <c r="R781">
        <v>0.112473566155336</v>
      </c>
      <c r="S781" s="106">
        <v>3.1600856469053203E-2</v>
      </c>
      <c r="T781">
        <v>-0.803772957071621</v>
      </c>
      <c r="U781">
        <v>0.803772957071621</v>
      </c>
      <c r="V781">
        <v>0.35243404740405598</v>
      </c>
      <c r="W781">
        <v>-1.81</v>
      </c>
      <c r="X781">
        <v>1.63</v>
      </c>
      <c r="Y781">
        <v>80989</v>
      </c>
      <c r="Z781">
        <v>5062</v>
      </c>
      <c r="AA781">
        <v>0.28999999999999998</v>
      </c>
      <c r="AB781">
        <v>16</v>
      </c>
      <c r="AC781">
        <v>10</v>
      </c>
      <c r="AD781">
        <v>6</v>
      </c>
      <c r="AE781">
        <v>62.5</v>
      </c>
      <c r="AF781">
        <v>15</v>
      </c>
      <c r="AG781">
        <v>5</v>
      </c>
      <c r="AH781">
        <v>2</v>
      </c>
      <c r="AI781">
        <v>9</v>
      </c>
    </row>
    <row r="782" spans="1:35" x14ac:dyDescent="0.2">
      <c r="A782" s="102">
        <v>1516</v>
      </c>
      <c r="B782">
        <v>6201</v>
      </c>
      <c r="C782" t="s">
        <v>1711</v>
      </c>
      <c r="D782" t="s">
        <v>1329</v>
      </c>
      <c r="E782">
        <v>6230</v>
      </c>
      <c r="F782">
        <v>6240</v>
      </c>
      <c r="G782">
        <v>100</v>
      </c>
      <c r="H782" t="s">
        <v>1314</v>
      </c>
      <c r="I782">
        <v>6268</v>
      </c>
      <c r="J782" t="s">
        <v>1787</v>
      </c>
      <c r="K782" t="s">
        <v>1324</v>
      </c>
      <c r="L782">
        <v>3370</v>
      </c>
      <c r="M782">
        <v>3405</v>
      </c>
      <c r="N782">
        <v>200</v>
      </c>
      <c r="O782" t="s">
        <v>1311</v>
      </c>
      <c r="P782">
        <v>0.60110770365124599</v>
      </c>
      <c r="Q782">
        <v>0.80171272945286798</v>
      </c>
      <c r="R782">
        <v>2.0613399276614999E-2</v>
      </c>
      <c r="S782">
        <v>4.4652728555983699E-2</v>
      </c>
      <c r="T782">
        <v>-1.3567430183524201</v>
      </c>
      <c r="U782">
        <v>1.3567430183524201</v>
      </c>
      <c r="V782">
        <v>1.55946110447306</v>
      </c>
      <c r="W782">
        <v>-3.75</v>
      </c>
      <c r="X782">
        <v>9.1300000000000008</v>
      </c>
      <c r="Y782">
        <v>80837</v>
      </c>
      <c r="Z782">
        <v>10105</v>
      </c>
      <c r="AA782">
        <v>0.5</v>
      </c>
      <c r="AB782">
        <v>8</v>
      </c>
      <c r="AC782">
        <v>4</v>
      </c>
      <c r="AD782">
        <v>4</v>
      </c>
      <c r="AE782">
        <v>50</v>
      </c>
      <c r="AF782">
        <v>12</v>
      </c>
      <c r="AG782">
        <v>3</v>
      </c>
      <c r="AH782">
        <v>2</v>
      </c>
      <c r="AI782">
        <v>3</v>
      </c>
    </row>
    <row r="783" spans="1:35" x14ac:dyDescent="0.2">
      <c r="A783" s="102">
        <v>1426</v>
      </c>
      <c r="B783">
        <v>3087</v>
      </c>
      <c r="C783" t="s">
        <v>1598</v>
      </c>
      <c r="D783" t="s">
        <v>1337</v>
      </c>
      <c r="E783">
        <v>2105</v>
      </c>
      <c r="F783">
        <v>2081</v>
      </c>
      <c r="G783">
        <v>400</v>
      </c>
      <c r="H783" t="s">
        <v>1311</v>
      </c>
      <c r="I783">
        <v>5471</v>
      </c>
      <c r="J783" t="s">
        <v>1545</v>
      </c>
      <c r="K783" t="s">
        <v>1367</v>
      </c>
      <c r="L783">
        <v>4205</v>
      </c>
      <c r="M783">
        <v>4260</v>
      </c>
      <c r="N783">
        <v>200</v>
      </c>
      <c r="O783" t="s">
        <v>1314</v>
      </c>
      <c r="P783">
        <v>0.91697896734485196</v>
      </c>
      <c r="Q783">
        <v>0.81224711000213201</v>
      </c>
      <c r="R783">
        <v>6.0193590580654599E-2</v>
      </c>
      <c r="S783">
        <v>5.5516669842697701E-3</v>
      </c>
      <c r="T783">
        <v>1.9168352409984899</v>
      </c>
      <c r="U783">
        <v>1.9168352409984899</v>
      </c>
      <c r="V783">
        <v>1.8995439274372901</v>
      </c>
      <c r="W783">
        <v>7.03</v>
      </c>
      <c r="X783">
        <v>2.2999999999999998</v>
      </c>
      <c r="Y783">
        <v>80721</v>
      </c>
      <c r="Z783">
        <v>5381</v>
      </c>
      <c r="AA783">
        <v>0.35</v>
      </c>
      <c r="AB783">
        <v>15</v>
      </c>
      <c r="AC783">
        <v>9</v>
      </c>
      <c r="AD783">
        <v>6</v>
      </c>
      <c r="AE783">
        <v>60</v>
      </c>
      <c r="AF783">
        <v>11</v>
      </c>
      <c r="AG783">
        <v>8</v>
      </c>
      <c r="AH783">
        <v>5</v>
      </c>
      <c r="AI783">
        <v>2</v>
      </c>
    </row>
    <row r="784" spans="1:35" x14ac:dyDescent="0.2">
      <c r="A784" s="102">
        <v>973</v>
      </c>
      <c r="B784">
        <v>6135</v>
      </c>
      <c r="C784" t="s">
        <v>1564</v>
      </c>
      <c r="D784" t="s">
        <v>1324</v>
      </c>
      <c r="E784">
        <v>4215</v>
      </c>
      <c r="F784">
        <v>4260</v>
      </c>
      <c r="G784">
        <v>200</v>
      </c>
      <c r="H784" t="s">
        <v>1314</v>
      </c>
      <c r="I784">
        <v>6592</v>
      </c>
      <c r="J784" t="s">
        <v>1553</v>
      </c>
      <c r="K784" t="s">
        <v>1316</v>
      </c>
      <c r="L784">
        <v>4140</v>
      </c>
      <c r="M784">
        <v>4210</v>
      </c>
      <c r="N784">
        <v>200</v>
      </c>
      <c r="O784" t="s">
        <v>1311</v>
      </c>
      <c r="P784">
        <v>0.82373856434114801</v>
      </c>
      <c r="Q784">
        <v>0.85822398621039897</v>
      </c>
      <c r="R784">
        <v>3.5555662736433902E-2</v>
      </c>
      <c r="S784">
        <v>8.8396468598852598E-3</v>
      </c>
      <c r="T784">
        <v>-2.2471721202662298</v>
      </c>
      <c r="U784">
        <v>2.2471721202662298</v>
      </c>
      <c r="V784">
        <v>1.9618963994869301</v>
      </c>
      <c r="W784">
        <v>-15.91</v>
      </c>
      <c r="X784">
        <v>1.17</v>
      </c>
      <c r="Y784">
        <v>80361</v>
      </c>
      <c r="Z784">
        <v>8929</v>
      </c>
      <c r="AA784">
        <v>0.78</v>
      </c>
      <c r="AB784">
        <v>9</v>
      </c>
      <c r="AC784">
        <v>5</v>
      </c>
      <c r="AD784">
        <v>4</v>
      </c>
      <c r="AE784">
        <v>55.56</v>
      </c>
      <c r="AF784">
        <v>13</v>
      </c>
      <c r="AG784">
        <v>3</v>
      </c>
      <c r="AH784">
        <v>1</v>
      </c>
      <c r="AI784">
        <v>5</v>
      </c>
    </row>
    <row r="785" spans="1:35" x14ac:dyDescent="0.2">
      <c r="A785" s="102">
        <v>1410</v>
      </c>
      <c r="B785">
        <v>1941</v>
      </c>
      <c r="C785" t="s">
        <v>1737</v>
      </c>
      <c r="D785" t="s">
        <v>1321</v>
      </c>
      <c r="E785">
        <v>2445</v>
      </c>
      <c r="F785">
        <v>2462</v>
      </c>
      <c r="G785">
        <v>300</v>
      </c>
      <c r="H785" t="s">
        <v>1311</v>
      </c>
      <c r="I785">
        <v>4849</v>
      </c>
      <c r="J785" t="s">
        <v>554</v>
      </c>
      <c r="K785" t="s">
        <v>1326</v>
      </c>
      <c r="L785">
        <v>3865</v>
      </c>
      <c r="M785">
        <v>3775</v>
      </c>
      <c r="N785">
        <v>200</v>
      </c>
      <c r="O785" t="s">
        <v>1314</v>
      </c>
      <c r="P785">
        <v>0.72382410595732505</v>
      </c>
      <c r="Q785">
        <v>0.81417020415854602</v>
      </c>
      <c r="R785">
        <v>0.216297586153123</v>
      </c>
      <c r="S785">
        <v>3.8589212605443797E-2</v>
      </c>
      <c r="T785">
        <v>3.7541633335005802</v>
      </c>
      <c r="U785">
        <v>3.7541633335005802</v>
      </c>
      <c r="V785">
        <v>3.1912724288860099</v>
      </c>
      <c r="W785">
        <v>19.239999999999998</v>
      </c>
      <c r="X785">
        <v>2.17</v>
      </c>
      <c r="Y785">
        <v>80050</v>
      </c>
      <c r="Z785">
        <v>6671</v>
      </c>
      <c r="AA785">
        <v>0.55000000000000004</v>
      </c>
      <c r="AB785">
        <v>12</v>
      </c>
      <c r="AC785">
        <v>6</v>
      </c>
      <c r="AD785">
        <v>6</v>
      </c>
      <c r="AE785">
        <v>50</v>
      </c>
      <c r="AF785">
        <v>10</v>
      </c>
      <c r="AG785">
        <v>5</v>
      </c>
      <c r="AH785">
        <v>5</v>
      </c>
      <c r="AI785">
        <v>2</v>
      </c>
    </row>
    <row r="786" spans="1:35" x14ac:dyDescent="0.2">
      <c r="A786" s="102">
        <v>87</v>
      </c>
      <c r="B786">
        <v>4208</v>
      </c>
      <c r="C786" t="s">
        <v>1519</v>
      </c>
      <c r="D786" t="s">
        <v>1336</v>
      </c>
      <c r="E786">
        <v>2190</v>
      </c>
      <c r="F786">
        <v>2199</v>
      </c>
      <c r="G786">
        <v>500</v>
      </c>
      <c r="H786" t="s">
        <v>1311</v>
      </c>
      <c r="I786">
        <v>6371</v>
      </c>
      <c r="J786" t="s">
        <v>1484</v>
      </c>
      <c r="K786" t="s">
        <v>1324</v>
      </c>
      <c r="L786">
        <v>3305</v>
      </c>
      <c r="M786">
        <v>3325</v>
      </c>
      <c r="N786">
        <v>300</v>
      </c>
      <c r="O786" t="s">
        <v>1314</v>
      </c>
      <c r="P786">
        <v>0.92764654190546703</v>
      </c>
      <c r="Q786">
        <v>0.94307968898231598</v>
      </c>
      <c r="R786" s="106">
        <v>0.16878132912527299</v>
      </c>
      <c r="S786">
        <v>2.8566190339822801E-4</v>
      </c>
      <c r="T786">
        <v>2.3347941982289302</v>
      </c>
      <c r="U786">
        <v>2.3347941982289302</v>
      </c>
      <c r="V786">
        <v>2.23880918254646</v>
      </c>
      <c r="W786">
        <v>5.89</v>
      </c>
      <c r="X786">
        <v>10.23</v>
      </c>
      <c r="Y786">
        <v>79266</v>
      </c>
      <c r="Z786">
        <v>4954</v>
      </c>
      <c r="AA786">
        <v>0.23</v>
      </c>
      <c r="AB786">
        <v>16</v>
      </c>
      <c r="AC786">
        <v>9</v>
      </c>
      <c r="AD786">
        <v>7</v>
      </c>
      <c r="AE786">
        <v>56.25</v>
      </c>
      <c r="AF786">
        <v>14</v>
      </c>
      <c r="AG786">
        <v>4</v>
      </c>
      <c r="AH786">
        <v>4</v>
      </c>
      <c r="AI786">
        <v>8</v>
      </c>
    </row>
    <row r="787" spans="1:35" x14ac:dyDescent="0.2">
      <c r="A787" s="102">
        <v>166</v>
      </c>
      <c r="B787">
        <v>8242</v>
      </c>
      <c r="C787" t="s">
        <v>884</v>
      </c>
      <c r="D787" t="s">
        <v>1337</v>
      </c>
      <c r="E787">
        <v>980</v>
      </c>
      <c r="F787">
        <v>961</v>
      </c>
      <c r="G787">
        <v>900</v>
      </c>
      <c r="H787" t="s">
        <v>1314</v>
      </c>
      <c r="I787">
        <v>9201</v>
      </c>
      <c r="J787" t="s">
        <v>1586</v>
      </c>
      <c r="K787" t="s">
        <v>1587</v>
      </c>
      <c r="L787">
        <v>3049</v>
      </c>
      <c r="M787">
        <v>3027</v>
      </c>
      <c r="N787">
        <v>300</v>
      </c>
      <c r="O787" t="s">
        <v>1311</v>
      </c>
      <c r="P787">
        <v>0.91080074878070505</v>
      </c>
      <c r="Q787">
        <v>0.93087221054650204</v>
      </c>
      <c r="R787" s="15">
        <v>0.14451549515974599</v>
      </c>
      <c r="S787" s="15">
        <v>1.9206709664976899E-2</v>
      </c>
      <c r="T787">
        <v>-2.2192215986841202</v>
      </c>
      <c r="U787">
        <v>2.2192215986841202</v>
      </c>
      <c r="V787">
        <v>2.2726435590241501</v>
      </c>
      <c r="W787">
        <v>-12.71</v>
      </c>
      <c r="X787">
        <v>4.76</v>
      </c>
      <c r="Y787">
        <v>79076</v>
      </c>
      <c r="Z787">
        <v>5648</v>
      </c>
      <c r="AA787">
        <v>0.17</v>
      </c>
      <c r="AB787">
        <v>14</v>
      </c>
      <c r="AC787">
        <v>8</v>
      </c>
      <c r="AD787">
        <v>6</v>
      </c>
      <c r="AE787">
        <v>57.14</v>
      </c>
      <c r="AF787">
        <v>13</v>
      </c>
      <c r="AG787">
        <v>4</v>
      </c>
      <c r="AH787">
        <v>2</v>
      </c>
      <c r="AI787">
        <v>8</v>
      </c>
    </row>
    <row r="788" spans="1:35" x14ac:dyDescent="0.2">
      <c r="A788" s="102">
        <v>263</v>
      </c>
      <c r="B788">
        <v>1803</v>
      </c>
      <c r="C788" t="s">
        <v>1322</v>
      </c>
      <c r="D788" t="s">
        <v>1321</v>
      </c>
      <c r="E788">
        <v>1095</v>
      </c>
      <c r="F788">
        <v>1094</v>
      </c>
      <c r="G788">
        <v>1000</v>
      </c>
      <c r="H788" t="s">
        <v>1314</v>
      </c>
      <c r="I788">
        <v>3003</v>
      </c>
      <c r="J788" t="s">
        <v>557</v>
      </c>
      <c r="K788" t="s">
        <v>1333</v>
      </c>
      <c r="L788">
        <v>1336</v>
      </c>
      <c r="M788">
        <v>1314</v>
      </c>
      <c r="N788">
        <v>800</v>
      </c>
      <c r="O788" t="s">
        <v>1311</v>
      </c>
      <c r="P788">
        <v>0.80352556022583799</v>
      </c>
      <c r="Q788">
        <v>0.92032393102508503</v>
      </c>
      <c r="R788" s="15">
        <v>5.6728334847564697E-2</v>
      </c>
      <c r="S788" s="106">
        <v>7.6510056611514193E-2</v>
      </c>
      <c r="T788">
        <v>-1.19921797434002</v>
      </c>
      <c r="U788">
        <v>1.19921797434002</v>
      </c>
      <c r="V788">
        <v>1.7410758198718601</v>
      </c>
      <c r="W788">
        <v>-3.5</v>
      </c>
      <c r="X788">
        <v>4.07</v>
      </c>
      <c r="Y788">
        <v>79061</v>
      </c>
      <c r="Z788">
        <v>4941</v>
      </c>
      <c r="AA788">
        <v>0.23</v>
      </c>
      <c r="AB788">
        <v>16</v>
      </c>
      <c r="AC788">
        <v>9</v>
      </c>
      <c r="AD788">
        <v>7</v>
      </c>
      <c r="AE788">
        <v>56.25</v>
      </c>
      <c r="AF788">
        <v>14</v>
      </c>
      <c r="AG788">
        <v>4</v>
      </c>
      <c r="AH788">
        <v>4</v>
      </c>
      <c r="AI788">
        <v>8</v>
      </c>
    </row>
    <row r="789" spans="1:35" x14ac:dyDescent="0.2">
      <c r="A789" s="102">
        <v>611</v>
      </c>
      <c r="B789">
        <v>1662</v>
      </c>
      <c r="C789" t="s">
        <v>572</v>
      </c>
      <c r="D789" t="s">
        <v>1538</v>
      </c>
      <c r="E789">
        <v>2821</v>
      </c>
      <c r="F789">
        <v>2814</v>
      </c>
      <c r="G789">
        <v>200</v>
      </c>
      <c r="H789" t="s">
        <v>1311</v>
      </c>
      <c r="I789">
        <v>7735</v>
      </c>
      <c r="J789" t="s">
        <v>1793</v>
      </c>
      <c r="K789" t="s">
        <v>1316</v>
      </c>
      <c r="L789">
        <v>6690</v>
      </c>
      <c r="M789">
        <v>6490</v>
      </c>
      <c r="N789">
        <v>100</v>
      </c>
      <c r="O789" t="s">
        <v>1314</v>
      </c>
      <c r="P789">
        <v>0.609352227641768</v>
      </c>
      <c r="Q789">
        <v>0.89049251440397004</v>
      </c>
      <c r="R789">
        <v>0.25834265997130301</v>
      </c>
      <c r="S789">
        <v>1.3911881997500399E-2</v>
      </c>
      <c r="T789">
        <v>1.49015677054869</v>
      </c>
      <c r="U789">
        <v>1.49015677054869</v>
      </c>
      <c r="V789">
        <v>1.5000949813858699</v>
      </c>
      <c r="W789">
        <v>8.67</v>
      </c>
      <c r="X789">
        <v>13.28</v>
      </c>
      <c r="Y789">
        <v>78174</v>
      </c>
      <c r="Z789">
        <v>7817</v>
      </c>
      <c r="AA789">
        <v>0.62</v>
      </c>
      <c r="AB789">
        <v>10</v>
      </c>
      <c r="AC789">
        <v>6</v>
      </c>
      <c r="AD789">
        <v>4</v>
      </c>
      <c r="AE789">
        <v>60</v>
      </c>
      <c r="AF789">
        <v>9</v>
      </c>
      <c r="AG789">
        <v>6</v>
      </c>
      <c r="AH789">
        <v>4</v>
      </c>
      <c r="AI789">
        <v>0</v>
      </c>
    </row>
    <row r="790" spans="1:35" x14ac:dyDescent="0.2">
      <c r="A790" s="102">
        <v>1073</v>
      </c>
      <c r="B790">
        <v>3880</v>
      </c>
      <c r="C790" t="s">
        <v>1252</v>
      </c>
      <c r="D790" t="s">
        <v>1542</v>
      </c>
      <c r="E790">
        <v>1441</v>
      </c>
      <c r="F790">
        <v>1446</v>
      </c>
      <c r="G790">
        <v>600</v>
      </c>
      <c r="H790" t="s">
        <v>1314</v>
      </c>
      <c r="I790">
        <v>6592</v>
      </c>
      <c r="J790" t="s">
        <v>1553</v>
      </c>
      <c r="K790" t="s">
        <v>1316</v>
      </c>
      <c r="L790">
        <v>4140</v>
      </c>
      <c r="M790">
        <v>4210</v>
      </c>
      <c r="N790">
        <v>200</v>
      </c>
      <c r="O790" t="s">
        <v>1311</v>
      </c>
      <c r="P790">
        <v>0.51403589159266105</v>
      </c>
      <c r="Q790">
        <v>0.85003277032834101</v>
      </c>
      <c r="R790">
        <v>1.38466395187491E-2</v>
      </c>
      <c r="S790">
        <v>5.4081749644229399E-3</v>
      </c>
      <c r="T790">
        <v>-0.45936446875058301</v>
      </c>
      <c r="U790">
        <v>0.45936446875058301</v>
      </c>
      <c r="V790">
        <v>7.6969226107770294E-2</v>
      </c>
      <c r="W790">
        <v>-1.78</v>
      </c>
      <c r="X790">
        <v>3.04</v>
      </c>
      <c r="Y790">
        <v>77709</v>
      </c>
      <c r="Z790">
        <v>4571</v>
      </c>
      <c r="AA790">
        <v>0.28999999999999998</v>
      </c>
      <c r="AB790">
        <v>17</v>
      </c>
      <c r="AC790">
        <v>10</v>
      </c>
      <c r="AD790">
        <v>7</v>
      </c>
      <c r="AE790">
        <v>58.82</v>
      </c>
      <c r="AF790">
        <v>11</v>
      </c>
      <c r="AG790">
        <v>6</v>
      </c>
      <c r="AH790">
        <v>5</v>
      </c>
      <c r="AI790">
        <v>6</v>
      </c>
    </row>
    <row r="791" spans="1:35" x14ac:dyDescent="0.2">
      <c r="A791" s="102">
        <v>976</v>
      </c>
      <c r="B791">
        <v>8279</v>
      </c>
      <c r="C791" t="s">
        <v>890</v>
      </c>
      <c r="D791" t="s">
        <v>1337</v>
      </c>
      <c r="E791">
        <v>5980</v>
      </c>
      <c r="F791">
        <v>5980</v>
      </c>
      <c r="G791">
        <v>100</v>
      </c>
      <c r="H791" t="s">
        <v>1311</v>
      </c>
      <c r="I791">
        <v>8697</v>
      </c>
      <c r="J791" t="s">
        <v>928</v>
      </c>
      <c r="K791" t="s">
        <v>1317</v>
      </c>
      <c r="L791">
        <v>1990</v>
      </c>
      <c r="M791">
        <v>1981</v>
      </c>
      <c r="N791">
        <v>300</v>
      </c>
      <c r="O791" t="s">
        <v>1314</v>
      </c>
      <c r="P791">
        <v>0.87555420404192397</v>
      </c>
      <c r="Q791">
        <v>0.85813647680343597</v>
      </c>
      <c r="R791" s="106">
        <v>1.6090023180845701E-2</v>
      </c>
      <c r="S791" s="106">
        <v>6.3191443408662507E-2</v>
      </c>
      <c r="T791">
        <v>3.40072373544997</v>
      </c>
      <c r="U791">
        <v>3.40072373544997</v>
      </c>
      <c r="V791">
        <v>3.1330714550385399</v>
      </c>
      <c r="W791">
        <v>6.8</v>
      </c>
      <c r="X791">
        <v>0.62</v>
      </c>
      <c r="Y791">
        <v>77604</v>
      </c>
      <c r="Z791">
        <v>6467</v>
      </c>
      <c r="AA791">
        <v>0.61</v>
      </c>
      <c r="AB791">
        <v>12</v>
      </c>
      <c r="AC791">
        <v>8</v>
      </c>
      <c r="AD791">
        <v>4</v>
      </c>
      <c r="AE791">
        <v>66.67</v>
      </c>
      <c r="AF791">
        <v>15</v>
      </c>
      <c r="AG791">
        <v>4</v>
      </c>
      <c r="AH791">
        <v>2</v>
      </c>
      <c r="AI791">
        <v>6</v>
      </c>
    </row>
    <row r="792" spans="1:35" x14ac:dyDescent="0.2">
      <c r="A792" s="102">
        <v>254</v>
      </c>
      <c r="B792">
        <v>6301</v>
      </c>
      <c r="C792" t="s">
        <v>55</v>
      </c>
      <c r="D792" t="s">
        <v>1324</v>
      </c>
      <c r="E792">
        <v>2330.5</v>
      </c>
      <c r="F792">
        <v>2324</v>
      </c>
      <c r="G792">
        <v>400</v>
      </c>
      <c r="H792" t="s">
        <v>1311</v>
      </c>
      <c r="I792">
        <v>6371</v>
      </c>
      <c r="J792" t="s">
        <v>1484</v>
      </c>
      <c r="K792" t="s">
        <v>1324</v>
      </c>
      <c r="L792">
        <v>3305</v>
      </c>
      <c r="M792">
        <v>3325</v>
      </c>
      <c r="N792">
        <v>300</v>
      </c>
      <c r="O792" t="s">
        <v>1314</v>
      </c>
      <c r="P792">
        <v>0.93349948678818295</v>
      </c>
      <c r="Q792">
        <v>0.92117826927135404</v>
      </c>
      <c r="R792" s="15">
        <v>5.3482301708493198E-2</v>
      </c>
      <c r="S792" s="15">
        <v>4.3109620237808999E-5</v>
      </c>
      <c r="T792">
        <v>0.65405744671542598</v>
      </c>
      <c r="U792">
        <v>0.65405744671542598</v>
      </c>
      <c r="V792">
        <v>0.26291176156732099</v>
      </c>
      <c r="W792">
        <v>1.39</v>
      </c>
      <c r="X792">
        <v>6.81</v>
      </c>
      <c r="Y792">
        <v>77475</v>
      </c>
      <c r="Z792">
        <v>4557</v>
      </c>
      <c r="AA792">
        <v>0.26</v>
      </c>
      <c r="AB792">
        <v>17</v>
      </c>
      <c r="AC792">
        <v>9</v>
      </c>
      <c r="AD792">
        <v>8</v>
      </c>
      <c r="AE792">
        <v>52.94</v>
      </c>
      <c r="AF792">
        <v>13</v>
      </c>
      <c r="AG792">
        <v>5</v>
      </c>
      <c r="AH792">
        <v>3</v>
      </c>
      <c r="AI792">
        <v>9</v>
      </c>
    </row>
    <row r="793" spans="1:35" x14ac:dyDescent="0.2">
      <c r="A793" s="102">
        <v>521</v>
      </c>
      <c r="B793">
        <v>3635</v>
      </c>
      <c r="C793" t="s">
        <v>46</v>
      </c>
      <c r="D793" t="s">
        <v>1313</v>
      </c>
      <c r="E793">
        <v>3155</v>
      </c>
      <c r="F793">
        <v>3190</v>
      </c>
      <c r="G793">
        <v>300</v>
      </c>
      <c r="H793" t="s">
        <v>1311</v>
      </c>
      <c r="I793">
        <v>4739</v>
      </c>
      <c r="J793" t="s">
        <v>1366</v>
      </c>
      <c r="K793" t="s">
        <v>1313</v>
      </c>
      <c r="L793">
        <v>3355</v>
      </c>
      <c r="M793">
        <v>3360</v>
      </c>
      <c r="N793">
        <v>300</v>
      </c>
      <c r="O793" t="s">
        <v>1314</v>
      </c>
      <c r="P793">
        <v>0.89674334646943199</v>
      </c>
      <c r="Q793">
        <v>0.89805638744844596</v>
      </c>
      <c r="R793">
        <v>0.122186569474973</v>
      </c>
      <c r="S793">
        <v>6.3904254518248896E-2</v>
      </c>
      <c r="T793">
        <v>2.15810907419548</v>
      </c>
      <c r="U793">
        <v>2.15810907419548</v>
      </c>
      <c r="V793">
        <v>2.17211492813228</v>
      </c>
      <c r="W793">
        <v>6.26</v>
      </c>
      <c r="X793">
        <v>5.0599999999999996</v>
      </c>
      <c r="Y793">
        <v>77374</v>
      </c>
      <c r="Z793">
        <v>6448</v>
      </c>
      <c r="AA793">
        <v>0.4</v>
      </c>
      <c r="AB793">
        <v>12</v>
      </c>
      <c r="AC793">
        <v>7</v>
      </c>
      <c r="AD793">
        <v>5</v>
      </c>
      <c r="AE793">
        <v>58.33</v>
      </c>
      <c r="AF793">
        <v>11</v>
      </c>
      <c r="AG793">
        <v>4</v>
      </c>
      <c r="AH793">
        <v>2</v>
      </c>
      <c r="AI793">
        <v>6</v>
      </c>
    </row>
    <row r="794" spans="1:35" x14ac:dyDescent="0.2">
      <c r="A794" s="102">
        <v>696</v>
      </c>
      <c r="B794">
        <v>5334</v>
      </c>
      <c r="C794" t="s">
        <v>1571</v>
      </c>
      <c r="D794" t="s">
        <v>1310</v>
      </c>
      <c r="E794">
        <v>1894</v>
      </c>
      <c r="F794">
        <v>1915</v>
      </c>
      <c r="G794">
        <v>500</v>
      </c>
      <c r="H794" t="s">
        <v>1311</v>
      </c>
      <c r="I794">
        <v>7762</v>
      </c>
      <c r="J794" t="s">
        <v>1533</v>
      </c>
      <c r="K794" t="s">
        <v>1320</v>
      </c>
      <c r="L794">
        <v>488</v>
      </c>
      <c r="M794">
        <v>491</v>
      </c>
      <c r="N794">
        <v>2000</v>
      </c>
      <c r="O794" t="s">
        <v>1314</v>
      </c>
      <c r="P794">
        <v>0.93787033953449295</v>
      </c>
      <c r="Q794">
        <v>0.88352240306358498</v>
      </c>
      <c r="R794">
        <v>4.4624847297860697E-2</v>
      </c>
      <c r="S794">
        <v>2.0825129214402101E-2</v>
      </c>
      <c r="T794">
        <v>2.5165394637865299</v>
      </c>
      <c r="U794">
        <v>2.5165394637865299</v>
      </c>
      <c r="V794">
        <v>2.57507351798388</v>
      </c>
      <c r="W794">
        <v>6.35</v>
      </c>
      <c r="X794">
        <v>2.56</v>
      </c>
      <c r="Y794">
        <v>76665</v>
      </c>
      <c r="Z794">
        <v>5476</v>
      </c>
      <c r="AA794">
        <v>0.09</v>
      </c>
      <c r="AB794">
        <v>14</v>
      </c>
      <c r="AC794">
        <v>8</v>
      </c>
      <c r="AD794">
        <v>6</v>
      </c>
      <c r="AE794">
        <v>57.14</v>
      </c>
      <c r="AF794">
        <v>13</v>
      </c>
      <c r="AG794">
        <v>4</v>
      </c>
      <c r="AH794">
        <v>5</v>
      </c>
      <c r="AI794">
        <v>5</v>
      </c>
    </row>
    <row r="795" spans="1:35" x14ac:dyDescent="0.2">
      <c r="A795" s="102">
        <v>1113</v>
      </c>
      <c r="B795">
        <v>7762</v>
      </c>
      <c r="C795" t="s">
        <v>1533</v>
      </c>
      <c r="D795" t="s">
        <v>1320</v>
      </c>
      <c r="E795">
        <v>488</v>
      </c>
      <c r="F795">
        <v>491</v>
      </c>
      <c r="G795">
        <v>2100</v>
      </c>
      <c r="H795" t="s">
        <v>1314</v>
      </c>
      <c r="I795">
        <v>8385</v>
      </c>
      <c r="J795" t="s">
        <v>913</v>
      </c>
      <c r="K795" t="s">
        <v>1369</v>
      </c>
      <c r="L795">
        <v>551</v>
      </c>
      <c r="M795">
        <v>551</v>
      </c>
      <c r="N795">
        <v>1900</v>
      </c>
      <c r="O795" t="s">
        <v>1311</v>
      </c>
      <c r="P795">
        <v>0.89465770608971695</v>
      </c>
      <c r="Q795">
        <v>0.84658283133624102</v>
      </c>
      <c r="R795" s="106">
        <v>0.16106557744768399</v>
      </c>
      <c r="S795">
        <v>6.4118402776882605E-2</v>
      </c>
      <c r="T795">
        <v>-2.6783880387590999</v>
      </c>
      <c r="U795">
        <v>2.6783880387590999</v>
      </c>
      <c r="V795">
        <v>3.1393778207693201</v>
      </c>
      <c r="W795">
        <v>-9.84</v>
      </c>
      <c r="X795">
        <v>1.51</v>
      </c>
      <c r="Y795">
        <v>76537</v>
      </c>
      <c r="Z795">
        <v>5102</v>
      </c>
      <c r="AA795">
        <v>0.26</v>
      </c>
      <c r="AB795">
        <v>15</v>
      </c>
      <c r="AC795">
        <v>9</v>
      </c>
      <c r="AD795">
        <v>6</v>
      </c>
      <c r="AE795">
        <v>60</v>
      </c>
      <c r="AF795">
        <v>14</v>
      </c>
      <c r="AG795">
        <v>5</v>
      </c>
      <c r="AH795">
        <v>3</v>
      </c>
      <c r="AI795">
        <v>7</v>
      </c>
    </row>
    <row r="796" spans="1:35" x14ac:dyDescent="0.2">
      <c r="A796" s="102">
        <v>1129</v>
      </c>
      <c r="B796">
        <v>4114</v>
      </c>
      <c r="C796" t="s">
        <v>1475</v>
      </c>
      <c r="D796" t="s">
        <v>1336</v>
      </c>
      <c r="E796">
        <v>6140</v>
      </c>
      <c r="F796">
        <v>6160</v>
      </c>
      <c r="G796">
        <v>100</v>
      </c>
      <c r="H796" t="s">
        <v>1314</v>
      </c>
      <c r="I796">
        <v>4183</v>
      </c>
      <c r="J796" t="s">
        <v>1521</v>
      </c>
      <c r="K796" t="s">
        <v>1336</v>
      </c>
      <c r="L796">
        <v>2570</v>
      </c>
      <c r="M796">
        <v>2586</v>
      </c>
      <c r="N796">
        <v>200</v>
      </c>
      <c r="O796" t="s">
        <v>1311</v>
      </c>
      <c r="P796">
        <v>0.62966085630225999</v>
      </c>
      <c r="Q796">
        <v>0.84499039978086898</v>
      </c>
      <c r="R796" s="15">
        <v>0.14211126937246399</v>
      </c>
      <c r="S796">
        <v>1.0773018880501299E-2</v>
      </c>
      <c r="T796">
        <v>-2.2128571115417901</v>
      </c>
      <c r="U796">
        <v>2.2128571115417901</v>
      </c>
      <c r="V796">
        <v>2.0182861857914798</v>
      </c>
      <c r="W796">
        <v>-6.32</v>
      </c>
      <c r="X796">
        <v>16.04</v>
      </c>
      <c r="Y796">
        <v>75331</v>
      </c>
      <c r="Z796">
        <v>9416</v>
      </c>
      <c r="AA796">
        <v>0.63</v>
      </c>
      <c r="AB796">
        <v>8</v>
      </c>
      <c r="AC796">
        <v>4</v>
      </c>
      <c r="AD796">
        <v>4</v>
      </c>
      <c r="AE796">
        <v>50</v>
      </c>
      <c r="AF796">
        <v>12</v>
      </c>
      <c r="AG796">
        <v>3</v>
      </c>
      <c r="AH796">
        <v>1</v>
      </c>
      <c r="AI796">
        <v>4</v>
      </c>
    </row>
    <row r="797" spans="1:35" x14ac:dyDescent="0.2">
      <c r="A797" s="102">
        <v>1095</v>
      </c>
      <c r="B797">
        <v>4527</v>
      </c>
      <c r="C797" t="s">
        <v>1801</v>
      </c>
      <c r="D797" t="s">
        <v>1334</v>
      </c>
      <c r="E797">
        <v>3415</v>
      </c>
      <c r="F797">
        <v>3395</v>
      </c>
      <c r="G797">
        <v>300</v>
      </c>
      <c r="H797" t="s">
        <v>1311</v>
      </c>
      <c r="I797">
        <v>8750</v>
      </c>
      <c r="J797" t="s">
        <v>30</v>
      </c>
      <c r="K797" t="s">
        <v>1507</v>
      </c>
      <c r="L797">
        <v>1680</v>
      </c>
      <c r="M797">
        <v>1670</v>
      </c>
      <c r="N797">
        <v>600</v>
      </c>
      <c r="O797" t="s">
        <v>1314</v>
      </c>
      <c r="P797">
        <v>0.50304292241836901</v>
      </c>
      <c r="Q797">
        <v>0.84820670718496805</v>
      </c>
      <c r="R797">
        <v>0.36073843002755401</v>
      </c>
      <c r="S797">
        <v>2.2736091290571098E-2</v>
      </c>
      <c r="T797">
        <v>2.0667153446912998</v>
      </c>
      <c r="U797">
        <v>2.0667153446912998</v>
      </c>
      <c r="V797">
        <v>1.3079388683359801</v>
      </c>
      <c r="W797">
        <v>7.54</v>
      </c>
      <c r="X797">
        <v>1.62</v>
      </c>
      <c r="Y797">
        <v>74718</v>
      </c>
      <c r="Z797">
        <v>4395</v>
      </c>
      <c r="AA797">
        <v>0.18</v>
      </c>
      <c r="AB797">
        <v>17</v>
      </c>
      <c r="AC797">
        <v>9</v>
      </c>
      <c r="AD797">
        <v>8</v>
      </c>
      <c r="AE797">
        <v>52.94</v>
      </c>
      <c r="AF797">
        <v>13</v>
      </c>
      <c r="AG797">
        <v>7</v>
      </c>
      <c r="AH797">
        <v>4</v>
      </c>
      <c r="AI797">
        <v>6</v>
      </c>
    </row>
    <row r="798" spans="1:35" x14ac:dyDescent="0.2">
      <c r="A798" s="102">
        <v>1347</v>
      </c>
      <c r="B798">
        <v>6501</v>
      </c>
      <c r="C798" t="s">
        <v>1514</v>
      </c>
      <c r="D798" t="s">
        <v>1316</v>
      </c>
      <c r="E798">
        <v>4116</v>
      </c>
      <c r="F798">
        <v>4116</v>
      </c>
      <c r="G798">
        <v>200</v>
      </c>
      <c r="H798" t="s">
        <v>1311</v>
      </c>
      <c r="I798">
        <v>9682</v>
      </c>
      <c r="J798" t="s">
        <v>1536</v>
      </c>
      <c r="K798" t="s">
        <v>1313</v>
      </c>
      <c r="L798">
        <v>2229</v>
      </c>
      <c r="M798">
        <v>2199</v>
      </c>
      <c r="N798">
        <v>400</v>
      </c>
      <c r="O798" t="s">
        <v>1314</v>
      </c>
      <c r="P798">
        <v>0.74147535097407302</v>
      </c>
      <c r="Q798">
        <v>0.82134312571485901</v>
      </c>
      <c r="R798">
        <v>0.32492941517391899</v>
      </c>
      <c r="S798" s="106">
        <v>4.0094160163342302E-2</v>
      </c>
      <c r="T798">
        <v>1.2908031855340401</v>
      </c>
      <c r="U798">
        <v>1.2908031855340401</v>
      </c>
      <c r="V798">
        <v>0.95250675342970104</v>
      </c>
      <c r="W798">
        <v>4.12</v>
      </c>
      <c r="X798">
        <v>6.85</v>
      </c>
      <c r="Y798">
        <v>73892</v>
      </c>
      <c r="Z798">
        <v>4926</v>
      </c>
      <c r="AA798">
        <v>0.18</v>
      </c>
      <c r="AB798">
        <v>15</v>
      </c>
      <c r="AC798">
        <v>7</v>
      </c>
      <c r="AD798">
        <v>8</v>
      </c>
      <c r="AE798">
        <v>46.67</v>
      </c>
      <c r="AF798">
        <v>13</v>
      </c>
      <c r="AG798">
        <v>6</v>
      </c>
      <c r="AH798">
        <v>4</v>
      </c>
      <c r="AI798">
        <v>5</v>
      </c>
    </row>
    <row r="799" spans="1:35" x14ac:dyDescent="0.2">
      <c r="A799" s="102">
        <v>1079</v>
      </c>
      <c r="B799">
        <v>4540</v>
      </c>
      <c r="C799" t="s">
        <v>1792</v>
      </c>
      <c r="D799" t="s">
        <v>1334</v>
      </c>
      <c r="E799">
        <v>2913</v>
      </c>
      <c r="F799">
        <v>2861</v>
      </c>
      <c r="G799">
        <v>300</v>
      </c>
      <c r="H799" t="s">
        <v>1314</v>
      </c>
      <c r="I799">
        <v>5463</v>
      </c>
      <c r="J799" t="s">
        <v>66</v>
      </c>
      <c r="K799" t="s">
        <v>1367</v>
      </c>
      <c r="L799">
        <v>2866</v>
      </c>
      <c r="M799">
        <v>2883</v>
      </c>
      <c r="N799">
        <v>300</v>
      </c>
      <c r="O799" t="s">
        <v>1311</v>
      </c>
      <c r="P799">
        <v>0.75474418525142095</v>
      </c>
      <c r="Q799">
        <v>0.84966372973121695</v>
      </c>
      <c r="R799">
        <v>0.25320705365917501</v>
      </c>
      <c r="S799">
        <v>6.1914771674074299E-3</v>
      </c>
      <c r="T799">
        <v>-1.1209457385716599</v>
      </c>
      <c r="U799">
        <v>1.1209457385716599</v>
      </c>
      <c r="V799">
        <v>0.54786845105979998</v>
      </c>
      <c r="W799">
        <v>-2.33</v>
      </c>
      <c r="X799">
        <v>0.76</v>
      </c>
      <c r="Y799">
        <v>73564</v>
      </c>
      <c r="Z799">
        <v>7356</v>
      </c>
      <c r="AA799">
        <v>0.43</v>
      </c>
      <c r="AB799">
        <v>10</v>
      </c>
      <c r="AC799">
        <v>6</v>
      </c>
      <c r="AD799">
        <v>4</v>
      </c>
      <c r="AE799">
        <v>60</v>
      </c>
      <c r="AF799">
        <v>12</v>
      </c>
      <c r="AG799">
        <v>5</v>
      </c>
      <c r="AH799">
        <v>2</v>
      </c>
      <c r="AI799">
        <v>3</v>
      </c>
    </row>
    <row r="800" spans="1:35" x14ac:dyDescent="0.2">
      <c r="A800" s="102">
        <v>409</v>
      </c>
      <c r="B800">
        <v>4555</v>
      </c>
      <c r="C800" t="s">
        <v>690</v>
      </c>
      <c r="D800" t="s">
        <v>1334</v>
      </c>
      <c r="E800">
        <v>7020</v>
      </c>
      <c r="F800">
        <v>6950</v>
      </c>
      <c r="G800">
        <v>100</v>
      </c>
      <c r="H800" t="s">
        <v>1314</v>
      </c>
      <c r="I800">
        <v>4812</v>
      </c>
      <c r="J800" t="s">
        <v>698</v>
      </c>
      <c r="K800" t="s">
        <v>1313</v>
      </c>
      <c r="L800">
        <v>5060</v>
      </c>
      <c r="M800">
        <v>5060</v>
      </c>
      <c r="N800">
        <v>100</v>
      </c>
      <c r="O800" t="s">
        <v>1311</v>
      </c>
      <c r="P800">
        <v>0.85872019026356206</v>
      </c>
      <c r="Q800">
        <v>0.90651827148848396</v>
      </c>
      <c r="R800" s="106">
        <v>2.4071309044349801E-2</v>
      </c>
      <c r="S800">
        <v>3.1145908119597498E-3</v>
      </c>
      <c r="T800">
        <v>-3.3923046442190001</v>
      </c>
      <c r="U800">
        <v>3.3923046442190001</v>
      </c>
      <c r="V800">
        <v>3.41715160976619</v>
      </c>
      <c r="W800">
        <v>-15.36</v>
      </c>
      <c r="X800">
        <v>27.19</v>
      </c>
      <c r="Y800">
        <v>73292</v>
      </c>
      <c r="Z800">
        <v>8144</v>
      </c>
      <c r="AA800">
        <v>0.36</v>
      </c>
      <c r="AB800">
        <v>9</v>
      </c>
      <c r="AC800">
        <v>6</v>
      </c>
      <c r="AD800">
        <v>3</v>
      </c>
      <c r="AE800">
        <v>66.67</v>
      </c>
      <c r="AF800">
        <v>10</v>
      </c>
      <c r="AG800">
        <v>4</v>
      </c>
      <c r="AH800">
        <v>3</v>
      </c>
      <c r="AI800">
        <v>2</v>
      </c>
    </row>
    <row r="801" spans="1:35" x14ac:dyDescent="0.2">
      <c r="A801" s="102">
        <v>1057</v>
      </c>
      <c r="B801">
        <v>4544</v>
      </c>
      <c r="C801" t="s">
        <v>1799</v>
      </c>
      <c r="D801" t="s">
        <v>1326</v>
      </c>
      <c r="E801">
        <v>2883</v>
      </c>
      <c r="F801">
        <v>2879</v>
      </c>
      <c r="G801">
        <v>300</v>
      </c>
      <c r="H801" t="s">
        <v>1314</v>
      </c>
      <c r="I801">
        <v>8304</v>
      </c>
      <c r="J801" t="s">
        <v>1659</v>
      </c>
      <c r="K801" t="s">
        <v>1369</v>
      </c>
      <c r="L801">
        <v>3040</v>
      </c>
      <c r="M801">
        <v>3075</v>
      </c>
      <c r="N801">
        <v>300</v>
      </c>
      <c r="O801" t="s">
        <v>1311</v>
      </c>
      <c r="P801">
        <v>0.54903357910909301</v>
      </c>
      <c r="Q801">
        <v>0.85130458539006504</v>
      </c>
      <c r="R801">
        <v>0.182295942438856</v>
      </c>
      <c r="S801">
        <v>2.3674762556738501E-2</v>
      </c>
      <c r="T801">
        <v>-0.309637831118796</v>
      </c>
      <c r="U801">
        <v>0.309637831118796</v>
      </c>
      <c r="V801">
        <v>0.833639061513613</v>
      </c>
      <c r="W801">
        <v>-0.94</v>
      </c>
      <c r="X801">
        <v>6.37</v>
      </c>
      <c r="Y801">
        <v>73276</v>
      </c>
      <c r="Z801">
        <v>6661</v>
      </c>
      <c r="AA801">
        <v>0.4</v>
      </c>
      <c r="AB801">
        <v>11</v>
      </c>
      <c r="AC801">
        <v>7</v>
      </c>
      <c r="AD801">
        <v>4</v>
      </c>
      <c r="AE801">
        <v>63.64</v>
      </c>
      <c r="AF801">
        <v>10</v>
      </c>
      <c r="AG801">
        <v>5</v>
      </c>
      <c r="AH801">
        <v>4</v>
      </c>
      <c r="AI801">
        <v>2</v>
      </c>
    </row>
    <row r="802" spans="1:35" x14ac:dyDescent="0.2">
      <c r="A802" s="102">
        <v>1433</v>
      </c>
      <c r="B802">
        <v>4114</v>
      </c>
      <c r="C802" t="s">
        <v>1475</v>
      </c>
      <c r="D802" t="s">
        <v>1336</v>
      </c>
      <c r="E802">
        <v>6140</v>
      </c>
      <c r="F802">
        <v>6160</v>
      </c>
      <c r="G802">
        <v>100</v>
      </c>
      <c r="H802" t="s">
        <v>1311</v>
      </c>
      <c r="I802">
        <v>6301</v>
      </c>
      <c r="J802" t="s">
        <v>55</v>
      </c>
      <c r="K802" t="s">
        <v>1324</v>
      </c>
      <c r="L802">
        <v>2330.5</v>
      </c>
      <c r="M802">
        <v>2324</v>
      </c>
      <c r="N802">
        <v>300</v>
      </c>
      <c r="O802" t="s">
        <v>1314</v>
      </c>
      <c r="P802">
        <v>0.85616712317625299</v>
      </c>
      <c r="Q802">
        <v>0.81119244584828698</v>
      </c>
      <c r="R802" s="106">
        <v>7.6935381504848799E-2</v>
      </c>
      <c r="S802" s="106">
        <v>8.2477375524836999E-2</v>
      </c>
      <c r="T802">
        <v>1.37296435630696</v>
      </c>
      <c r="U802">
        <v>1.37296435630696</v>
      </c>
      <c r="V802">
        <v>1.4559461456498399</v>
      </c>
      <c r="W802">
        <v>2.75</v>
      </c>
      <c r="X802">
        <v>13.18</v>
      </c>
      <c r="Y802">
        <v>73222</v>
      </c>
      <c r="Z802">
        <v>7322</v>
      </c>
      <c r="AA802">
        <v>0.57999999999999996</v>
      </c>
      <c r="AB802">
        <v>10</v>
      </c>
      <c r="AC802">
        <v>6</v>
      </c>
      <c r="AD802">
        <v>4</v>
      </c>
      <c r="AE802">
        <v>60</v>
      </c>
      <c r="AF802">
        <v>10</v>
      </c>
      <c r="AG802">
        <v>6</v>
      </c>
      <c r="AH802">
        <v>3</v>
      </c>
      <c r="AI802">
        <v>1</v>
      </c>
    </row>
    <row r="803" spans="1:35" x14ac:dyDescent="0.2">
      <c r="A803" s="102">
        <v>1325</v>
      </c>
      <c r="B803">
        <v>5233</v>
      </c>
      <c r="C803" t="s">
        <v>1526</v>
      </c>
      <c r="D803" t="s">
        <v>1310</v>
      </c>
      <c r="E803">
        <v>2989</v>
      </c>
      <c r="F803">
        <v>2992</v>
      </c>
      <c r="G803">
        <v>300</v>
      </c>
      <c r="H803" t="s">
        <v>1311</v>
      </c>
      <c r="I803">
        <v>9616</v>
      </c>
      <c r="J803" t="s">
        <v>1724</v>
      </c>
      <c r="K803" t="s">
        <v>1326</v>
      </c>
      <c r="L803">
        <v>4335</v>
      </c>
      <c r="M803">
        <v>4190</v>
      </c>
      <c r="N803">
        <v>200</v>
      </c>
      <c r="O803" t="s">
        <v>1314</v>
      </c>
      <c r="P803">
        <v>0.67701122951298998</v>
      </c>
      <c r="Q803">
        <v>0.82346979417970101</v>
      </c>
      <c r="R803" s="106">
        <v>0.47136057083942101</v>
      </c>
      <c r="S803">
        <v>5.0227546280599403E-2</v>
      </c>
      <c r="T803">
        <v>2.5000794716465</v>
      </c>
      <c r="U803">
        <v>2.5000794716465</v>
      </c>
      <c r="V803">
        <v>1.00295039242535</v>
      </c>
      <c r="W803">
        <v>9.59</v>
      </c>
      <c r="X803">
        <v>7.11</v>
      </c>
      <c r="Y803">
        <v>72838</v>
      </c>
      <c r="Z803">
        <v>10405</v>
      </c>
      <c r="AA803">
        <v>0.52</v>
      </c>
      <c r="AB803">
        <v>7</v>
      </c>
      <c r="AC803">
        <v>4</v>
      </c>
      <c r="AD803">
        <v>3</v>
      </c>
      <c r="AE803">
        <v>57.14</v>
      </c>
      <c r="AF803">
        <v>11</v>
      </c>
      <c r="AG803">
        <v>4</v>
      </c>
      <c r="AH803">
        <v>1</v>
      </c>
      <c r="AI803">
        <v>2</v>
      </c>
    </row>
    <row r="804" spans="1:35" x14ac:dyDescent="0.2">
      <c r="A804" s="102">
        <v>1392</v>
      </c>
      <c r="B804">
        <v>7259</v>
      </c>
      <c r="C804" t="s">
        <v>27</v>
      </c>
      <c r="D804" t="s">
        <v>1329</v>
      </c>
      <c r="E804">
        <v>3700</v>
      </c>
      <c r="F804">
        <v>3760</v>
      </c>
      <c r="G804">
        <v>200</v>
      </c>
      <c r="H804" t="s">
        <v>1311</v>
      </c>
      <c r="I804">
        <v>8012</v>
      </c>
      <c r="J804" t="s">
        <v>1548</v>
      </c>
      <c r="K804" t="s">
        <v>1318</v>
      </c>
      <c r="L804">
        <v>1488</v>
      </c>
      <c r="M804">
        <v>1486</v>
      </c>
      <c r="N804">
        <v>500</v>
      </c>
      <c r="O804" t="s">
        <v>1314</v>
      </c>
      <c r="P804">
        <v>0.89528513227899298</v>
      </c>
      <c r="Q804">
        <v>0.816403832651454</v>
      </c>
      <c r="R804">
        <v>0.10892671376030701</v>
      </c>
      <c r="S804">
        <v>5.28792969333736E-2</v>
      </c>
      <c r="T804">
        <v>0.22251683117069701</v>
      </c>
      <c r="U804">
        <v>0.22251683117069701</v>
      </c>
      <c r="V804">
        <v>0.443506214697935</v>
      </c>
      <c r="W804">
        <v>0.81</v>
      </c>
      <c r="X804">
        <v>1.2</v>
      </c>
      <c r="Y804">
        <v>72773</v>
      </c>
      <c r="Z804">
        <v>4043</v>
      </c>
      <c r="AA804">
        <v>0.13</v>
      </c>
      <c r="AB804">
        <v>18</v>
      </c>
      <c r="AC804">
        <v>10</v>
      </c>
      <c r="AD804">
        <v>8</v>
      </c>
      <c r="AE804">
        <v>55.56</v>
      </c>
      <c r="AF804">
        <v>12</v>
      </c>
      <c r="AG804">
        <v>5</v>
      </c>
      <c r="AH804">
        <v>3</v>
      </c>
      <c r="AI804">
        <v>10</v>
      </c>
    </row>
    <row r="805" spans="1:35" x14ac:dyDescent="0.2">
      <c r="A805" s="102">
        <v>234</v>
      </c>
      <c r="B805">
        <v>2602</v>
      </c>
      <c r="C805" t="s">
        <v>558</v>
      </c>
      <c r="D805" t="s">
        <v>1339</v>
      </c>
      <c r="E805">
        <v>3740</v>
      </c>
      <c r="F805">
        <v>3705</v>
      </c>
      <c r="G805">
        <v>200</v>
      </c>
      <c r="H805" t="s">
        <v>1314</v>
      </c>
      <c r="I805">
        <v>3880</v>
      </c>
      <c r="J805" t="s">
        <v>1252</v>
      </c>
      <c r="K805" t="s">
        <v>1542</v>
      </c>
      <c r="L805">
        <v>1441</v>
      </c>
      <c r="M805">
        <v>1446</v>
      </c>
      <c r="N805">
        <v>500</v>
      </c>
      <c r="O805" t="s">
        <v>1311</v>
      </c>
      <c r="P805">
        <v>0.65590041475215299</v>
      </c>
      <c r="Q805">
        <v>0.92281169455532397</v>
      </c>
      <c r="R805">
        <v>0.248902177390466</v>
      </c>
      <c r="S805">
        <v>2.09962184860054E-2</v>
      </c>
      <c r="T805">
        <v>-0.37976720253058199</v>
      </c>
      <c r="U805">
        <v>0.37976720253058199</v>
      </c>
      <c r="V805">
        <v>0.17572456958229299</v>
      </c>
      <c r="W805">
        <v>-0.95</v>
      </c>
      <c r="X805">
        <v>2.4300000000000002</v>
      </c>
      <c r="Y805">
        <v>72182</v>
      </c>
      <c r="Z805">
        <v>3799</v>
      </c>
      <c r="AA805">
        <v>0.16</v>
      </c>
      <c r="AB805">
        <v>19</v>
      </c>
      <c r="AC805">
        <v>9</v>
      </c>
      <c r="AD805">
        <v>10</v>
      </c>
      <c r="AE805">
        <v>47.37</v>
      </c>
      <c r="AF805">
        <v>10</v>
      </c>
      <c r="AG805">
        <v>8</v>
      </c>
      <c r="AH805">
        <v>5</v>
      </c>
      <c r="AI805">
        <v>6</v>
      </c>
    </row>
    <row r="806" spans="1:35" x14ac:dyDescent="0.2">
      <c r="A806" s="102">
        <v>238</v>
      </c>
      <c r="B806">
        <v>6995</v>
      </c>
      <c r="C806" t="s">
        <v>50</v>
      </c>
      <c r="D806" t="s">
        <v>1329</v>
      </c>
      <c r="E806">
        <v>1840</v>
      </c>
      <c r="F806">
        <v>1849</v>
      </c>
      <c r="G806">
        <v>500</v>
      </c>
      <c r="H806" t="s">
        <v>1314</v>
      </c>
      <c r="I806">
        <v>8002</v>
      </c>
      <c r="J806" t="s">
        <v>29</v>
      </c>
      <c r="K806" t="s">
        <v>1318</v>
      </c>
      <c r="L806">
        <v>782.8</v>
      </c>
      <c r="M806">
        <v>789.7</v>
      </c>
      <c r="N806">
        <v>1200</v>
      </c>
      <c r="O806" t="s">
        <v>1311</v>
      </c>
      <c r="P806">
        <v>0.79067093991785098</v>
      </c>
      <c r="Q806">
        <v>0.92253355205590803</v>
      </c>
      <c r="R806">
        <v>0.30744141507763501</v>
      </c>
      <c r="S806">
        <v>4.0085633588797402E-2</v>
      </c>
      <c r="T806">
        <v>-2.0468815032366501</v>
      </c>
      <c r="U806">
        <v>2.0468815032366501</v>
      </c>
      <c r="V806">
        <v>2.0968559838112499</v>
      </c>
      <c r="W806">
        <v>-10.220000000000001</v>
      </c>
      <c r="X806">
        <v>2.5</v>
      </c>
      <c r="Y806">
        <v>72161</v>
      </c>
      <c r="Z806">
        <v>4811</v>
      </c>
      <c r="AA806">
        <v>0.21</v>
      </c>
      <c r="AB806">
        <v>15</v>
      </c>
      <c r="AC806">
        <v>8</v>
      </c>
      <c r="AD806">
        <v>7</v>
      </c>
      <c r="AE806">
        <v>53.33</v>
      </c>
      <c r="AF806">
        <v>14</v>
      </c>
      <c r="AG806">
        <v>4</v>
      </c>
      <c r="AH806">
        <v>1</v>
      </c>
      <c r="AI806">
        <v>10</v>
      </c>
    </row>
    <row r="807" spans="1:35" x14ac:dyDescent="0.2">
      <c r="A807" s="102">
        <v>1102</v>
      </c>
      <c r="B807">
        <v>7327</v>
      </c>
      <c r="C807" t="s">
        <v>1576</v>
      </c>
      <c r="D807" t="s">
        <v>1369</v>
      </c>
      <c r="E807">
        <v>2603</v>
      </c>
      <c r="F807">
        <v>2610</v>
      </c>
      <c r="G807">
        <v>400</v>
      </c>
      <c r="H807" t="s">
        <v>1314</v>
      </c>
      <c r="I807">
        <v>9716</v>
      </c>
      <c r="J807" t="s">
        <v>1527</v>
      </c>
      <c r="K807" t="s">
        <v>1326</v>
      </c>
      <c r="L807">
        <v>1252</v>
      </c>
      <c r="M807">
        <v>1242</v>
      </c>
      <c r="N807">
        <v>800</v>
      </c>
      <c r="O807" t="s">
        <v>1311</v>
      </c>
      <c r="P807">
        <v>0.89262408092161405</v>
      </c>
      <c r="Q807">
        <v>0.84774814172614299</v>
      </c>
      <c r="R807">
        <v>9.5844832882154202E-2</v>
      </c>
      <c r="S807">
        <v>1.12923723662289E-2</v>
      </c>
      <c r="T807">
        <v>-2.3339322814598201E-2</v>
      </c>
      <c r="U807">
        <v>2.3339322814598201E-2</v>
      </c>
      <c r="V807">
        <v>0.60153195407812399</v>
      </c>
      <c r="W807">
        <v>-0.05</v>
      </c>
      <c r="X807">
        <v>4.83</v>
      </c>
      <c r="Y807">
        <v>71837</v>
      </c>
      <c r="Z807">
        <v>14367</v>
      </c>
      <c r="AA807">
        <v>0.84</v>
      </c>
      <c r="AB807">
        <v>5</v>
      </c>
      <c r="AC807">
        <v>2</v>
      </c>
      <c r="AD807">
        <v>3</v>
      </c>
      <c r="AE807">
        <v>40</v>
      </c>
      <c r="AF807">
        <v>12</v>
      </c>
      <c r="AG807">
        <v>2</v>
      </c>
      <c r="AH807">
        <v>0</v>
      </c>
      <c r="AI807">
        <v>3</v>
      </c>
    </row>
    <row r="808" spans="1:35" x14ac:dyDescent="0.2">
      <c r="A808" s="102">
        <v>302</v>
      </c>
      <c r="B808">
        <v>8341</v>
      </c>
      <c r="C808" t="s">
        <v>897</v>
      </c>
      <c r="D808" t="s">
        <v>1369</v>
      </c>
      <c r="E808">
        <v>1626</v>
      </c>
      <c r="F808">
        <v>1619</v>
      </c>
      <c r="G808">
        <v>600</v>
      </c>
      <c r="H808" t="s">
        <v>1314</v>
      </c>
      <c r="I808">
        <v>8750</v>
      </c>
      <c r="J808" t="s">
        <v>30</v>
      </c>
      <c r="K808" t="s">
        <v>1507</v>
      </c>
      <c r="L808">
        <v>1680</v>
      </c>
      <c r="M808">
        <v>1670</v>
      </c>
      <c r="N808">
        <v>600</v>
      </c>
      <c r="O808" t="s">
        <v>1311</v>
      </c>
      <c r="P808">
        <v>0.887029510683912</v>
      </c>
      <c r="Q808">
        <v>0.91565106299004395</v>
      </c>
      <c r="R808" s="106">
        <v>0.182102367694358</v>
      </c>
      <c r="S808">
        <v>7.1902989326403696E-2</v>
      </c>
      <c r="T808">
        <v>-0.63695104900885902</v>
      </c>
      <c r="U808">
        <v>0.63695104900885902</v>
      </c>
      <c r="V808">
        <v>1.55885016939762</v>
      </c>
      <c r="W808">
        <v>-1.4</v>
      </c>
      <c r="X808">
        <v>3.05</v>
      </c>
      <c r="Y808">
        <v>71714</v>
      </c>
      <c r="Z808">
        <v>5122</v>
      </c>
      <c r="AA808">
        <v>0.28999999999999998</v>
      </c>
      <c r="AB808">
        <v>14</v>
      </c>
      <c r="AC808">
        <v>9</v>
      </c>
      <c r="AD808">
        <v>5</v>
      </c>
      <c r="AE808">
        <v>64.290000000000006</v>
      </c>
      <c r="AF808">
        <v>13</v>
      </c>
      <c r="AG808">
        <v>4</v>
      </c>
      <c r="AH808">
        <v>3</v>
      </c>
      <c r="AI808">
        <v>7</v>
      </c>
    </row>
    <row r="809" spans="1:35" x14ac:dyDescent="0.2">
      <c r="A809" s="102">
        <v>1432</v>
      </c>
      <c r="B809">
        <v>4819</v>
      </c>
      <c r="C809" t="s">
        <v>1330</v>
      </c>
      <c r="D809" t="s">
        <v>1313</v>
      </c>
      <c r="E809">
        <v>4315</v>
      </c>
      <c r="F809">
        <v>4090</v>
      </c>
      <c r="G809">
        <v>200</v>
      </c>
      <c r="H809" t="s">
        <v>1311</v>
      </c>
      <c r="I809">
        <v>7476</v>
      </c>
      <c r="J809" t="s">
        <v>1551</v>
      </c>
      <c r="K809" t="s">
        <v>1318</v>
      </c>
      <c r="L809">
        <v>9280</v>
      </c>
      <c r="M809">
        <v>9250</v>
      </c>
      <c r="N809">
        <v>100</v>
      </c>
      <c r="O809" t="s">
        <v>1314</v>
      </c>
      <c r="P809">
        <v>0.74835165688407801</v>
      </c>
      <c r="Q809">
        <v>0.81123512691982402</v>
      </c>
      <c r="R809" s="15">
        <v>0.200859344424652</v>
      </c>
      <c r="S809" s="15">
        <v>1.65009232024836E-2</v>
      </c>
      <c r="T809">
        <v>0.65750728244753098</v>
      </c>
      <c r="U809">
        <v>0.65750728244753098</v>
      </c>
      <c r="V809">
        <v>1.80700624541355</v>
      </c>
      <c r="W809">
        <v>3.04</v>
      </c>
      <c r="X809">
        <v>11.57</v>
      </c>
      <c r="Y809">
        <v>71461</v>
      </c>
      <c r="Z809">
        <v>7940</v>
      </c>
      <c r="AA809">
        <v>0.55000000000000004</v>
      </c>
      <c r="AB809">
        <v>9</v>
      </c>
      <c r="AC809">
        <v>6</v>
      </c>
      <c r="AD809">
        <v>3</v>
      </c>
      <c r="AE809">
        <v>66.67</v>
      </c>
      <c r="AF809">
        <v>13</v>
      </c>
      <c r="AG809">
        <v>3</v>
      </c>
      <c r="AH809">
        <v>1</v>
      </c>
      <c r="AI809">
        <v>5</v>
      </c>
    </row>
    <row r="810" spans="1:35" x14ac:dyDescent="0.2">
      <c r="A810" s="102">
        <v>983</v>
      </c>
      <c r="B810">
        <v>5334</v>
      </c>
      <c r="C810" t="s">
        <v>1571</v>
      </c>
      <c r="D810" t="s">
        <v>1310</v>
      </c>
      <c r="E810">
        <v>1894</v>
      </c>
      <c r="F810">
        <v>1915</v>
      </c>
      <c r="G810">
        <v>400</v>
      </c>
      <c r="H810" t="s">
        <v>1314</v>
      </c>
      <c r="I810">
        <v>7259</v>
      </c>
      <c r="J810" t="s">
        <v>27</v>
      </c>
      <c r="K810" t="s">
        <v>1329</v>
      </c>
      <c r="L810">
        <v>3700</v>
      </c>
      <c r="M810">
        <v>3760</v>
      </c>
      <c r="N810">
        <v>200</v>
      </c>
      <c r="O810" t="s">
        <v>1311</v>
      </c>
      <c r="P810">
        <v>0.92692525420474103</v>
      </c>
      <c r="Q810">
        <v>0.85764009246559103</v>
      </c>
      <c r="R810">
        <v>0.111999970342978</v>
      </c>
      <c r="S810">
        <v>8.1897163587289101E-2</v>
      </c>
      <c r="T810">
        <v>-1.3491050142885701</v>
      </c>
      <c r="U810">
        <v>1.3491050142885701</v>
      </c>
      <c r="V810">
        <v>0.71484263570697604</v>
      </c>
      <c r="W810">
        <v>-3.55</v>
      </c>
      <c r="X810">
        <v>1.86</v>
      </c>
      <c r="Y810">
        <v>71375</v>
      </c>
      <c r="Z810">
        <v>5490</v>
      </c>
      <c r="AA810">
        <v>0.26</v>
      </c>
      <c r="AB810">
        <v>13</v>
      </c>
      <c r="AC810">
        <v>7</v>
      </c>
      <c r="AD810">
        <v>6</v>
      </c>
      <c r="AE810">
        <v>53.85</v>
      </c>
      <c r="AF810">
        <v>13</v>
      </c>
      <c r="AG810">
        <v>6</v>
      </c>
      <c r="AH810">
        <v>4</v>
      </c>
      <c r="AI810">
        <v>3</v>
      </c>
    </row>
    <row r="811" spans="1:35" x14ac:dyDescent="0.2">
      <c r="A811" s="102">
        <v>1364</v>
      </c>
      <c r="B811">
        <v>1881</v>
      </c>
      <c r="C811" t="s">
        <v>578</v>
      </c>
      <c r="D811" t="s">
        <v>1321</v>
      </c>
      <c r="E811">
        <v>2700</v>
      </c>
      <c r="F811">
        <v>2702</v>
      </c>
      <c r="G811">
        <v>300</v>
      </c>
      <c r="H811" t="s">
        <v>1311</v>
      </c>
      <c r="I811">
        <v>6383</v>
      </c>
      <c r="J811" t="s">
        <v>562</v>
      </c>
      <c r="K811" t="s">
        <v>1324</v>
      </c>
      <c r="L811">
        <v>6900</v>
      </c>
      <c r="M811">
        <v>6890</v>
      </c>
      <c r="N811">
        <v>100</v>
      </c>
      <c r="O811" t="s">
        <v>1314</v>
      </c>
      <c r="P811">
        <v>0.67627984544937403</v>
      </c>
      <c r="Q811">
        <v>0.81922241516222605</v>
      </c>
      <c r="R811" s="15">
        <v>0.45534539047050299</v>
      </c>
      <c r="S811" s="15">
        <v>7.1266527058598497E-2</v>
      </c>
      <c r="T811">
        <v>1.34471780654647</v>
      </c>
      <c r="U811">
        <v>1.34471780654647</v>
      </c>
      <c r="V811">
        <v>1.22018220621732</v>
      </c>
      <c r="W811">
        <v>6.44</v>
      </c>
      <c r="X811">
        <v>17.649999999999999</v>
      </c>
      <c r="Y811">
        <v>70650</v>
      </c>
      <c r="Z811">
        <v>4710</v>
      </c>
      <c r="AA811">
        <v>0.4</v>
      </c>
      <c r="AB811">
        <v>15</v>
      </c>
      <c r="AC811">
        <v>8</v>
      </c>
      <c r="AD811">
        <v>7</v>
      </c>
      <c r="AE811">
        <v>53.33</v>
      </c>
      <c r="AF811">
        <v>9</v>
      </c>
      <c r="AG811">
        <v>7</v>
      </c>
      <c r="AH811">
        <v>6</v>
      </c>
      <c r="AI811">
        <v>2</v>
      </c>
    </row>
    <row r="812" spans="1:35" x14ac:dyDescent="0.2">
      <c r="A812" s="102">
        <v>619</v>
      </c>
      <c r="B812">
        <v>5201</v>
      </c>
      <c r="C812" t="s">
        <v>1747</v>
      </c>
      <c r="D812" t="s">
        <v>1310</v>
      </c>
      <c r="E812">
        <v>3485</v>
      </c>
      <c r="F812">
        <v>3485</v>
      </c>
      <c r="G812">
        <v>200</v>
      </c>
      <c r="H812" t="s">
        <v>1314</v>
      </c>
      <c r="I812">
        <v>8309</v>
      </c>
      <c r="J812" t="s">
        <v>893</v>
      </c>
      <c r="K812" t="s">
        <v>1369</v>
      </c>
      <c r="L812">
        <v>3985</v>
      </c>
      <c r="M812">
        <v>3992</v>
      </c>
      <c r="N812">
        <v>200</v>
      </c>
      <c r="O812" t="s">
        <v>1311</v>
      </c>
      <c r="P812">
        <v>0.65526397977152195</v>
      </c>
      <c r="Q812">
        <v>0.88976277351963795</v>
      </c>
      <c r="R812" s="106">
        <v>1.7818365267984599E-2</v>
      </c>
      <c r="S812">
        <v>1.6265587309184398E-2</v>
      </c>
      <c r="T812">
        <v>-1.90161289268887</v>
      </c>
      <c r="U812">
        <v>1.90161289268887</v>
      </c>
      <c r="V812">
        <v>2.04444802202261</v>
      </c>
      <c r="W812">
        <v>-6.67</v>
      </c>
      <c r="X812">
        <v>12.7</v>
      </c>
      <c r="Y812">
        <v>70035</v>
      </c>
      <c r="Z812">
        <v>7782</v>
      </c>
      <c r="AA812">
        <v>0.47</v>
      </c>
      <c r="AB812">
        <v>9</v>
      </c>
      <c r="AC812">
        <v>6</v>
      </c>
      <c r="AD812">
        <v>3</v>
      </c>
      <c r="AE812">
        <v>66.67</v>
      </c>
      <c r="AF812">
        <v>13</v>
      </c>
      <c r="AG812">
        <v>3</v>
      </c>
      <c r="AH812">
        <v>2</v>
      </c>
      <c r="AI812">
        <v>4</v>
      </c>
    </row>
    <row r="813" spans="1:35" x14ac:dyDescent="0.2">
      <c r="A813" s="102">
        <v>1179</v>
      </c>
      <c r="B813">
        <v>6134</v>
      </c>
      <c r="C813" t="s">
        <v>1550</v>
      </c>
      <c r="D813" t="s">
        <v>1324</v>
      </c>
      <c r="E813">
        <v>1956</v>
      </c>
      <c r="F813">
        <v>1938</v>
      </c>
      <c r="G813">
        <v>500</v>
      </c>
      <c r="H813" t="s">
        <v>1311</v>
      </c>
      <c r="I813">
        <v>6770</v>
      </c>
      <c r="J813" t="s">
        <v>24</v>
      </c>
      <c r="K813" t="s">
        <v>1316</v>
      </c>
      <c r="L813">
        <v>1901</v>
      </c>
      <c r="M813">
        <v>1906</v>
      </c>
      <c r="N813">
        <v>500</v>
      </c>
      <c r="O813" t="s">
        <v>1314</v>
      </c>
      <c r="P813">
        <v>0.74569097943805895</v>
      </c>
      <c r="Q813">
        <v>0.839576940960711</v>
      </c>
      <c r="R813">
        <v>7.5849031031330102E-2</v>
      </c>
      <c r="S813">
        <v>3.3388502432651103E-2</v>
      </c>
      <c r="T813">
        <v>3.4441712266111</v>
      </c>
      <c r="U813">
        <v>3.4441712266111</v>
      </c>
      <c r="V813">
        <v>4.08344296488207</v>
      </c>
      <c r="W813">
        <v>19.96</v>
      </c>
      <c r="X813">
        <v>1.65</v>
      </c>
      <c r="Y813">
        <v>69866</v>
      </c>
      <c r="Z813">
        <v>3493</v>
      </c>
      <c r="AA813">
        <v>0.12</v>
      </c>
      <c r="AB813">
        <v>20</v>
      </c>
      <c r="AC813">
        <v>11</v>
      </c>
      <c r="AD813">
        <v>9</v>
      </c>
      <c r="AE813">
        <v>55</v>
      </c>
      <c r="AF813">
        <v>12</v>
      </c>
      <c r="AG813">
        <v>7</v>
      </c>
      <c r="AH813">
        <v>7</v>
      </c>
      <c r="AI813">
        <v>6</v>
      </c>
    </row>
    <row r="814" spans="1:35" x14ac:dyDescent="0.2">
      <c r="A814" s="102">
        <v>267</v>
      </c>
      <c r="B814">
        <v>4290</v>
      </c>
      <c r="C814" t="s">
        <v>1368</v>
      </c>
      <c r="D814" t="s">
        <v>1326</v>
      </c>
      <c r="E814">
        <v>997</v>
      </c>
      <c r="F814">
        <v>973</v>
      </c>
      <c r="G814">
        <v>800</v>
      </c>
      <c r="H814" t="s">
        <v>1314</v>
      </c>
      <c r="I814">
        <v>8036</v>
      </c>
      <c r="J814" t="s">
        <v>1325</v>
      </c>
      <c r="K814" t="s">
        <v>1318</v>
      </c>
      <c r="L814">
        <v>8020</v>
      </c>
      <c r="M814">
        <v>8020</v>
      </c>
      <c r="N814">
        <v>100</v>
      </c>
      <c r="O814" t="s">
        <v>1311</v>
      </c>
      <c r="P814">
        <v>0.80163850077507004</v>
      </c>
      <c r="Q814">
        <v>0.91989543853164302</v>
      </c>
      <c r="R814">
        <v>6.6436574719394598E-2</v>
      </c>
      <c r="S814">
        <v>6.2968650749890998E-2</v>
      </c>
      <c r="T814">
        <v>-1.84671612942504</v>
      </c>
      <c r="U814">
        <v>1.84671612942504</v>
      </c>
      <c r="V814">
        <v>0.67731369052335699</v>
      </c>
      <c r="W814">
        <v>-6.1</v>
      </c>
      <c r="X814">
        <v>2.94</v>
      </c>
      <c r="Y814">
        <v>69290</v>
      </c>
      <c r="Z814">
        <v>7699</v>
      </c>
      <c r="AA814">
        <v>0.37</v>
      </c>
      <c r="AB814">
        <v>9</v>
      </c>
      <c r="AC814">
        <v>6</v>
      </c>
      <c r="AD814">
        <v>3</v>
      </c>
      <c r="AE814">
        <v>66.67</v>
      </c>
      <c r="AF814">
        <v>9</v>
      </c>
      <c r="AG814">
        <v>4</v>
      </c>
      <c r="AH814">
        <v>2</v>
      </c>
      <c r="AI814">
        <v>3</v>
      </c>
    </row>
    <row r="815" spans="1:35" x14ac:dyDescent="0.2">
      <c r="A815" s="102">
        <v>571</v>
      </c>
      <c r="B815">
        <v>5463</v>
      </c>
      <c r="C815" t="s">
        <v>66</v>
      </c>
      <c r="D815" t="s">
        <v>1367</v>
      </c>
      <c r="E815">
        <v>2866</v>
      </c>
      <c r="F815">
        <v>2883</v>
      </c>
      <c r="G815">
        <v>300</v>
      </c>
      <c r="H815" t="s">
        <v>1311</v>
      </c>
      <c r="I815">
        <v>6371</v>
      </c>
      <c r="J815" t="s">
        <v>1484</v>
      </c>
      <c r="K815" t="s">
        <v>1324</v>
      </c>
      <c r="L815">
        <v>3305</v>
      </c>
      <c r="M815">
        <v>3325</v>
      </c>
      <c r="N815">
        <v>300</v>
      </c>
      <c r="O815" t="s">
        <v>1314</v>
      </c>
      <c r="P815">
        <v>0.57424255068854602</v>
      </c>
      <c r="Q815">
        <v>0.89369758971825097</v>
      </c>
      <c r="R815">
        <v>8.8459069575734406E-2</v>
      </c>
      <c r="S815">
        <v>1.3637037459357701E-2</v>
      </c>
      <c r="T815">
        <v>1.09332738629467</v>
      </c>
      <c r="U815">
        <v>1.09332738629467</v>
      </c>
      <c r="V815">
        <v>0.79863513310285705</v>
      </c>
      <c r="W815">
        <v>4.76</v>
      </c>
      <c r="X815">
        <v>13.29</v>
      </c>
      <c r="Y815">
        <v>68332</v>
      </c>
      <c r="Z815">
        <v>7592</v>
      </c>
      <c r="AA815">
        <v>0.25</v>
      </c>
      <c r="AB815">
        <v>9</v>
      </c>
      <c r="AC815">
        <v>6</v>
      </c>
      <c r="AD815">
        <v>3</v>
      </c>
      <c r="AE815">
        <v>66.67</v>
      </c>
      <c r="AF815">
        <v>13</v>
      </c>
      <c r="AG815">
        <v>3</v>
      </c>
      <c r="AH815">
        <v>2</v>
      </c>
      <c r="AI815">
        <v>4</v>
      </c>
    </row>
    <row r="816" spans="1:35" x14ac:dyDescent="0.2">
      <c r="A816" s="102">
        <v>1103</v>
      </c>
      <c r="B816">
        <v>1883</v>
      </c>
      <c r="C816" t="s">
        <v>1511</v>
      </c>
      <c r="D816" t="s">
        <v>1321</v>
      </c>
      <c r="E816">
        <v>3690</v>
      </c>
      <c r="F816">
        <v>3730</v>
      </c>
      <c r="G816">
        <v>200</v>
      </c>
      <c r="H816" t="s">
        <v>1311</v>
      </c>
      <c r="I816">
        <v>4739</v>
      </c>
      <c r="J816" t="s">
        <v>1366</v>
      </c>
      <c r="K816" t="s">
        <v>1313</v>
      </c>
      <c r="L816">
        <v>3355</v>
      </c>
      <c r="M816">
        <v>3360</v>
      </c>
      <c r="N816">
        <v>200</v>
      </c>
      <c r="O816" t="s">
        <v>1314</v>
      </c>
      <c r="P816">
        <v>0.79836348579132599</v>
      </c>
      <c r="Q816">
        <v>0.84752164650235895</v>
      </c>
      <c r="R816" s="15">
        <v>0.37023912852676499</v>
      </c>
      <c r="S816">
        <v>4.1899805739665603E-3</v>
      </c>
      <c r="T816">
        <v>1.6336357864350399</v>
      </c>
      <c r="U816">
        <v>1.6336357864350399</v>
      </c>
      <c r="V816">
        <v>1.5995889444820901</v>
      </c>
      <c r="W816">
        <v>17.48</v>
      </c>
      <c r="X816">
        <v>9.92</v>
      </c>
      <c r="Y816">
        <v>68119</v>
      </c>
      <c r="Z816">
        <v>4866</v>
      </c>
      <c r="AA816">
        <v>0.23</v>
      </c>
      <c r="AB816">
        <v>14</v>
      </c>
      <c r="AC816">
        <v>9</v>
      </c>
      <c r="AD816">
        <v>5</v>
      </c>
      <c r="AE816">
        <v>64.290000000000006</v>
      </c>
      <c r="AF816">
        <v>14</v>
      </c>
      <c r="AG816">
        <v>5</v>
      </c>
      <c r="AH816">
        <v>3</v>
      </c>
      <c r="AI816">
        <v>6</v>
      </c>
    </row>
    <row r="817" spans="1:35" x14ac:dyDescent="0.2">
      <c r="A817" s="102">
        <v>1148</v>
      </c>
      <c r="B817">
        <v>6235</v>
      </c>
      <c r="C817" t="s">
        <v>2018</v>
      </c>
      <c r="D817" t="s">
        <v>1324</v>
      </c>
      <c r="E817">
        <v>3290</v>
      </c>
      <c r="F817">
        <v>3370</v>
      </c>
      <c r="G817">
        <v>200</v>
      </c>
      <c r="H817" t="s">
        <v>1311</v>
      </c>
      <c r="I817">
        <v>6750</v>
      </c>
      <c r="J817" t="s">
        <v>1372</v>
      </c>
      <c r="K817" t="s">
        <v>1316</v>
      </c>
      <c r="L817">
        <v>4040</v>
      </c>
      <c r="M817">
        <v>3985</v>
      </c>
      <c r="N817">
        <v>200</v>
      </c>
      <c r="O817" t="s">
        <v>1314</v>
      </c>
      <c r="P817">
        <v>0.50804322790938905</v>
      </c>
      <c r="Q817">
        <v>0.84292153625086697</v>
      </c>
      <c r="R817">
        <v>7.4774920982408598E-4</v>
      </c>
      <c r="S817" s="15">
        <v>2.81258167016744E-3</v>
      </c>
      <c r="T817">
        <v>2.43702616868068</v>
      </c>
      <c r="U817">
        <v>2.43702616868068</v>
      </c>
      <c r="V817">
        <v>2.29738925809996</v>
      </c>
      <c r="W817">
        <v>14.92</v>
      </c>
      <c r="X817">
        <v>15.43</v>
      </c>
      <c r="Y817">
        <v>68079</v>
      </c>
      <c r="Z817">
        <v>8510</v>
      </c>
      <c r="AA817">
        <v>0.15</v>
      </c>
      <c r="AB817">
        <v>8</v>
      </c>
      <c r="AC817">
        <v>4</v>
      </c>
      <c r="AD817">
        <v>4</v>
      </c>
      <c r="AE817">
        <v>50</v>
      </c>
      <c r="AF817">
        <v>6</v>
      </c>
      <c r="AG817">
        <v>4</v>
      </c>
      <c r="AH817">
        <v>4</v>
      </c>
      <c r="AI817">
        <v>0</v>
      </c>
    </row>
    <row r="818" spans="1:35" x14ac:dyDescent="0.2">
      <c r="A818" s="102">
        <v>249</v>
      </c>
      <c r="B818">
        <v>1833</v>
      </c>
      <c r="C818" t="s">
        <v>1810</v>
      </c>
      <c r="D818" t="s">
        <v>1321</v>
      </c>
      <c r="E818">
        <v>2853</v>
      </c>
      <c r="F818">
        <v>2837</v>
      </c>
      <c r="G818">
        <v>300</v>
      </c>
      <c r="H818" t="s">
        <v>1314</v>
      </c>
      <c r="I818">
        <v>2001</v>
      </c>
      <c r="J818" t="s">
        <v>1222</v>
      </c>
      <c r="K818" t="s">
        <v>1339</v>
      </c>
      <c r="L818">
        <v>1653</v>
      </c>
      <c r="M818">
        <v>1649</v>
      </c>
      <c r="N818">
        <v>500</v>
      </c>
      <c r="O818" t="s">
        <v>1311</v>
      </c>
      <c r="P818">
        <v>0.67100891998144796</v>
      </c>
      <c r="Q818">
        <v>0.92144305056484499</v>
      </c>
      <c r="R818" s="15">
        <v>0.204826794649727</v>
      </c>
      <c r="S818" s="106">
        <v>5.6803517569217997E-2</v>
      </c>
      <c r="T818">
        <v>-1.2932525290094401</v>
      </c>
      <c r="U818">
        <v>1.2932525290094401</v>
      </c>
      <c r="V818">
        <v>1.02377933332037</v>
      </c>
      <c r="W818">
        <v>-2.64</v>
      </c>
      <c r="X818">
        <v>3.13</v>
      </c>
      <c r="Y818">
        <v>67735</v>
      </c>
      <c r="Z818">
        <v>3984</v>
      </c>
      <c r="AA818">
        <v>0.17</v>
      </c>
      <c r="AB818">
        <v>17</v>
      </c>
      <c r="AC818">
        <v>11</v>
      </c>
      <c r="AD818">
        <v>6</v>
      </c>
      <c r="AE818">
        <v>64.709999999999994</v>
      </c>
      <c r="AF818">
        <v>14</v>
      </c>
      <c r="AG818">
        <v>3</v>
      </c>
      <c r="AH818">
        <v>4</v>
      </c>
      <c r="AI818">
        <v>10</v>
      </c>
    </row>
    <row r="819" spans="1:35" x14ac:dyDescent="0.2">
      <c r="A819" s="102">
        <v>88</v>
      </c>
      <c r="B819">
        <v>4689</v>
      </c>
      <c r="C819" t="s">
        <v>1504</v>
      </c>
      <c r="D819" t="s">
        <v>1313</v>
      </c>
      <c r="E819">
        <v>450</v>
      </c>
      <c r="F819">
        <v>449</v>
      </c>
      <c r="G819">
        <v>2400</v>
      </c>
      <c r="H819" t="s">
        <v>1314</v>
      </c>
      <c r="I819">
        <v>6967</v>
      </c>
      <c r="J819" t="s">
        <v>794</v>
      </c>
      <c r="K819" t="s">
        <v>1316</v>
      </c>
      <c r="L819">
        <v>1367</v>
      </c>
      <c r="M819">
        <v>1361</v>
      </c>
      <c r="N819">
        <v>800</v>
      </c>
      <c r="O819" t="s">
        <v>1311</v>
      </c>
      <c r="P819">
        <v>0.83510750891326302</v>
      </c>
      <c r="Q819">
        <v>0.94301955659144499</v>
      </c>
      <c r="R819" s="106">
        <v>0.39338369777747501</v>
      </c>
      <c r="S819">
        <v>5.88492660882136E-3</v>
      </c>
      <c r="T819">
        <v>-0.439753366878115</v>
      </c>
      <c r="U819">
        <v>0.439753366878115</v>
      </c>
      <c r="V819">
        <v>0.53586210730106998</v>
      </c>
      <c r="W819">
        <v>-2.77</v>
      </c>
      <c r="X819">
        <v>1.03</v>
      </c>
      <c r="Y819">
        <v>67721</v>
      </c>
      <c r="Z819">
        <v>4233</v>
      </c>
      <c r="AA819">
        <v>0.15</v>
      </c>
      <c r="AB819">
        <v>16</v>
      </c>
      <c r="AC819">
        <v>9</v>
      </c>
      <c r="AD819">
        <v>7</v>
      </c>
      <c r="AE819">
        <v>56.25</v>
      </c>
      <c r="AF819">
        <v>10</v>
      </c>
      <c r="AG819">
        <v>9</v>
      </c>
      <c r="AH819">
        <v>5</v>
      </c>
      <c r="AI819">
        <v>2</v>
      </c>
    </row>
    <row r="820" spans="1:35" x14ac:dyDescent="0.2">
      <c r="A820" s="102">
        <v>705</v>
      </c>
      <c r="B820">
        <v>5463</v>
      </c>
      <c r="C820" t="s">
        <v>66</v>
      </c>
      <c r="D820" t="s">
        <v>1367</v>
      </c>
      <c r="E820">
        <v>2866</v>
      </c>
      <c r="F820">
        <v>2883</v>
      </c>
      <c r="G820">
        <v>300</v>
      </c>
      <c r="H820" t="s">
        <v>1314</v>
      </c>
      <c r="I820">
        <v>9076</v>
      </c>
      <c r="J820" t="s">
        <v>948</v>
      </c>
      <c r="K820" t="s">
        <v>1442</v>
      </c>
      <c r="L820">
        <v>1368</v>
      </c>
      <c r="M820">
        <v>1399</v>
      </c>
      <c r="N820">
        <v>600</v>
      </c>
      <c r="O820" t="s">
        <v>1311</v>
      </c>
      <c r="P820">
        <v>0.813593722978734</v>
      </c>
      <c r="Q820">
        <v>0.882513566971867</v>
      </c>
      <c r="R820" s="15">
        <v>1.6477392974433E-6</v>
      </c>
      <c r="S820">
        <v>1.26318639717434E-3</v>
      </c>
      <c r="T820">
        <v>-1.0896858202689901</v>
      </c>
      <c r="U820">
        <v>1.0896858202689901</v>
      </c>
      <c r="V820">
        <v>0.70119847355148901</v>
      </c>
      <c r="W820">
        <v>-2.3199999999999998</v>
      </c>
      <c r="X820">
        <v>2.95</v>
      </c>
      <c r="Y820">
        <v>67511</v>
      </c>
      <c r="Z820">
        <v>4219</v>
      </c>
      <c r="AA820">
        <v>0.28999999999999998</v>
      </c>
      <c r="AB820">
        <v>16</v>
      </c>
      <c r="AC820">
        <v>9</v>
      </c>
      <c r="AD820">
        <v>7</v>
      </c>
      <c r="AE820">
        <v>56.25</v>
      </c>
      <c r="AF820">
        <v>15</v>
      </c>
      <c r="AG820">
        <v>5</v>
      </c>
      <c r="AH820">
        <v>3</v>
      </c>
      <c r="AI820">
        <v>8</v>
      </c>
    </row>
    <row r="821" spans="1:35" x14ac:dyDescent="0.2">
      <c r="A821" s="102">
        <v>1212</v>
      </c>
      <c r="B821">
        <v>3407</v>
      </c>
      <c r="C821" t="s">
        <v>1449</v>
      </c>
      <c r="D821" t="s">
        <v>1336</v>
      </c>
      <c r="E821">
        <v>1051.5</v>
      </c>
      <c r="F821">
        <v>1037.5</v>
      </c>
      <c r="G821">
        <v>900</v>
      </c>
      <c r="H821" t="s">
        <v>1314</v>
      </c>
      <c r="I821">
        <v>7267</v>
      </c>
      <c r="J821" t="s">
        <v>60</v>
      </c>
      <c r="K821" t="s">
        <v>1329</v>
      </c>
      <c r="L821">
        <v>2938</v>
      </c>
      <c r="M821">
        <v>2954</v>
      </c>
      <c r="N821">
        <v>300</v>
      </c>
      <c r="O821" t="s">
        <v>1311</v>
      </c>
      <c r="P821">
        <v>0.81410772277672605</v>
      </c>
      <c r="Q821">
        <v>0.83634119928837103</v>
      </c>
      <c r="R821">
        <v>4.3481294755561402E-2</v>
      </c>
      <c r="S821" s="15">
        <v>3.2711377887359998E-2</v>
      </c>
      <c r="T821">
        <v>-3.3299006751512099</v>
      </c>
      <c r="U821">
        <v>3.3299006751512099</v>
      </c>
      <c r="V821">
        <v>3.26767401974951</v>
      </c>
      <c r="W821">
        <v>-12.18</v>
      </c>
      <c r="X821">
        <v>5.37</v>
      </c>
      <c r="Y821">
        <v>67144</v>
      </c>
      <c r="Z821">
        <v>3357</v>
      </c>
      <c r="AA821">
        <v>0.21</v>
      </c>
      <c r="AB821">
        <v>20</v>
      </c>
      <c r="AC821">
        <v>11</v>
      </c>
      <c r="AD821">
        <v>9</v>
      </c>
      <c r="AE821">
        <v>55</v>
      </c>
      <c r="AF821">
        <v>14</v>
      </c>
      <c r="AG821">
        <v>5</v>
      </c>
      <c r="AH821">
        <v>4</v>
      </c>
      <c r="AI821">
        <v>11</v>
      </c>
    </row>
    <row r="822" spans="1:35" x14ac:dyDescent="0.2">
      <c r="A822" s="102">
        <v>27</v>
      </c>
      <c r="B822">
        <v>2413</v>
      </c>
      <c r="C822" t="s">
        <v>1331</v>
      </c>
      <c r="D822" t="s">
        <v>1326</v>
      </c>
      <c r="E822">
        <v>3250</v>
      </c>
      <c r="F822">
        <v>3200</v>
      </c>
      <c r="G822">
        <v>300</v>
      </c>
      <c r="H822" t="s">
        <v>1314</v>
      </c>
      <c r="I822">
        <v>8036</v>
      </c>
      <c r="J822" t="s">
        <v>1325</v>
      </c>
      <c r="K822" t="s">
        <v>1318</v>
      </c>
      <c r="L822">
        <v>8020</v>
      </c>
      <c r="M822">
        <v>8020</v>
      </c>
      <c r="N822">
        <v>100</v>
      </c>
      <c r="O822" t="s">
        <v>1311</v>
      </c>
      <c r="P822">
        <v>0.84101484601774701</v>
      </c>
      <c r="Q822">
        <v>0.957285539631751</v>
      </c>
      <c r="R822" s="15">
        <v>0.192500722268239</v>
      </c>
      <c r="S822" s="15">
        <v>7.0250134236484796E-2</v>
      </c>
      <c r="T822">
        <v>-0.89622210383685097</v>
      </c>
      <c r="U822">
        <v>0.89622210383685097</v>
      </c>
      <c r="V822">
        <v>0.40948648061505499</v>
      </c>
      <c r="W822">
        <v>-3.19</v>
      </c>
      <c r="X822">
        <v>19.7</v>
      </c>
      <c r="Y822">
        <v>66974</v>
      </c>
      <c r="Z822">
        <v>5152</v>
      </c>
      <c r="AA822">
        <v>0.27</v>
      </c>
      <c r="AB822">
        <v>13</v>
      </c>
      <c r="AC822">
        <v>6</v>
      </c>
      <c r="AD822">
        <v>7</v>
      </c>
      <c r="AE822">
        <v>46.15</v>
      </c>
      <c r="AF822">
        <v>12</v>
      </c>
      <c r="AG822">
        <v>4</v>
      </c>
      <c r="AH822">
        <v>5</v>
      </c>
      <c r="AI822">
        <v>4</v>
      </c>
    </row>
    <row r="823" spans="1:35" x14ac:dyDescent="0.2">
      <c r="A823" s="102">
        <v>456</v>
      </c>
      <c r="B823">
        <v>3099</v>
      </c>
      <c r="C823" t="s">
        <v>36</v>
      </c>
      <c r="D823" t="s">
        <v>1337</v>
      </c>
      <c r="E823">
        <v>818</v>
      </c>
      <c r="F823">
        <v>816</v>
      </c>
      <c r="G823">
        <v>1200</v>
      </c>
      <c r="H823" t="s">
        <v>1314</v>
      </c>
      <c r="I823">
        <v>6371</v>
      </c>
      <c r="J823" t="s">
        <v>1484</v>
      </c>
      <c r="K823" t="s">
        <v>1324</v>
      </c>
      <c r="L823">
        <v>3305</v>
      </c>
      <c r="M823">
        <v>3325</v>
      </c>
      <c r="N823">
        <v>300</v>
      </c>
      <c r="O823" t="s">
        <v>1311</v>
      </c>
      <c r="P823">
        <v>0.93488849718929201</v>
      </c>
      <c r="Q823">
        <v>0.90343241307300204</v>
      </c>
      <c r="R823">
        <v>2.55696871392086E-2</v>
      </c>
      <c r="S823">
        <v>1.2804324643923001E-2</v>
      </c>
      <c r="T823">
        <v>-0.89864900055181995</v>
      </c>
      <c r="U823">
        <v>0.89864900055181995</v>
      </c>
      <c r="V823">
        <v>0.54357949828853602</v>
      </c>
      <c r="W823">
        <v>-3.33</v>
      </c>
      <c r="X823">
        <v>1.83</v>
      </c>
      <c r="Y823">
        <v>66860</v>
      </c>
      <c r="Z823">
        <v>4457</v>
      </c>
      <c r="AA823">
        <v>0.22</v>
      </c>
      <c r="AB823">
        <v>15</v>
      </c>
      <c r="AC823">
        <v>8</v>
      </c>
      <c r="AD823">
        <v>7</v>
      </c>
      <c r="AE823">
        <v>53.33</v>
      </c>
      <c r="AF823">
        <v>15</v>
      </c>
      <c r="AG823">
        <v>4</v>
      </c>
      <c r="AH823">
        <v>2</v>
      </c>
      <c r="AI823">
        <v>9</v>
      </c>
    </row>
    <row r="824" spans="1:35" x14ac:dyDescent="0.2">
      <c r="A824" s="102">
        <v>1239</v>
      </c>
      <c r="B824">
        <v>2602</v>
      </c>
      <c r="C824" t="s">
        <v>558</v>
      </c>
      <c r="D824" t="s">
        <v>1339</v>
      </c>
      <c r="E824">
        <v>3740</v>
      </c>
      <c r="F824">
        <v>3705</v>
      </c>
      <c r="G824">
        <v>200</v>
      </c>
      <c r="H824" t="s">
        <v>1311</v>
      </c>
      <c r="I824">
        <v>3076</v>
      </c>
      <c r="J824" t="s">
        <v>1644</v>
      </c>
      <c r="K824" t="s">
        <v>1318</v>
      </c>
      <c r="L824">
        <v>1773</v>
      </c>
      <c r="M824">
        <v>1740</v>
      </c>
      <c r="N824">
        <v>400</v>
      </c>
      <c r="O824" t="s">
        <v>1314</v>
      </c>
      <c r="P824">
        <v>0.82041609124180004</v>
      </c>
      <c r="Q824">
        <v>0.83452461041439696</v>
      </c>
      <c r="R824" s="15">
        <v>8.5258311400006094E-3</v>
      </c>
      <c r="S824" s="106">
        <v>4.3344037176133603E-2</v>
      </c>
      <c r="T824">
        <v>3.6040566296529599</v>
      </c>
      <c r="U824">
        <v>3.6040566296529599</v>
      </c>
      <c r="V824">
        <v>1.88865900140214</v>
      </c>
      <c r="W824">
        <v>7.99</v>
      </c>
      <c r="X824">
        <v>6.07</v>
      </c>
      <c r="Y824">
        <v>66809</v>
      </c>
      <c r="Z824">
        <v>4772</v>
      </c>
      <c r="AA824">
        <v>0.36</v>
      </c>
      <c r="AB824">
        <v>14</v>
      </c>
      <c r="AC824">
        <v>8</v>
      </c>
      <c r="AD824">
        <v>6</v>
      </c>
      <c r="AE824">
        <v>57.14</v>
      </c>
      <c r="AF824">
        <v>14</v>
      </c>
      <c r="AG824">
        <v>5</v>
      </c>
      <c r="AH824">
        <v>3</v>
      </c>
      <c r="AI824">
        <v>6</v>
      </c>
    </row>
    <row r="825" spans="1:35" x14ac:dyDescent="0.2">
      <c r="A825" s="102">
        <v>993</v>
      </c>
      <c r="B825">
        <v>5802</v>
      </c>
      <c r="C825" t="s">
        <v>1549</v>
      </c>
      <c r="D825" t="s">
        <v>1327</v>
      </c>
      <c r="E825">
        <v>1447.5</v>
      </c>
      <c r="F825">
        <v>1459</v>
      </c>
      <c r="G825">
        <v>700</v>
      </c>
      <c r="H825" t="s">
        <v>1314</v>
      </c>
      <c r="I825">
        <v>9069</v>
      </c>
      <c r="J825" t="s">
        <v>1432</v>
      </c>
      <c r="K825" t="s">
        <v>1442</v>
      </c>
      <c r="L825">
        <v>875</v>
      </c>
      <c r="M825">
        <v>871</v>
      </c>
      <c r="N825">
        <v>1200</v>
      </c>
      <c r="O825" t="s">
        <v>1311</v>
      </c>
      <c r="P825">
        <v>0.78319967097527898</v>
      </c>
      <c r="Q825">
        <v>0.85665044598434903</v>
      </c>
      <c r="R825" s="15">
        <v>6.7787217063102506E-2</v>
      </c>
      <c r="S825" s="15">
        <v>2.17120799104733E-2</v>
      </c>
      <c r="T825">
        <v>-1.33048672891358</v>
      </c>
      <c r="U825">
        <v>1.33048672891358</v>
      </c>
      <c r="V825">
        <v>1.70177289652394</v>
      </c>
      <c r="W825">
        <v>-4.04</v>
      </c>
      <c r="X825">
        <v>2.34</v>
      </c>
      <c r="Y825">
        <v>66618</v>
      </c>
      <c r="Z825">
        <v>3919</v>
      </c>
      <c r="AA825">
        <v>0.18</v>
      </c>
      <c r="AB825">
        <v>17</v>
      </c>
      <c r="AC825">
        <v>9</v>
      </c>
      <c r="AD825">
        <v>8</v>
      </c>
      <c r="AE825">
        <v>52.94</v>
      </c>
      <c r="AF825">
        <v>13</v>
      </c>
      <c r="AG825">
        <v>5</v>
      </c>
      <c r="AH825">
        <v>3</v>
      </c>
      <c r="AI825">
        <v>9</v>
      </c>
    </row>
    <row r="826" spans="1:35" x14ac:dyDescent="0.2">
      <c r="A826" s="102">
        <v>1229</v>
      </c>
      <c r="B826">
        <v>5110</v>
      </c>
      <c r="C826" t="s">
        <v>1144</v>
      </c>
      <c r="D826" t="s">
        <v>1450</v>
      </c>
      <c r="E826">
        <v>1220</v>
      </c>
      <c r="F826">
        <v>1230</v>
      </c>
      <c r="G826">
        <v>800</v>
      </c>
      <c r="H826" t="s">
        <v>1311</v>
      </c>
      <c r="I826">
        <v>7762</v>
      </c>
      <c r="J826" t="s">
        <v>1533</v>
      </c>
      <c r="K826" t="s">
        <v>1320</v>
      </c>
      <c r="L826">
        <v>488</v>
      </c>
      <c r="M826">
        <v>491</v>
      </c>
      <c r="N826">
        <v>2000</v>
      </c>
      <c r="O826" t="s">
        <v>1314</v>
      </c>
      <c r="P826">
        <v>0.90289161197464096</v>
      </c>
      <c r="Q826">
        <v>0.83545621061663999</v>
      </c>
      <c r="R826">
        <v>0.11891093311258701</v>
      </c>
      <c r="S826">
        <v>6.8281425431559795E-2</v>
      </c>
      <c r="T826">
        <v>2.2260894390291401</v>
      </c>
      <c r="U826">
        <v>2.2260894390291401</v>
      </c>
      <c r="V826">
        <v>2.1346154857300399</v>
      </c>
      <c r="W826">
        <v>7.62</v>
      </c>
      <c r="X826">
        <v>0.2</v>
      </c>
      <c r="Y826">
        <v>66310</v>
      </c>
      <c r="Z826">
        <v>4736</v>
      </c>
      <c r="AA826">
        <v>0.22</v>
      </c>
      <c r="AB826">
        <v>14</v>
      </c>
      <c r="AC826">
        <v>6</v>
      </c>
      <c r="AD826">
        <v>8</v>
      </c>
      <c r="AE826">
        <v>42.86</v>
      </c>
      <c r="AF826">
        <v>13</v>
      </c>
      <c r="AG826">
        <v>3</v>
      </c>
      <c r="AH826">
        <v>3</v>
      </c>
      <c r="AI826">
        <v>8</v>
      </c>
    </row>
    <row r="827" spans="1:35" x14ac:dyDescent="0.2">
      <c r="A827" s="102">
        <v>843</v>
      </c>
      <c r="B827">
        <v>3141</v>
      </c>
      <c r="C827" t="s">
        <v>1473</v>
      </c>
      <c r="D827" t="s">
        <v>1337</v>
      </c>
      <c r="E827">
        <v>6340</v>
      </c>
      <c r="F827">
        <v>6380</v>
      </c>
      <c r="G827">
        <v>100</v>
      </c>
      <c r="H827" t="s">
        <v>1311</v>
      </c>
      <c r="I827">
        <v>4205</v>
      </c>
      <c r="J827" t="s">
        <v>1476</v>
      </c>
      <c r="K827" t="s">
        <v>1336</v>
      </c>
      <c r="L827">
        <v>1192</v>
      </c>
      <c r="M827">
        <v>1216</v>
      </c>
      <c r="N827">
        <v>500</v>
      </c>
      <c r="O827" t="s">
        <v>1314</v>
      </c>
      <c r="P827">
        <v>0.77242573230565903</v>
      </c>
      <c r="Q827">
        <v>0.87017361826237505</v>
      </c>
      <c r="R827">
        <v>9.9025553049089804E-3</v>
      </c>
      <c r="S827">
        <v>4.8987831225285099E-2</v>
      </c>
      <c r="T827">
        <v>1.47807076776501</v>
      </c>
      <c r="U827">
        <v>1.47807076776501</v>
      </c>
      <c r="V827">
        <v>1.4493055425992201</v>
      </c>
      <c r="W827">
        <v>6.24</v>
      </c>
      <c r="X827">
        <v>4.7</v>
      </c>
      <c r="Y827">
        <v>65307</v>
      </c>
      <c r="Z827">
        <v>2419</v>
      </c>
      <c r="AA827">
        <v>0.46</v>
      </c>
      <c r="AB827">
        <v>27</v>
      </c>
      <c r="AC827">
        <v>17</v>
      </c>
      <c r="AD827">
        <v>10</v>
      </c>
      <c r="AE827">
        <v>62.96</v>
      </c>
      <c r="AF827">
        <v>9</v>
      </c>
      <c r="AG827">
        <v>16</v>
      </c>
      <c r="AH827">
        <v>9</v>
      </c>
      <c r="AI827">
        <v>2</v>
      </c>
    </row>
    <row r="828" spans="1:35" x14ac:dyDescent="0.2">
      <c r="A828" s="102">
        <v>736</v>
      </c>
      <c r="B828">
        <v>4917</v>
      </c>
      <c r="C828" t="s">
        <v>1668</v>
      </c>
      <c r="D828" t="s">
        <v>1336</v>
      </c>
      <c r="E828">
        <v>2610</v>
      </c>
      <c r="F828">
        <v>2587</v>
      </c>
      <c r="G828">
        <v>400</v>
      </c>
      <c r="H828" t="s">
        <v>1311</v>
      </c>
      <c r="I828">
        <v>6770</v>
      </c>
      <c r="J828" t="s">
        <v>24</v>
      </c>
      <c r="K828" t="s">
        <v>1316</v>
      </c>
      <c r="L828">
        <v>1901</v>
      </c>
      <c r="M828">
        <v>1906</v>
      </c>
      <c r="N828">
        <v>500</v>
      </c>
      <c r="O828" t="s">
        <v>1314</v>
      </c>
      <c r="P828">
        <v>0.94724945147142803</v>
      </c>
      <c r="Q828">
        <v>0.88035773468589895</v>
      </c>
      <c r="R828">
        <v>4.8032434114918601E-2</v>
      </c>
      <c r="S828">
        <v>1.49017895403811E-2</v>
      </c>
      <c r="T828">
        <v>1.98435387248754</v>
      </c>
      <c r="U828">
        <v>1.98435387248754</v>
      </c>
      <c r="V828">
        <v>2.22822158745995</v>
      </c>
      <c r="W828">
        <v>9.34</v>
      </c>
      <c r="X828">
        <v>7.9</v>
      </c>
      <c r="Y828">
        <v>65246</v>
      </c>
      <c r="Z828">
        <v>4350</v>
      </c>
      <c r="AA828">
        <v>0.37</v>
      </c>
      <c r="AB828">
        <v>15</v>
      </c>
      <c r="AC828">
        <v>8</v>
      </c>
      <c r="AD828">
        <v>7</v>
      </c>
      <c r="AE828">
        <v>53.33</v>
      </c>
      <c r="AF828">
        <v>9</v>
      </c>
      <c r="AG828">
        <v>7</v>
      </c>
      <c r="AH828">
        <v>5</v>
      </c>
      <c r="AI828">
        <v>3</v>
      </c>
    </row>
    <row r="829" spans="1:35" x14ac:dyDescent="0.2">
      <c r="A829" s="102">
        <v>1217</v>
      </c>
      <c r="B829">
        <v>2810</v>
      </c>
      <c r="C829" t="s">
        <v>1594</v>
      </c>
      <c r="D829" t="s">
        <v>1339</v>
      </c>
      <c r="E829">
        <v>3470</v>
      </c>
      <c r="F829">
        <v>3450</v>
      </c>
      <c r="G829">
        <v>300</v>
      </c>
      <c r="H829" t="s">
        <v>1314</v>
      </c>
      <c r="I829">
        <v>8179</v>
      </c>
      <c r="J829" t="s">
        <v>877</v>
      </c>
      <c r="K829" t="s">
        <v>1337</v>
      </c>
      <c r="L829">
        <v>2298</v>
      </c>
      <c r="M829">
        <v>2295</v>
      </c>
      <c r="N829">
        <v>500</v>
      </c>
      <c r="O829" t="s">
        <v>1311</v>
      </c>
      <c r="P829">
        <v>0.78238386515810199</v>
      </c>
      <c r="Q829">
        <v>0.83590412196630703</v>
      </c>
      <c r="R829">
        <v>0.18453290585798501</v>
      </c>
      <c r="S829" s="15">
        <v>6.0841526769766598E-2</v>
      </c>
      <c r="T829" s="15">
        <v>-0.51631605877035402</v>
      </c>
      <c r="U829" s="15">
        <v>0.51631605877035402</v>
      </c>
      <c r="V829">
        <v>1.4299127507554299</v>
      </c>
      <c r="W829">
        <v>-1.38</v>
      </c>
      <c r="X829">
        <v>10.87</v>
      </c>
      <c r="Y829">
        <v>65068</v>
      </c>
      <c r="Z829">
        <v>5915</v>
      </c>
      <c r="AA829">
        <v>0.38</v>
      </c>
      <c r="AB829">
        <v>11</v>
      </c>
      <c r="AC829">
        <v>5</v>
      </c>
      <c r="AD829">
        <v>6</v>
      </c>
      <c r="AE829">
        <v>45.45</v>
      </c>
      <c r="AF829">
        <v>15</v>
      </c>
      <c r="AG829">
        <v>3</v>
      </c>
      <c r="AH829">
        <v>1</v>
      </c>
      <c r="AI829">
        <v>7</v>
      </c>
    </row>
    <row r="830" spans="1:35" x14ac:dyDescent="0.2">
      <c r="A830" s="102">
        <v>748</v>
      </c>
      <c r="B830">
        <v>4812</v>
      </c>
      <c r="C830" t="s">
        <v>698</v>
      </c>
      <c r="D830" t="s">
        <v>1313</v>
      </c>
      <c r="E830">
        <v>5060</v>
      </c>
      <c r="F830">
        <v>5060</v>
      </c>
      <c r="G830">
        <v>200</v>
      </c>
      <c r="H830" t="s">
        <v>1311</v>
      </c>
      <c r="I830">
        <v>8572</v>
      </c>
      <c r="J830" t="s">
        <v>1279</v>
      </c>
      <c r="K830" t="s">
        <v>1317</v>
      </c>
      <c r="L830">
        <v>522</v>
      </c>
      <c r="M830">
        <v>522</v>
      </c>
      <c r="N830">
        <v>1900</v>
      </c>
      <c r="O830" t="s">
        <v>1314</v>
      </c>
      <c r="P830">
        <v>0.88919759727204095</v>
      </c>
      <c r="Q830">
        <v>0.87935939875119695</v>
      </c>
      <c r="R830">
        <v>9.2718807939946891E-3</v>
      </c>
      <c r="S830" s="106">
        <v>4.2358734101295599E-2</v>
      </c>
      <c r="T830">
        <v>2.62741501328146</v>
      </c>
      <c r="U830">
        <v>2.62741501328146</v>
      </c>
      <c r="V830">
        <v>2.8518875319574701</v>
      </c>
      <c r="W830">
        <v>8.4700000000000006</v>
      </c>
      <c r="X830">
        <v>2</v>
      </c>
      <c r="Y830">
        <v>64499</v>
      </c>
      <c r="Z830">
        <v>3071</v>
      </c>
      <c r="AA830">
        <v>0.33</v>
      </c>
      <c r="AB830">
        <v>21</v>
      </c>
      <c r="AC830">
        <v>11</v>
      </c>
      <c r="AD830">
        <v>10</v>
      </c>
      <c r="AE830">
        <v>52.38</v>
      </c>
      <c r="AF830">
        <v>10</v>
      </c>
      <c r="AG830">
        <v>9</v>
      </c>
      <c r="AH830">
        <v>7</v>
      </c>
      <c r="AI830">
        <v>5</v>
      </c>
    </row>
    <row r="831" spans="1:35" x14ac:dyDescent="0.2">
      <c r="A831" s="102">
        <v>1270</v>
      </c>
      <c r="B831">
        <v>6703</v>
      </c>
      <c r="C831" t="s">
        <v>1578</v>
      </c>
      <c r="D831" t="s">
        <v>1316</v>
      </c>
      <c r="E831">
        <v>1350</v>
      </c>
      <c r="F831">
        <v>1348</v>
      </c>
      <c r="G831">
        <v>400</v>
      </c>
      <c r="H831" t="s">
        <v>1314</v>
      </c>
      <c r="I831">
        <v>7649</v>
      </c>
      <c r="J831" t="s">
        <v>1555</v>
      </c>
      <c r="K831" t="s">
        <v>1337</v>
      </c>
      <c r="L831">
        <v>5550</v>
      </c>
      <c r="M831">
        <v>5520</v>
      </c>
      <c r="N831">
        <v>100</v>
      </c>
      <c r="O831" t="s">
        <v>1311</v>
      </c>
      <c r="P831">
        <v>0.78535182239923595</v>
      </c>
      <c r="Q831">
        <v>0.83100149413568702</v>
      </c>
      <c r="R831" s="15">
        <v>0.44132641085829899</v>
      </c>
      <c r="S831" s="15">
        <v>4.82091447721878E-3</v>
      </c>
      <c r="T831">
        <v>-0.73782260639683805</v>
      </c>
      <c r="U831">
        <v>0.73782260639683805</v>
      </c>
      <c r="V831">
        <v>0.67082583803839402</v>
      </c>
      <c r="W831">
        <v>-2.67</v>
      </c>
      <c r="X831">
        <v>2.3199999999999998</v>
      </c>
      <c r="Y831">
        <v>64461</v>
      </c>
      <c r="Z831">
        <v>4029</v>
      </c>
      <c r="AA831">
        <v>0.34</v>
      </c>
      <c r="AB831">
        <v>16</v>
      </c>
      <c r="AC831">
        <v>9</v>
      </c>
      <c r="AD831">
        <v>7</v>
      </c>
      <c r="AE831">
        <v>56.25</v>
      </c>
      <c r="AF831">
        <v>14</v>
      </c>
      <c r="AG831">
        <v>7</v>
      </c>
      <c r="AH831">
        <v>3</v>
      </c>
      <c r="AI831">
        <v>6</v>
      </c>
    </row>
    <row r="832" spans="1:35" x14ac:dyDescent="0.2">
      <c r="A832" s="102">
        <v>507</v>
      </c>
      <c r="B832">
        <v>2001</v>
      </c>
      <c r="C832" t="s">
        <v>1222</v>
      </c>
      <c r="D832" t="s">
        <v>1339</v>
      </c>
      <c r="E832">
        <v>1653</v>
      </c>
      <c r="F832">
        <v>1649</v>
      </c>
      <c r="G832">
        <v>600</v>
      </c>
      <c r="H832" t="s">
        <v>1311</v>
      </c>
      <c r="I832">
        <v>3863</v>
      </c>
      <c r="J832" t="s">
        <v>1543</v>
      </c>
      <c r="K832" t="s">
        <v>1542</v>
      </c>
      <c r="L832">
        <v>1750</v>
      </c>
      <c r="M832">
        <v>1744</v>
      </c>
      <c r="N832">
        <v>600</v>
      </c>
      <c r="O832" t="s">
        <v>1314</v>
      </c>
      <c r="P832">
        <v>0.81575182279454705</v>
      </c>
      <c r="Q832">
        <v>0.89892845353763395</v>
      </c>
      <c r="R832" s="15">
        <v>0.10558360099163699</v>
      </c>
      <c r="S832">
        <v>7.3636409171678796E-2</v>
      </c>
      <c r="T832">
        <v>2.0528323286974199</v>
      </c>
      <c r="U832">
        <v>2.0528323286974199</v>
      </c>
      <c r="V832">
        <v>1.86400031200129</v>
      </c>
      <c r="W832">
        <v>2.93</v>
      </c>
      <c r="X832">
        <v>5.45</v>
      </c>
      <c r="Y832">
        <v>64354</v>
      </c>
      <c r="Z832">
        <v>4290</v>
      </c>
      <c r="AA832">
        <v>0.2</v>
      </c>
      <c r="AB832">
        <v>15</v>
      </c>
      <c r="AC832">
        <v>9</v>
      </c>
      <c r="AD832">
        <v>6</v>
      </c>
      <c r="AE832">
        <v>60</v>
      </c>
      <c r="AF832">
        <v>14</v>
      </c>
      <c r="AG832">
        <v>5</v>
      </c>
      <c r="AH832">
        <v>3</v>
      </c>
      <c r="AI832">
        <v>7</v>
      </c>
    </row>
    <row r="833" spans="1:35" x14ac:dyDescent="0.2">
      <c r="A833" s="102">
        <v>1339</v>
      </c>
      <c r="B833">
        <v>4502</v>
      </c>
      <c r="C833" t="s">
        <v>1601</v>
      </c>
      <c r="D833" t="s">
        <v>1334</v>
      </c>
      <c r="E833">
        <v>4250</v>
      </c>
      <c r="F833">
        <v>4242</v>
      </c>
      <c r="G833">
        <v>100</v>
      </c>
      <c r="H833" t="s">
        <v>1311</v>
      </c>
      <c r="I833">
        <v>9062</v>
      </c>
      <c r="J833" t="s">
        <v>1275</v>
      </c>
      <c r="K833" t="s">
        <v>1442</v>
      </c>
      <c r="L833">
        <v>5810</v>
      </c>
      <c r="M833">
        <v>5880</v>
      </c>
      <c r="N833">
        <v>100</v>
      </c>
      <c r="O833" t="s">
        <v>1314</v>
      </c>
      <c r="P833">
        <v>0.72301580760500805</v>
      </c>
      <c r="Q833">
        <v>0.82231582707225503</v>
      </c>
      <c r="R833">
        <v>0.173140596069189</v>
      </c>
      <c r="S833">
        <v>3.8486179480217597E-2</v>
      </c>
      <c r="T833">
        <v>1.7819968201676799</v>
      </c>
      <c r="U833">
        <v>1.7819968201676799</v>
      </c>
      <c r="V833">
        <v>2.06517294835959</v>
      </c>
      <c r="W833">
        <v>6.8</v>
      </c>
      <c r="X833">
        <v>27.86</v>
      </c>
      <c r="Y833">
        <v>64275</v>
      </c>
      <c r="Z833">
        <v>32138</v>
      </c>
      <c r="AA833">
        <v>1.86</v>
      </c>
      <c r="AB833">
        <v>2</v>
      </c>
      <c r="AC833">
        <v>2</v>
      </c>
      <c r="AD833">
        <v>0</v>
      </c>
      <c r="AE833">
        <v>100</v>
      </c>
      <c r="AF833">
        <v>14</v>
      </c>
      <c r="AG833">
        <v>1</v>
      </c>
      <c r="AH833">
        <v>0</v>
      </c>
      <c r="AI833">
        <v>1</v>
      </c>
    </row>
    <row r="834" spans="1:35" x14ac:dyDescent="0.2">
      <c r="A834" s="102">
        <v>779</v>
      </c>
      <c r="B834">
        <v>1662</v>
      </c>
      <c r="C834" t="s">
        <v>572</v>
      </c>
      <c r="D834" t="s">
        <v>1538</v>
      </c>
      <c r="E834">
        <v>2821</v>
      </c>
      <c r="F834">
        <v>2814</v>
      </c>
      <c r="G834">
        <v>200</v>
      </c>
      <c r="H834" t="s">
        <v>1314</v>
      </c>
      <c r="I834">
        <v>2331</v>
      </c>
      <c r="J834" t="s">
        <v>1470</v>
      </c>
      <c r="K834" t="s">
        <v>1326</v>
      </c>
      <c r="L834">
        <v>5800</v>
      </c>
      <c r="M834">
        <v>5660</v>
      </c>
      <c r="N834">
        <v>100</v>
      </c>
      <c r="O834" t="s">
        <v>1311</v>
      </c>
      <c r="P834">
        <v>0.68892120269166401</v>
      </c>
      <c r="Q834">
        <v>0.876443699378334</v>
      </c>
      <c r="R834">
        <v>0.187431963650907</v>
      </c>
      <c r="S834" s="15">
        <v>3.7247247868272002E-3</v>
      </c>
      <c r="T834">
        <v>-0.318551294859726</v>
      </c>
      <c r="U834">
        <v>0.318551294859726</v>
      </c>
      <c r="V834">
        <v>0.13643514582220401</v>
      </c>
      <c r="W834">
        <v>-1.05</v>
      </c>
      <c r="X834">
        <v>0.56999999999999995</v>
      </c>
      <c r="Y834">
        <v>64117</v>
      </c>
      <c r="Z834">
        <v>4274</v>
      </c>
      <c r="AA834">
        <v>0.15</v>
      </c>
      <c r="AB834">
        <v>15</v>
      </c>
      <c r="AC834">
        <v>8</v>
      </c>
      <c r="AD834">
        <v>7</v>
      </c>
      <c r="AE834">
        <v>53.33</v>
      </c>
      <c r="AF834">
        <v>9</v>
      </c>
      <c r="AG834">
        <v>7</v>
      </c>
      <c r="AH834">
        <v>6</v>
      </c>
      <c r="AI834">
        <v>2</v>
      </c>
    </row>
    <row r="835" spans="1:35" x14ac:dyDescent="0.2">
      <c r="A835" s="102">
        <v>1491</v>
      </c>
      <c r="B835">
        <v>4114</v>
      </c>
      <c r="C835" t="s">
        <v>1475</v>
      </c>
      <c r="D835" t="s">
        <v>1336</v>
      </c>
      <c r="E835">
        <v>6140</v>
      </c>
      <c r="F835">
        <v>6160</v>
      </c>
      <c r="G835">
        <v>100</v>
      </c>
      <c r="H835" t="s">
        <v>1314</v>
      </c>
      <c r="I835">
        <v>9003</v>
      </c>
      <c r="J835" t="s">
        <v>1559</v>
      </c>
      <c r="K835" t="s">
        <v>1442</v>
      </c>
      <c r="L835">
        <v>2764</v>
      </c>
      <c r="M835">
        <v>2748</v>
      </c>
      <c r="N835">
        <v>200</v>
      </c>
      <c r="O835" t="s">
        <v>1311</v>
      </c>
      <c r="P835">
        <v>0.77061002421502001</v>
      </c>
      <c r="Q835">
        <v>0.80416925849984799</v>
      </c>
      <c r="R835" s="106">
        <v>0.18812620136046401</v>
      </c>
      <c r="S835">
        <v>7.9259536572400396E-2</v>
      </c>
      <c r="T835">
        <v>-4.5551050523665497E-3</v>
      </c>
      <c r="U835">
        <v>4.5551050523665497E-3</v>
      </c>
      <c r="V835">
        <v>0.38619115639447599</v>
      </c>
      <c r="W835">
        <v>-0.01</v>
      </c>
      <c r="X835">
        <v>10.78</v>
      </c>
      <c r="Y835">
        <v>64098</v>
      </c>
      <c r="Z835">
        <v>9157</v>
      </c>
      <c r="AA835">
        <v>0.85</v>
      </c>
      <c r="AB835">
        <v>7</v>
      </c>
      <c r="AC835">
        <v>4</v>
      </c>
      <c r="AD835">
        <v>3</v>
      </c>
      <c r="AE835">
        <v>57.14</v>
      </c>
      <c r="AF835">
        <v>13</v>
      </c>
      <c r="AG835">
        <v>4</v>
      </c>
      <c r="AH835">
        <v>1</v>
      </c>
      <c r="AI835">
        <v>2</v>
      </c>
    </row>
    <row r="836" spans="1:35" x14ac:dyDescent="0.2">
      <c r="A836" s="102">
        <v>135</v>
      </c>
      <c r="B836">
        <v>4634</v>
      </c>
      <c r="C836" t="s">
        <v>65</v>
      </c>
      <c r="D836" t="s">
        <v>1336</v>
      </c>
      <c r="E836">
        <v>2460</v>
      </c>
      <c r="F836">
        <v>2455</v>
      </c>
      <c r="G836">
        <v>400</v>
      </c>
      <c r="H836" t="s">
        <v>1311</v>
      </c>
      <c r="I836">
        <v>6995</v>
      </c>
      <c r="J836" t="s">
        <v>50</v>
      </c>
      <c r="K836" t="s">
        <v>1329</v>
      </c>
      <c r="L836">
        <v>1840</v>
      </c>
      <c r="M836">
        <v>1849</v>
      </c>
      <c r="N836">
        <v>500</v>
      </c>
      <c r="O836" t="s">
        <v>1314</v>
      </c>
      <c r="P836">
        <v>0.86478284882925305</v>
      </c>
      <c r="Q836">
        <v>0.93418271543827902</v>
      </c>
      <c r="R836" s="15">
        <v>0.32454522931024898</v>
      </c>
      <c r="S836">
        <v>1.0418020979929801E-2</v>
      </c>
      <c r="T836">
        <v>1.30413052841949</v>
      </c>
      <c r="U836">
        <v>1.30413052841949</v>
      </c>
      <c r="V836">
        <v>1.87341127445884</v>
      </c>
      <c r="W836">
        <v>4.33</v>
      </c>
      <c r="X836">
        <v>5.86</v>
      </c>
      <c r="Y836">
        <v>63682</v>
      </c>
      <c r="Z836">
        <v>3538</v>
      </c>
      <c r="AA836">
        <v>0.08</v>
      </c>
      <c r="AB836">
        <v>18</v>
      </c>
      <c r="AC836">
        <v>9</v>
      </c>
      <c r="AD836">
        <v>9</v>
      </c>
      <c r="AE836">
        <v>50</v>
      </c>
      <c r="AF836">
        <v>13</v>
      </c>
      <c r="AG836">
        <v>5</v>
      </c>
      <c r="AH836">
        <v>3</v>
      </c>
      <c r="AI836">
        <v>10</v>
      </c>
    </row>
    <row r="837" spans="1:35" x14ac:dyDescent="0.2">
      <c r="A837" s="102">
        <v>458</v>
      </c>
      <c r="B837">
        <v>3099</v>
      </c>
      <c r="C837" t="s">
        <v>36</v>
      </c>
      <c r="D837" t="s">
        <v>1337</v>
      </c>
      <c r="E837">
        <v>818</v>
      </c>
      <c r="F837">
        <v>816</v>
      </c>
      <c r="G837">
        <v>1300</v>
      </c>
      <c r="H837" t="s">
        <v>1311</v>
      </c>
      <c r="I837">
        <v>7762</v>
      </c>
      <c r="J837" t="s">
        <v>1533</v>
      </c>
      <c r="K837" t="s">
        <v>1320</v>
      </c>
      <c r="L837">
        <v>488</v>
      </c>
      <c r="M837">
        <v>491</v>
      </c>
      <c r="N837">
        <v>2200</v>
      </c>
      <c r="O837" t="s">
        <v>1314</v>
      </c>
      <c r="P837">
        <v>0.90584277533735802</v>
      </c>
      <c r="Q837">
        <v>0.90300197637243595</v>
      </c>
      <c r="R837" s="15">
        <v>0.141321357984169</v>
      </c>
      <c r="S837">
        <v>4.7263646076752E-2</v>
      </c>
      <c r="T837">
        <v>0.427624494242756</v>
      </c>
      <c r="U837">
        <v>0.427624494242756</v>
      </c>
      <c r="V837">
        <v>1.06546467391162</v>
      </c>
      <c r="W837">
        <v>1.56</v>
      </c>
      <c r="X837">
        <v>1.83</v>
      </c>
      <c r="Y837">
        <v>63681</v>
      </c>
      <c r="Z837">
        <v>3746</v>
      </c>
      <c r="AA837">
        <v>0.19</v>
      </c>
      <c r="AB837">
        <v>17</v>
      </c>
      <c r="AC837">
        <v>8</v>
      </c>
      <c r="AD837">
        <v>9</v>
      </c>
      <c r="AE837">
        <v>47.06</v>
      </c>
      <c r="AF837">
        <v>14</v>
      </c>
      <c r="AG837">
        <v>5</v>
      </c>
      <c r="AH837">
        <v>5</v>
      </c>
      <c r="AI837">
        <v>7</v>
      </c>
    </row>
    <row r="838" spans="1:35" x14ac:dyDescent="0.2">
      <c r="A838" s="102">
        <v>321</v>
      </c>
      <c r="B838">
        <v>1414</v>
      </c>
      <c r="C838" t="s">
        <v>1506</v>
      </c>
      <c r="D838" t="s">
        <v>1321</v>
      </c>
      <c r="E838">
        <v>4500</v>
      </c>
      <c r="F838">
        <v>4460</v>
      </c>
      <c r="G838">
        <v>200</v>
      </c>
      <c r="H838" t="s">
        <v>1311</v>
      </c>
      <c r="I838">
        <v>5393</v>
      </c>
      <c r="J838" t="s">
        <v>236</v>
      </c>
      <c r="K838" t="s">
        <v>1310</v>
      </c>
      <c r="L838">
        <v>2529</v>
      </c>
      <c r="M838">
        <v>2490</v>
      </c>
      <c r="N838">
        <v>400</v>
      </c>
      <c r="O838" t="s">
        <v>1314</v>
      </c>
      <c r="P838">
        <v>0.73984173680246101</v>
      </c>
      <c r="Q838">
        <v>0.91402495133472506</v>
      </c>
      <c r="R838" s="15">
        <v>0.24751618262928299</v>
      </c>
      <c r="S838">
        <v>4.7743087962821097E-2</v>
      </c>
      <c r="T838">
        <v>1.4954630452366899</v>
      </c>
      <c r="U838">
        <v>1.4954630452366899</v>
      </c>
      <c r="V838">
        <v>1.3365232140396499</v>
      </c>
      <c r="W838">
        <v>4.87</v>
      </c>
      <c r="X838">
        <v>11.66</v>
      </c>
      <c r="Y838">
        <v>63638</v>
      </c>
      <c r="Z838">
        <v>4546</v>
      </c>
      <c r="AA838">
        <v>0.28999999999999998</v>
      </c>
      <c r="AB838">
        <v>14</v>
      </c>
      <c r="AC838">
        <v>8</v>
      </c>
      <c r="AD838">
        <v>6</v>
      </c>
      <c r="AE838">
        <v>57.14</v>
      </c>
      <c r="AF838">
        <v>10</v>
      </c>
      <c r="AG838">
        <v>5</v>
      </c>
      <c r="AH838">
        <v>6</v>
      </c>
      <c r="AI838">
        <v>3</v>
      </c>
    </row>
    <row r="839" spans="1:35" x14ac:dyDescent="0.2">
      <c r="A839" s="102">
        <v>184</v>
      </c>
      <c r="B839">
        <v>3046</v>
      </c>
      <c r="C839" t="s">
        <v>624</v>
      </c>
      <c r="D839" t="s">
        <v>1337</v>
      </c>
      <c r="E839">
        <v>7620</v>
      </c>
      <c r="F839">
        <v>7610</v>
      </c>
      <c r="G839">
        <v>100</v>
      </c>
      <c r="H839" t="s">
        <v>1314</v>
      </c>
      <c r="I839">
        <v>6967</v>
      </c>
      <c r="J839" t="s">
        <v>794</v>
      </c>
      <c r="K839" t="s">
        <v>1316</v>
      </c>
      <c r="L839">
        <v>1367</v>
      </c>
      <c r="M839">
        <v>1361</v>
      </c>
      <c r="N839">
        <v>600</v>
      </c>
      <c r="O839" t="s">
        <v>1311</v>
      </c>
      <c r="P839">
        <v>0.93062836514722902</v>
      </c>
      <c r="Q839">
        <v>0.92869676625767394</v>
      </c>
      <c r="R839" s="15">
        <v>1.1282293993624E-2</v>
      </c>
      <c r="S839" s="15">
        <v>3.7118849754582198E-2</v>
      </c>
      <c r="T839">
        <v>-1.24085183123097</v>
      </c>
      <c r="U839">
        <v>1.24085183123097</v>
      </c>
      <c r="V839">
        <v>1.3618285264640999</v>
      </c>
      <c r="W839">
        <v>-5.59</v>
      </c>
      <c r="X839">
        <v>7.31</v>
      </c>
      <c r="Y839">
        <v>63258</v>
      </c>
      <c r="Z839">
        <v>3721</v>
      </c>
      <c r="AA839">
        <v>0.45</v>
      </c>
      <c r="AB839">
        <v>17</v>
      </c>
      <c r="AC839">
        <v>10</v>
      </c>
      <c r="AD839">
        <v>7</v>
      </c>
      <c r="AE839">
        <v>58.82</v>
      </c>
      <c r="AF839">
        <v>9</v>
      </c>
      <c r="AG839">
        <v>10</v>
      </c>
      <c r="AH839">
        <v>7</v>
      </c>
      <c r="AI839">
        <v>0</v>
      </c>
    </row>
    <row r="840" spans="1:35" x14ac:dyDescent="0.2">
      <c r="A840" s="102">
        <v>1421</v>
      </c>
      <c r="B840">
        <v>6113</v>
      </c>
      <c r="C840" t="s">
        <v>1652</v>
      </c>
      <c r="D840" t="s">
        <v>1324</v>
      </c>
      <c r="E840">
        <v>1098</v>
      </c>
      <c r="F840">
        <v>1112</v>
      </c>
      <c r="G840">
        <v>900</v>
      </c>
      <c r="H840" t="s">
        <v>1314</v>
      </c>
      <c r="I840">
        <v>9101</v>
      </c>
      <c r="J840" t="s">
        <v>950</v>
      </c>
      <c r="K840" t="s">
        <v>1567</v>
      </c>
      <c r="L840">
        <v>1716</v>
      </c>
      <c r="M840">
        <v>1730</v>
      </c>
      <c r="N840">
        <v>600</v>
      </c>
      <c r="O840" t="s">
        <v>1311</v>
      </c>
      <c r="P840">
        <v>0.92140318526325204</v>
      </c>
      <c r="Q840">
        <v>0.81286701553804097</v>
      </c>
      <c r="R840">
        <v>2.91683007998313E-2</v>
      </c>
      <c r="S840">
        <v>2.5784898783881099E-2</v>
      </c>
      <c r="T840">
        <v>-1.9290622400060301E-2</v>
      </c>
      <c r="U840">
        <v>1.9290622400060301E-2</v>
      </c>
      <c r="V840">
        <v>5.6325310635524699E-2</v>
      </c>
      <c r="W840">
        <v>-0.04</v>
      </c>
      <c r="X840">
        <v>3.58</v>
      </c>
      <c r="Y840">
        <v>63244</v>
      </c>
      <c r="Z840">
        <v>3720</v>
      </c>
      <c r="AA840">
        <v>0.22</v>
      </c>
      <c r="AB840">
        <v>17</v>
      </c>
      <c r="AC840">
        <v>9</v>
      </c>
      <c r="AD840">
        <v>8</v>
      </c>
      <c r="AE840">
        <v>52.94</v>
      </c>
      <c r="AF840">
        <v>15</v>
      </c>
      <c r="AG840">
        <v>3</v>
      </c>
      <c r="AH840">
        <v>3</v>
      </c>
      <c r="AI840">
        <v>11</v>
      </c>
    </row>
    <row r="841" spans="1:35" x14ac:dyDescent="0.2">
      <c r="A841" s="102">
        <v>237</v>
      </c>
      <c r="B841">
        <v>1332</v>
      </c>
      <c r="C841" t="s">
        <v>1780</v>
      </c>
      <c r="D841" t="s">
        <v>1440</v>
      </c>
      <c r="E841">
        <v>610</v>
      </c>
      <c r="F841">
        <v>616</v>
      </c>
      <c r="G841">
        <v>1700</v>
      </c>
      <c r="H841" t="s">
        <v>1311</v>
      </c>
      <c r="I841">
        <v>5406</v>
      </c>
      <c r="J841" t="s">
        <v>1665</v>
      </c>
      <c r="K841" t="s">
        <v>1367</v>
      </c>
      <c r="L841">
        <v>476</v>
      </c>
      <c r="M841">
        <v>474</v>
      </c>
      <c r="N841">
        <v>2200</v>
      </c>
      <c r="O841" t="s">
        <v>1314</v>
      </c>
      <c r="P841">
        <v>0.61898349550771403</v>
      </c>
      <c r="Q841">
        <v>0.92257636471207105</v>
      </c>
      <c r="R841" s="15">
        <v>0.12565722998963</v>
      </c>
      <c r="S841" s="106">
        <v>1.14355845781172E-2</v>
      </c>
      <c r="T841">
        <v>2.7365891833473501</v>
      </c>
      <c r="U841">
        <v>2.7365891833473501</v>
      </c>
      <c r="V841">
        <v>2.6148415352963101</v>
      </c>
      <c r="W841">
        <v>14.18</v>
      </c>
      <c r="X841">
        <v>0.42</v>
      </c>
      <c r="Y841">
        <v>63207</v>
      </c>
      <c r="Z841">
        <v>3010</v>
      </c>
      <c r="AA841">
        <v>0.12</v>
      </c>
      <c r="AB841">
        <v>21</v>
      </c>
      <c r="AC841">
        <v>12</v>
      </c>
      <c r="AD841">
        <v>9</v>
      </c>
      <c r="AE841">
        <v>57.14</v>
      </c>
      <c r="AF841">
        <v>9</v>
      </c>
      <c r="AG841">
        <v>10</v>
      </c>
      <c r="AH841">
        <v>7</v>
      </c>
      <c r="AI841">
        <v>4</v>
      </c>
    </row>
    <row r="842" spans="1:35" x14ac:dyDescent="0.2">
      <c r="A842" s="102">
        <v>565</v>
      </c>
      <c r="B842">
        <v>6371</v>
      </c>
      <c r="C842" t="s">
        <v>1484</v>
      </c>
      <c r="D842" t="s">
        <v>1324</v>
      </c>
      <c r="E842">
        <v>3305</v>
      </c>
      <c r="F842">
        <v>3325</v>
      </c>
      <c r="G842">
        <v>300</v>
      </c>
      <c r="H842" t="s">
        <v>1314</v>
      </c>
      <c r="I842">
        <v>7240</v>
      </c>
      <c r="J842" t="s">
        <v>808</v>
      </c>
      <c r="K842" t="s">
        <v>1329</v>
      </c>
      <c r="L842">
        <v>1530</v>
      </c>
      <c r="M842">
        <v>1541</v>
      </c>
      <c r="N842">
        <v>600</v>
      </c>
      <c r="O842" t="s">
        <v>1311</v>
      </c>
      <c r="P842">
        <v>0.815617909220135</v>
      </c>
      <c r="Q842">
        <v>0.89452867276110504</v>
      </c>
      <c r="R842">
        <v>0.36872991060778298</v>
      </c>
      <c r="S842">
        <v>3.5190067258134498E-2</v>
      </c>
      <c r="T842">
        <v>-1.4760106599063401</v>
      </c>
      <c r="U842">
        <v>1.4760106599063401</v>
      </c>
      <c r="V842">
        <v>1.22943211718781</v>
      </c>
      <c r="W842">
        <v>-5.07</v>
      </c>
      <c r="X842">
        <v>7.31</v>
      </c>
      <c r="Y842">
        <v>62810</v>
      </c>
      <c r="Z842">
        <v>3489</v>
      </c>
      <c r="AA842">
        <v>0.21</v>
      </c>
      <c r="AB842">
        <v>18</v>
      </c>
      <c r="AC842">
        <v>10</v>
      </c>
      <c r="AD842">
        <v>8</v>
      </c>
      <c r="AE842">
        <v>55.56</v>
      </c>
      <c r="AF842">
        <v>15</v>
      </c>
      <c r="AG842">
        <v>5</v>
      </c>
      <c r="AH842">
        <v>4</v>
      </c>
      <c r="AI842">
        <v>9</v>
      </c>
    </row>
    <row r="843" spans="1:35" x14ac:dyDescent="0.2">
      <c r="A843" s="102">
        <v>1252</v>
      </c>
      <c r="B843">
        <v>2326</v>
      </c>
      <c r="C843" t="s">
        <v>1824</v>
      </c>
      <c r="D843" t="s">
        <v>1313</v>
      </c>
      <c r="E843">
        <v>5630</v>
      </c>
      <c r="F843">
        <v>5350</v>
      </c>
      <c r="G843">
        <v>200</v>
      </c>
      <c r="H843" t="s">
        <v>1314</v>
      </c>
      <c r="I843">
        <v>7575</v>
      </c>
      <c r="J843" t="s">
        <v>1664</v>
      </c>
      <c r="K843" t="s">
        <v>1318</v>
      </c>
      <c r="L843">
        <v>1422</v>
      </c>
      <c r="M843">
        <v>1426</v>
      </c>
      <c r="N843">
        <v>800</v>
      </c>
      <c r="O843" t="s">
        <v>1311</v>
      </c>
      <c r="P843">
        <v>0.59335432548695199</v>
      </c>
      <c r="Q843">
        <v>0.83295766349244904</v>
      </c>
      <c r="R843">
        <v>0.21461045752792399</v>
      </c>
      <c r="S843">
        <v>4.2307619696255801E-2</v>
      </c>
      <c r="T843">
        <v>-0.53641032302859704</v>
      </c>
      <c r="U843">
        <v>0.53641032302859704</v>
      </c>
      <c r="V843">
        <v>0.74272695830871804</v>
      </c>
      <c r="W843">
        <v>-2.4</v>
      </c>
      <c r="X843">
        <v>6.62</v>
      </c>
      <c r="Y843">
        <v>62224</v>
      </c>
      <c r="Z843">
        <v>3275</v>
      </c>
      <c r="AA843">
        <v>0.35</v>
      </c>
      <c r="AB843">
        <v>19</v>
      </c>
      <c r="AC843">
        <v>11</v>
      </c>
      <c r="AD843">
        <v>8</v>
      </c>
      <c r="AE843">
        <v>57.89</v>
      </c>
      <c r="AF843">
        <v>7</v>
      </c>
      <c r="AG843">
        <v>10</v>
      </c>
      <c r="AH843">
        <v>8</v>
      </c>
      <c r="AI843">
        <v>1</v>
      </c>
    </row>
    <row r="844" spans="1:35" x14ac:dyDescent="0.2">
      <c r="A844" s="102">
        <v>564</v>
      </c>
      <c r="B844">
        <v>4114</v>
      </c>
      <c r="C844" t="s">
        <v>1475</v>
      </c>
      <c r="D844" t="s">
        <v>1336</v>
      </c>
      <c r="E844">
        <v>6140</v>
      </c>
      <c r="F844">
        <v>6160</v>
      </c>
      <c r="G844">
        <v>100</v>
      </c>
      <c r="H844" t="s">
        <v>1311</v>
      </c>
      <c r="I844">
        <v>5214</v>
      </c>
      <c r="J844" t="s">
        <v>1608</v>
      </c>
      <c r="K844" t="s">
        <v>1310</v>
      </c>
      <c r="L844">
        <v>2068</v>
      </c>
      <c r="M844">
        <v>2069</v>
      </c>
      <c r="N844">
        <v>300</v>
      </c>
      <c r="O844" t="s">
        <v>1314</v>
      </c>
      <c r="P844">
        <v>0.85425665054269995</v>
      </c>
      <c r="Q844">
        <v>0.89466844485662</v>
      </c>
      <c r="R844">
        <v>3.1646568667561603E-2</v>
      </c>
      <c r="S844">
        <v>1.03964373350481E-2</v>
      </c>
      <c r="T844">
        <v>1.8787430301660299</v>
      </c>
      <c r="U844">
        <v>1.8787430301660299</v>
      </c>
      <c r="V844">
        <v>1.7365850442942301</v>
      </c>
      <c r="W844">
        <v>4.95</v>
      </c>
      <c r="X844">
        <v>0.76</v>
      </c>
      <c r="Y844">
        <v>62028</v>
      </c>
      <c r="Z844">
        <v>7754</v>
      </c>
      <c r="AA844">
        <v>0.5</v>
      </c>
      <c r="AB844">
        <v>8</v>
      </c>
      <c r="AC844">
        <v>4</v>
      </c>
      <c r="AD844">
        <v>4</v>
      </c>
      <c r="AE844">
        <v>50</v>
      </c>
      <c r="AF844">
        <v>12</v>
      </c>
      <c r="AG844">
        <v>3</v>
      </c>
      <c r="AH844">
        <v>2</v>
      </c>
      <c r="AI844">
        <v>3</v>
      </c>
    </row>
    <row r="845" spans="1:35" x14ac:dyDescent="0.2">
      <c r="A845" s="102">
        <v>1487</v>
      </c>
      <c r="B845">
        <v>1721</v>
      </c>
      <c r="C845" t="s">
        <v>2150</v>
      </c>
      <c r="D845" t="s">
        <v>1321</v>
      </c>
      <c r="E845">
        <v>2927</v>
      </c>
      <c r="F845">
        <v>2914</v>
      </c>
      <c r="G845">
        <v>300</v>
      </c>
      <c r="H845" t="s">
        <v>1314</v>
      </c>
      <c r="I845">
        <v>6592</v>
      </c>
      <c r="J845" t="s">
        <v>1553</v>
      </c>
      <c r="K845" t="s">
        <v>1316</v>
      </c>
      <c r="L845">
        <v>4140</v>
      </c>
      <c r="M845">
        <v>4210</v>
      </c>
      <c r="N845">
        <v>200</v>
      </c>
      <c r="O845" t="s">
        <v>1311</v>
      </c>
      <c r="P845">
        <v>0.54999449168458203</v>
      </c>
      <c r="Q845">
        <v>0.80444092246088605</v>
      </c>
      <c r="R845" s="106">
        <v>2.19477583015241E-4</v>
      </c>
      <c r="S845" s="106">
        <v>3.2897141217348498E-2</v>
      </c>
      <c r="T845">
        <v>-1.8767329918756199</v>
      </c>
      <c r="U845">
        <v>1.8767329918756199</v>
      </c>
      <c r="V845">
        <v>1.0558472563955601</v>
      </c>
      <c r="W845">
        <v>-7.94</v>
      </c>
      <c r="X845">
        <v>3.82</v>
      </c>
      <c r="Y845">
        <v>61986</v>
      </c>
      <c r="Z845">
        <v>4132</v>
      </c>
      <c r="AA845">
        <v>0.28000000000000003</v>
      </c>
      <c r="AB845">
        <v>15</v>
      </c>
      <c r="AC845">
        <v>8</v>
      </c>
      <c r="AD845">
        <v>7</v>
      </c>
      <c r="AE845">
        <v>53.33</v>
      </c>
      <c r="AF845">
        <v>13</v>
      </c>
      <c r="AG845">
        <v>8</v>
      </c>
      <c r="AH845">
        <v>6</v>
      </c>
      <c r="AI845">
        <v>1</v>
      </c>
    </row>
    <row r="846" spans="1:35" x14ac:dyDescent="0.2">
      <c r="A846" s="102">
        <v>1162</v>
      </c>
      <c r="B846">
        <v>2201</v>
      </c>
      <c r="C846" t="s">
        <v>588</v>
      </c>
      <c r="D846" t="s">
        <v>1339</v>
      </c>
      <c r="E846">
        <v>4940</v>
      </c>
      <c r="F846">
        <v>4810</v>
      </c>
      <c r="G846">
        <v>200</v>
      </c>
      <c r="H846" t="s">
        <v>1314</v>
      </c>
      <c r="I846">
        <v>2264</v>
      </c>
      <c r="J846" t="s">
        <v>1595</v>
      </c>
      <c r="K846" t="s">
        <v>1339</v>
      </c>
      <c r="L846">
        <v>4240</v>
      </c>
      <c r="M846">
        <v>4175</v>
      </c>
      <c r="N846">
        <v>200</v>
      </c>
      <c r="O846" t="s">
        <v>1311</v>
      </c>
      <c r="P846">
        <v>0.81629365405386101</v>
      </c>
      <c r="Q846">
        <v>0.84153137813730905</v>
      </c>
      <c r="R846" s="106">
        <v>0.186132712761509</v>
      </c>
      <c r="S846" s="106">
        <v>4.3857269639210397E-2</v>
      </c>
      <c r="T846">
        <v>-2.8257313919302698</v>
      </c>
      <c r="U846">
        <v>2.8257313919302698</v>
      </c>
      <c r="V846">
        <v>2.5750517015035999</v>
      </c>
      <c r="W846">
        <v>-6.41</v>
      </c>
      <c r="X846">
        <v>13.2</v>
      </c>
      <c r="Y846">
        <v>61443</v>
      </c>
      <c r="Z846">
        <v>10240</v>
      </c>
      <c r="AA846">
        <v>0.65</v>
      </c>
      <c r="AB846">
        <v>6</v>
      </c>
      <c r="AC846">
        <v>4</v>
      </c>
      <c r="AD846">
        <v>2</v>
      </c>
      <c r="AE846">
        <v>66.67</v>
      </c>
      <c r="AF846">
        <v>9</v>
      </c>
      <c r="AG846">
        <v>3</v>
      </c>
      <c r="AH846">
        <v>1</v>
      </c>
      <c r="AI846">
        <v>2</v>
      </c>
    </row>
    <row r="847" spans="1:35" x14ac:dyDescent="0.2">
      <c r="A847" s="102">
        <v>1136</v>
      </c>
      <c r="B847">
        <v>7259</v>
      </c>
      <c r="C847" t="s">
        <v>27</v>
      </c>
      <c r="D847" t="s">
        <v>1329</v>
      </c>
      <c r="E847">
        <v>3700</v>
      </c>
      <c r="F847">
        <v>3760</v>
      </c>
      <c r="G847">
        <v>200</v>
      </c>
      <c r="H847" t="s">
        <v>1314</v>
      </c>
      <c r="I847">
        <v>9076</v>
      </c>
      <c r="J847" t="s">
        <v>948</v>
      </c>
      <c r="K847" t="s">
        <v>1442</v>
      </c>
      <c r="L847">
        <v>1368</v>
      </c>
      <c r="M847">
        <v>1399</v>
      </c>
      <c r="N847">
        <v>500</v>
      </c>
      <c r="O847" t="s">
        <v>1311</v>
      </c>
      <c r="P847">
        <v>0.79977315464985699</v>
      </c>
      <c r="Q847">
        <v>0.84420628396091102</v>
      </c>
      <c r="R847" s="15">
        <v>0.17203559093151499</v>
      </c>
      <c r="S847">
        <v>1.2110509387320501E-2</v>
      </c>
      <c r="T847">
        <v>-0.45413142684409802</v>
      </c>
      <c r="U847">
        <v>0.45413142684409802</v>
      </c>
      <c r="V847">
        <v>0.57170578182049203</v>
      </c>
      <c r="W847">
        <v>-2.1800000000000002</v>
      </c>
      <c r="X847">
        <v>6.98</v>
      </c>
      <c r="Y847">
        <v>61422</v>
      </c>
      <c r="Z847">
        <v>5584</v>
      </c>
      <c r="AA847">
        <v>0.28000000000000003</v>
      </c>
      <c r="AB847">
        <v>11</v>
      </c>
      <c r="AC847">
        <v>6</v>
      </c>
      <c r="AD847">
        <v>5</v>
      </c>
      <c r="AE847">
        <v>54.55</v>
      </c>
      <c r="AF847">
        <v>13</v>
      </c>
      <c r="AG847">
        <v>5</v>
      </c>
      <c r="AH847">
        <v>2</v>
      </c>
      <c r="AI847">
        <v>4</v>
      </c>
    </row>
    <row r="848" spans="1:35" x14ac:dyDescent="0.2">
      <c r="A848" s="102">
        <v>1329</v>
      </c>
      <c r="B848">
        <v>3291</v>
      </c>
      <c r="C848" t="s">
        <v>58</v>
      </c>
      <c r="D848" t="s">
        <v>1333</v>
      </c>
      <c r="E848">
        <v>1684</v>
      </c>
      <c r="F848">
        <v>1683</v>
      </c>
      <c r="G848">
        <v>400</v>
      </c>
      <c r="H848" t="s">
        <v>1314</v>
      </c>
      <c r="I848">
        <v>7259</v>
      </c>
      <c r="J848" t="s">
        <v>27</v>
      </c>
      <c r="K848" t="s">
        <v>1329</v>
      </c>
      <c r="L848">
        <v>3700</v>
      </c>
      <c r="M848">
        <v>3760</v>
      </c>
      <c r="N848">
        <v>200</v>
      </c>
      <c r="O848" t="s">
        <v>1311</v>
      </c>
      <c r="P848">
        <v>0.56183758666272798</v>
      </c>
      <c r="Q848">
        <v>0.82308594488307996</v>
      </c>
      <c r="R848">
        <v>7.9606491443461699E-2</v>
      </c>
      <c r="S848">
        <v>3.60177175355764E-2</v>
      </c>
      <c r="T848">
        <v>-0.81523021275068597</v>
      </c>
      <c r="U848">
        <v>0.81523021275068597</v>
      </c>
      <c r="V848">
        <v>0.39188577885446702</v>
      </c>
      <c r="W848">
        <v>-4.88</v>
      </c>
      <c r="X848">
        <v>10.48</v>
      </c>
      <c r="Y848">
        <v>60972</v>
      </c>
      <c r="Z848">
        <v>4065</v>
      </c>
      <c r="AA848">
        <v>0.25</v>
      </c>
      <c r="AB848">
        <v>15</v>
      </c>
      <c r="AC848">
        <v>9</v>
      </c>
      <c r="AD848">
        <v>6</v>
      </c>
      <c r="AE848">
        <v>60</v>
      </c>
      <c r="AF848">
        <v>14</v>
      </c>
      <c r="AG848">
        <v>6</v>
      </c>
      <c r="AH848">
        <v>2</v>
      </c>
      <c r="AI848">
        <v>7</v>
      </c>
    </row>
    <row r="849" spans="1:35" x14ac:dyDescent="0.2">
      <c r="A849" s="102">
        <v>1135</v>
      </c>
      <c r="B849">
        <v>4523</v>
      </c>
      <c r="C849" t="s">
        <v>1516</v>
      </c>
      <c r="D849" t="s">
        <v>1334</v>
      </c>
      <c r="E849">
        <v>8950</v>
      </c>
      <c r="F849">
        <v>8858</v>
      </c>
      <c r="G849">
        <v>100</v>
      </c>
      <c r="H849" t="s">
        <v>1314</v>
      </c>
      <c r="I849">
        <v>8279</v>
      </c>
      <c r="J849" t="s">
        <v>890</v>
      </c>
      <c r="K849" t="s">
        <v>1337</v>
      </c>
      <c r="L849">
        <v>5980</v>
      </c>
      <c r="M849">
        <v>5980</v>
      </c>
      <c r="N849">
        <v>100</v>
      </c>
      <c r="O849" t="s">
        <v>1311</v>
      </c>
      <c r="P849">
        <v>0.86549921174727196</v>
      </c>
      <c r="Q849">
        <v>0.84430058418795095</v>
      </c>
      <c r="R849" s="15">
        <v>7.7979267770197605E-2</v>
      </c>
      <c r="S849" s="15">
        <v>4.3177984874687401E-2</v>
      </c>
      <c r="T849">
        <v>-0.35022702953260199</v>
      </c>
      <c r="U849">
        <v>0.35022702953260199</v>
      </c>
      <c r="V849">
        <v>0.145191801885454</v>
      </c>
      <c r="W849">
        <v>-1.2</v>
      </c>
      <c r="X849">
        <v>32.49</v>
      </c>
      <c r="Y849">
        <v>60560</v>
      </c>
      <c r="Z849">
        <v>10093</v>
      </c>
      <c r="AA849">
        <v>0.64</v>
      </c>
      <c r="AB849">
        <v>6</v>
      </c>
      <c r="AC849">
        <v>4</v>
      </c>
      <c r="AD849">
        <v>2</v>
      </c>
      <c r="AE849">
        <v>66.67</v>
      </c>
      <c r="AF849">
        <v>9</v>
      </c>
      <c r="AG849">
        <v>3</v>
      </c>
      <c r="AH849">
        <v>2</v>
      </c>
      <c r="AI849">
        <v>1</v>
      </c>
    </row>
    <row r="850" spans="1:35" x14ac:dyDescent="0.2">
      <c r="A850" s="102">
        <v>491</v>
      </c>
      <c r="B850">
        <v>1662</v>
      </c>
      <c r="C850" t="s">
        <v>572</v>
      </c>
      <c r="D850" t="s">
        <v>1538</v>
      </c>
      <c r="E850">
        <v>2821</v>
      </c>
      <c r="F850">
        <v>2814</v>
      </c>
      <c r="G850">
        <v>200</v>
      </c>
      <c r="H850" t="s">
        <v>1314</v>
      </c>
      <c r="I850">
        <v>3141</v>
      </c>
      <c r="J850" t="s">
        <v>1473</v>
      </c>
      <c r="K850" t="s">
        <v>1337</v>
      </c>
      <c r="L850">
        <v>6340</v>
      </c>
      <c r="M850">
        <v>6380</v>
      </c>
      <c r="N850">
        <v>100</v>
      </c>
      <c r="O850" t="s">
        <v>1311</v>
      </c>
      <c r="P850">
        <v>0.559363567872177</v>
      </c>
      <c r="Q850">
        <v>0.90018231614538802</v>
      </c>
      <c r="R850" s="15">
        <v>0.107118702713483</v>
      </c>
      <c r="S850">
        <v>3.2587317342084999E-3</v>
      </c>
      <c r="T850">
        <v>-0.13021803375214799</v>
      </c>
      <c r="U850">
        <v>0.13021803375214799</v>
      </c>
      <c r="V850">
        <v>0.97108946640527904</v>
      </c>
      <c r="W850">
        <v>-0.51</v>
      </c>
      <c r="X850">
        <v>11.79</v>
      </c>
      <c r="Y850">
        <v>60213</v>
      </c>
      <c r="Z850">
        <v>3763</v>
      </c>
      <c r="AA850">
        <v>0.34</v>
      </c>
      <c r="AB850">
        <v>16</v>
      </c>
      <c r="AC850">
        <v>8</v>
      </c>
      <c r="AD850">
        <v>8</v>
      </c>
      <c r="AE850">
        <v>50</v>
      </c>
      <c r="AF850">
        <v>12</v>
      </c>
      <c r="AG850">
        <v>8</v>
      </c>
      <c r="AH850">
        <v>5</v>
      </c>
      <c r="AI850">
        <v>3</v>
      </c>
    </row>
    <row r="851" spans="1:35" x14ac:dyDescent="0.2">
      <c r="A851" s="102">
        <v>130</v>
      </c>
      <c r="B851">
        <v>4182</v>
      </c>
      <c r="C851" t="s">
        <v>47</v>
      </c>
      <c r="D851" t="s">
        <v>1336</v>
      </c>
      <c r="E851">
        <v>1810</v>
      </c>
      <c r="F851">
        <v>1834</v>
      </c>
      <c r="G851">
        <v>500</v>
      </c>
      <c r="H851" t="s">
        <v>1311</v>
      </c>
      <c r="I851">
        <v>8601</v>
      </c>
      <c r="J851" t="s">
        <v>25</v>
      </c>
      <c r="K851" t="s">
        <v>1517</v>
      </c>
      <c r="L851">
        <v>551.70000000000005</v>
      </c>
      <c r="M851">
        <v>553.1</v>
      </c>
      <c r="N851">
        <v>1700</v>
      </c>
      <c r="O851" t="s">
        <v>1314</v>
      </c>
      <c r="P851">
        <v>0.52268319990462797</v>
      </c>
      <c r="Q851">
        <v>0.93492309889501801</v>
      </c>
      <c r="R851">
        <v>9.7680567957315806E-2</v>
      </c>
      <c r="S851">
        <v>6.0391658404376301E-3</v>
      </c>
      <c r="T851">
        <v>2.2286401881925499</v>
      </c>
      <c r="U851">
        <v>2.2286401881925499</v>
      </c>
      <c r="V851">
        <v>2.3013112175075698</v>
      </c>
      <c r="W851">
        <v>6.97</v>
      </c>
      <c r="X851">
        <v>2.54</v>
      </c>
      <c r="Y851">
        <v>60043</v>
      </c>
      <c r="Z851">
        <v>3532</v>
      </c>
      <c r="AA851">
        <v>0.08</v>
      </c>
      <c r="AB851">
        <v>17</v>
      </c>
      <c r="AC851">
        <v>8</v>
      </c>
      <c r="AD851">
        <v>9</v>
      </c>
      <c r="AE851">
        <v>47.06</v>
      </c>
      <c r="AF851">
        <v>13</v>
      </c>
      <c r="AG851">
        <v>6</v>
      </c>
      <c r="AH851">
        <v>4</v>
      </c>
      <c r="AI851">
        <v>7</v>
      </c>
    </row>
    <row r="852" spans="1:35" x14ac:dyDescent="0.2">
      <c r="A852" s="102">
        <v>803</v>
      </c>
      <c r="B852">
        <v>2531</v>
      </c>
      <c r="C852" t="s">
        <v>1338</v>
      </c>
      <c r="D852" t="s">
        <v>1339</v>
      </c>
      <c r="E852">
        <v>940</v>
      </c>
      <c r="F852">
        <v>923</v>
      </c>
      <c r="G852">
        <v>1100</v>
      </c>
      <c r="H852" t="s">
        <v>1314</v>
      </c>
      <c r="I852">
        <v>4902</v>
      </c>
      <c r="J852" t="s">
        <v>1794</v>
      </c>
      <c r="K852" t="s">
        <v>1316</v>
      </c>
      <c r="L852">
        <v>656</v>
      </c>
      <c r="M852">
        <v>661</v>
      </c>
      <c r="N852">
        <v>1500</v>
      </c>
      <c r="O852" t="s">
        <v>1311</v>
      </c>
      <c r="P852">
        <v>0.74857997936298903</v>
      </c>
      <c r="Q852">
        <v>0.87402645391367295</v>
      </c>
      <c r="R852">
        <v>0.42630838392155801</v>
      </c>
      <c r="S852">
        <v>2.7079061105695301E-2</v>
      </c>
      <c r="T852">
        <v>-0.73473688243523205</v>
      </c>
      <c r="U852">
        <v>0.73473688243523205</v>
      </c>
      <c r="V852">
        <v>0.119658896978661</v>
      </c>
      <c r="W852">
        <v>-2.34</v>
      </c>
      <c r="X852">
        <v>2.34</v>
      </c>
      <c r="Y852">
        <v>59983</v>
      </c>
      <c r="Z852">
        <v>4284</v>
      </c>
      <c r="AA852">
        <v>0.22</v>
      </c>
      <c r="AB852">
        <v>14</v>
      </c>
      <c r="AC852">
        <v>9</v>
      </c>
      <c r="AD852">
        <v>5</v>
      </c>
      <c r="AE852">
        <v>64.290000000000006</v>
      </c>
      <c r="AF852">
        <v>10</v>
      </c>
      <c r="AG852">
        <v>6</v>
      </c>
      <c r="AH852">
        <v>4</v>
      </c>
      <c r="AI852">
        <v>4</v>
      </c>
    </row>
    <row r="853" spans="1:35" x14ac:dyDescent="0.2">
      <c r="A853" s="102">
        <v>857</v>
      </c>
      <c r="B853">
        <v>7762</v>
      </c>
      <c r="C853" t="s">
        <v>1533</v>
      </c>
      <c r="D853" t="s">
        <v>1320</v>
      </c>
      <c r="E853">
        <v>488</v>
      </c>
      <c r="F853">
        <v>491</v>
      </c>
      <c r="G853">
        <v>2000</v>
      </c>
      <c r="H853" t="s">
        <v>1314</v>
      </c>
      <c r="I853">
        <v>8086</v>
      </c>
      <c r="J853" t="s">
        <v>1612</v>
      </c>
      <c r="K853" t="s">
        <v>1320</v>
      </c>
      <c r="L853">
        <v>1244</v>
      </c>
      <c r="M853">
        <v>1238</v>
      </c>
      <c r="N853">
        <v>800</v>
      </c>
      <c r="O853" t="s">
        <v>1311</v>
      </c>
      <c r="P853">
        <v>0.78878404609673602</v>
      </c>
      <c r="Q853">
        <v>0.86899225725943796</v>
      </c>
      <c r="R853">
        <v>0.32146895056458202</v>
      </c>
      <c r="S853">
        <v>3.9303243891809503E-2</v>
      </c>
      <c r="T853">
        <v>-2.65888598404563</v>
      </c>
      <c r="U853">
        <v>2.65888598404563</v>
      </c>
      <c r="V853">
        <v>2.97419724275818</v>
      </c>
      <c r="W853">
        <v>-14.12</v>
      </c>
      <c r="X853">
        <v>0.85</v>
      </c>
      <c r="Y853">
        <v>59977</v>
      </c>
      <c r="Z853">
        <v>4284</v>
      </c>
      <c r="AA853">
        <v>0.2</v>
      </c>
      <c r="AB853">
        <v>14</v>
      </c>
      <c r="AC853">
        <v>9</v>
      </c>
      <c r="AD853">
        <v>5</v>
      </c>
      <c r="AE853">
        <v>64.290000000000006</v>
      </c>
      <c r="AF853">
        <v>13</v>
      </c>
      <c r="AG853">
        <v>4</v>
      </c>
      <c r="AH853">
        <v>4</v>
      </c>
      <c r="AI853">
        <v>6</v>
      </c>
    </row>
    <row r="854" spans="1:35" x14ac:dyDescent="0.2">
      <c r="A854" s="102">
        <v>1138</v>
      </c>
      <c r="B854">
        <v>6481</v>
      </c>
      <c r="C854" t="s">
        <v>1781</v>
      </c>
      <c r="D854" t="s">
        <v>1324</v>
      </c>
      <c r="E854">
        <v>2856</v>
      </c>
      <c r="F854">
        <v>2886</v>
      </c>
      <c r="G854">
        <v>300</v>
      </c>
      <c r="H854" t="s">
        <v>1311</v>
      </c>
      <c r="I854">
        <v>7282</v>
      </c>
      <c r="J854" t="s">
        <v>1577</v>
      </c>
      <c r="K854" t="s">
        <v>1329</v>
      </c>
      <c r="L854">
        <v>2451</v>
      </c>
      <c r="M854">
        <v>2473</v>
      </c>
      <c r="N854">
        <v>400</v>
      </c>
      <c r="O854" t="s">
        <v>1314</v>
      </c>
      <c r="P854">
        <v>0.57224062797378195</v>
      </c>
      <c r="Q854">
        <v>0.84411492400153998</v>
      </c>
      <c r="R854">
        <v>8.0454889567552396E-2</v>
      </c>
      <c r="S854">
        <v>5.6935039785923E-2</v>
      </c>
      <c r="T854">
        <v>6.1433544618717799E-2</v>
      </c>
      <c r="U854">
        <v>6.1433544618717799E-2</v>
      </c>
      <c r="V854">
        <v>0.15316435583865601</v>
      </c>
      <c r="W854">
        <v>0.36</v>
      </c>
      <c r="X854">
        <v>14.25</v>
      </c>
      <c r="Y854">
        <v>59919</v>
      </c>
      <c r="Z854">
        <v>3154</v>
      </c>
      <c r="AA854">
        <v>0.13</v>
      </c>
      <c r="AB854">
        <v>19</v>
      </c>
      <c r="AC854">
        <v>8</v>
      </c>
      <c r="AD854">
        <v>11</v>
      </c>
      <c r="AE854">
        <v>42.11</v>
      </c>
      <c r="AF854">
        <v>11</v>
      </c>
      <c r="AG854">
        <v>8</v>
      </c>
      <c r="AH854">
        <v>5</v>
      </c>
      <c r="AI854">
        <v>6</v>
      </c>
    </row>
    <row r="855" spans="1:35" x14ac:dyDescent="0.2">
      <c r="A855" s="102">
        <v>666</v>
      </c>
      <c r="B855">
        <v>3098</v>
      </c>
      <c r="C855" t="s">
        <v>2157</v>
      </c>
      <c r="D855" t="s">
        <v>1337</v>
      </c>
      <c r="E855">
        <v>5540</v>
      </c>
      <c r="F855">
        <v>5380</v>
      </c>
      <c r="G855">
        <v>100</v>
      </c>
      <c r="H855" t="s">
        <v>1314</v>
      </c>
      <c r="I855">
        <v>3141</v>
      </c>
      <c r="J855" t="s">
        <v>1473</v>
      </c>
      <c r="K855" t="s">
        <v>1337</v>
      </c>
      <c r="L855">
        <v>6340</v>
      </c>
      <c r="M855">
        <v>6380</v>
      </c>
      <c r="N855">
        <v>100</v>
      </c>
      <c r="O855" t="s">
        <v>1311</v>
      </c>
      <c r="P855">
        <v>0.53118576046301402</v>
      </c>
      <c r="Q855">
        <v>0.88617874873056501</v>
      </c>
      <c r="R855">
        <v>3.7222582457857402E-2</v>
      </c>
      <c r="S855">
        <v>5.5303798157457097E-2</v>
      </c>
      <c r="T855">
        <v>-2.5008461950575098</v>
      </c>
      <c r="U855">
        <v>2.5008461950575098</v>
      </c>
      <c r="V855">
        <v>2.1835987702590498</v>
      </c>
      <c r="W855">
        <v>-13.83</v>
      </c>
      <c r="X855">
        <v>15.67</v>
      </c>
      <c r="Y855">
        <v>59853</v>
      </c>
      <c r="Z855">
        <v>8550</v>
      </c>
      <c r="AA855">
        <v>0.57999999999999996</v>
      </c>
      <c r="AB855">
        <v>7</v>
      </c>
      <c r="AC855">
        <v>6</v>
      </c>
      <c r="AD855">
        <v>1</v>
      </c>
      <c r="AE855">
        <v>85.71</v>
      </c>
      <c r="AF855">
        <v>9</v>
      </c>
      <c r="AG855">
        <v>3</v>
      </c>
      <c r="AH855">
        <v>2</v>
      </c>
      <c r="AI855">
        <v>2</v>
      </c>
    </row>
    <row r="856" spans="1:35" x14ac:dyDescent="0.2">
      <c r="A856" s="102">
        <v>955</v>
      </c>
      <c r="B856">
        <v>4205</v>
      </c>
      <c r="C856" t="s">
        <v>1476</v>
      </c>
      <c r="D856" t="s">
        <v>1336</v>
      </c>
      <c r="E856">
        <v>1192</v>
      </c>
      <c r="F856">
        <v>1216</v>
      </c>
      <c r="G856">
        <v>500</v>
      </c>
      <c r="H856" t="s">
        <v>1314</v>
      </c>
      <c r="I856">
        <v>7649</v>
      </c>
      <c r="J856" t="s">
        <v>1555</v>
      </c>
      <c r="K856" t="s">
        <v>1337</v>
      </c>
      <c r="L856">
        <v>5550</v>
      </c>
      <c r="M856">
        <v>5520</v>
      </c>
      <c r="N856">
        <v>100</v>
      </c>
      <c r="O856" t="s">
        <v>1311</v>
      </c>
      <c r="P856">
        <v>0.82448865480793299</v>
      </c>
      <c r="Q856">
        <v>0.85960576381185905</v>
      </c>
      <c r="R856">
        <v>4.6997912317266098E-2</v>
      </c>
      <c r="S856">
        <v>3.9490267747301598E-2</v>
      </c>
      <c r="T856">
        <v>-0.85993866093952698</v>
      </c>
      <c r="U856">
        <v>0.85993866093952698</v>
      </c>
      <c r="V856">
        <v>1.08722504795506</v>
      </c>
      <c r="W856">
        <v>-2.82</v>
      </c>
      <c r="X856">
        <v>10.14</v>
      </c>
      <c r="Y856">
        <v>59813</v>
      </c>
      <c r="Z856">
        <v>4272</v>
      </c>
      <c r="AA856">
        <v>0.37</v>
      </c>
      <c r="AB856">
        <v>14</v>
      </c>
      <c r="AC856">
        <v>7</v>
      </c>
      <c r="AD856">
        <v>7</v>
      </c>
      <c r="AE856">
        <v>50</v>
      </c>
      <c r="AF856">
        <v>12</v>
      </c>
      <c r="AG856">
        <v>6</v>
      </c>
      <c r="AH856">
        <v>4</v>
      </c>
      <c r="AI856">
        <v>4</v>
      </c>
    </row>
    <row r="857" spans="1:35" x14ac:dyDescent="0.2">
      <c r="A857" s="102">
        <v>695</v>
      </c>
      <c r="B857">
        <v>6750</v>
      </c>
      <c r="C857" t="s">
        <v>1372</v>
      </c>
      <c r="D857" t="s">
        <v>1316</v>
      </c>
      <c r="E857">
        <v>4040</v>
      </c>
      <c r="F857">
        <v>3985</v>
      </c>
      <c r="G857">
        <v>200</v>
      </c>
      <c r="H857" t="s">
        <v>1314</v>
      </c>
      <c r="I857">
        <v>6758</v>
      </c>
      <c r="J857" t="s">
        <v>1328</v>
      </c>
      <c r="K857" t="s">
        <v>1316</v>
      </c>
      <c r="L857">
        <v>7516</v>
      </c>
      <c r="M857">
        <v>7452</v>
      </c>
      <c r="N857">
        <v>100</v>
      </c>
      <c r="O857" t="s">
        <v>1311</v>
      </c>
      <c r="P857">
        <v>0.71954097241786796</v>
      </c>
      <c r="Q857">
        <v>0.88362203378175797</v>
      </c>
      <c r="R857">
        <v>0.11259240416315799</v>
      </c>
      <c r="S857">
        <v>5.0189363105141299E-2</v>
      </c>
      <c r="T857">
        <v>-1.9528805942818801</v>
      </c>
      <c r="U857">
        <v>1.9528805942818801</v>
      </c>
      <c r="V857">
        <v>2.0439051011770002</v>
      </c>
      <c r="W857">
        <v>-10.220000000000001</v>
      </c>
      <c r="X857">
        <v>6.95</v>
      </c>
      <c r="Y857">
        <v>59792</v>
      </c>
      <c r="Z857">
        <v>4983</v>
      </c>
      <c r="AA857">
        <v>0.12</v>
      </c>
      <c r="AB857">
        <v>12</v>
      </c>
      <c r="AC857">
        <v>6</v>
      </c>
      <c r="AD857">
        <v>6</v>
      </c>
      <c r="AE857">
        <v>50</v>
      </c>
      <c r="AF857">
        <v>12</v>
      </c>
      <c r="AG857">
        <v>4</v>
      </c>
      <c r="AH857">
        <v>3</v>
      </c>
      <c r="AI857">
        <v>5</v>
      </c>
    </row>
    <row r="858" spans="1:35" x14ac:dyDescent="0.2">
      <c r="A858" s="102">
        <v>1023</v>
      </c>
      <c r="B858">
        <v>5201</v>
      </c>
      <c r="C858" t="s">
        <v>1747</v>
      </c>
      <c r="D858" t="s">
        <v>1310</v>
      </c>
      <c r="E858">
        <v>3485</v>
      </c>
      <c r="F858">
        <v>3485</v>
      </c>
      <c r="G858">
        <v>300</v>
      </c>
      <c r="H858" t="s">
        <v>1314</v>
      </c>
      <c r="I858">
        <v>7267</v>
      </c>
      <c r="J858" t="s">
        <v>60</v>
      </c>
      <c r="K858" t="s">
        <v>1329</v>
      </c>
      <c r="L858">
        <v>2938</v>
      </c>
      <c r="M858">
        <v>2954</v>
      </c>
      <c r="N858">
        <v>400</v>
      </c>
      <c r="O858" t="s">
        <v>1311</v>
      </c>
      <c r="P858">
        <v>0.686591463440551</v>
      </c>
      <c r="Q858">
        <v>0.85355517341319198</v>
      </c>
      <c r="R858">
        <v>0.110704670343082</v>
      </c>
      <c r="S858">
        <v>9.3519852987643898E-2</v>
      </c>
      <c r="T858">
        <v>-2.3146309477559099</v>
      </c>
      <c r="U858">
        <v>2.3146309477559099</v>
      </c>
      <c r="V858">
        <v>2.3001253986938299</v>
      </c>
      <c r="W858">
        <v>-7.98</v>
      </c>
      <c r="X858">
        <v>13.02</v>
      </c>
      <c r="Y858">
        <v>59715</v>
      </c>
      <c r="Z858">
        <v>11943</v>
      </c>
      <c r="AA858">
        <v>0.67</v>
      </c>
      <c r="AB858">
        <v>5</v>
      </c>
      <c r="AC858">
        <v>3</v>
      </c>
      <c r="AD858">
        <v>2</v>
      </c>
      <c r="AE858">
        <v>60</v>
      </c>
      <c r="AF858">
        <v>15</v>
      </c>
      <c r="AG858">
        <v>2</v>
      </c>
      <c r="AH858">
        <v>0</v>
      </c>
      <c r="AI858">
        <v>3</v>
      </c>
    </row>
    <row r="859" spans="1:35" x14ac:dyDescent="0.2">
      <c r="A859" s="102">
        <v>1351</v>
      </c>
      <c r="B859">
        <v>6371</v>
      </c>
      <c r="C859" t="s">
        <v>1484</v>
      </c>
      <c r="D859" t="s">
        <v>1324</v>
      </c>
      <c r="E859">
        <v>3305</v>
      </c>
      <c r="F859">
        <v>3325</v>
      </c>
      <c r="G859">
        <v>200</v>
      </c>
      <c r="H859" t="s">
        <v>1314</v>
      </c>
      <c r="I859">
        <v>9787</v>
      </c>
      <c r="J859" t="s">
        <v>1788</v>
      </c>
      <c r="K859" t="s">
        <v>1326</v>
      </c>
      <c r="L859">
        <v>3705</v>
      </c>
      <c r="M859">
        <v>3715</v>
      </c>
      <c r="N859">
        <v>200</v>
      </c>
      <c r="O859" t="s">
        <v>1311</v>
      </c>
      <c r="P859">
        <v>0.63790680425221302</v>
      </c>
      <c r="Q859">
        <v>0.82052732990147204</v>
      </c>
      <c r="R859" s="15">
        <v>0.39627327215609998</v>
      </c>
      <c r="S859">
        <v>2.7751114147123199E-2</v>
      </c>
      <c r="T859">
        <v>-1.9237196354275301</v>
      </c>
      <c r="U859">
        <v>1.9237196354275301</v>
      </c>
      <c r="V859">
        <v>1.8814138873558801</v>
      </c>
      <c r="W859">
        <v>-9.06</v>
      </c>
      <c r="X859">
        <v>10.5</v>
      </c>
      <c r="Y859">
        <v>59271</v>
      </c>
      <c r="Z859">
        <v>4559</v>
      </c>
      <c r="AA859">
        <v>0.18</v>
      </c>
      <c r="AB859">
        <v>13</v>
      </c>
      <c r="AC859">
        <v>8</v>
      </c>
      <c r="AD859">
        <v>5</v>
      </c>
      <c r="AE859">
        <v>61.54</v>
      </c>
      <c r="AF859">
        <v>11</v>
      </c>
      <c r="AG859">
        <v>4</v>
      </c>
      <c r="AH859">
        <v>3</v>
      </c>
      <c r="AI859">
        <v>6</v>
      </c>
    </row>
    <row r="860" spans="1:35" x14ac:dyDescent="0.2">
      <c r="A860" s="102">
        <v>223</v>
      </c>
      <c r="B860">
        <v>6471</v>
      </c>
      <c r="C860" t="s">
        <v>1141</v>
      </c>
      <c r="D860" t="s">
        <v>1324</v>
      </c>
      <c r="E860">
        <v>908</v>
      </c>
      <c r="F860">
        <v>909</v>
      </c>
      <c r="G860">
        <v>1100</v>
      </c>
      <c r="H860" t="s">
        <v>1311</v>
      </c>
      <c r="I860">
        <v>7272</v>
      </c>
      <c r="J860" t="s">
        <v>1532</v>
      </c>
      <c r="K860" t="s">
        <v>1329</v>
      </c>
      <c r="L860">
        <v>1927</v>
      </c>
      <c r="M860">
        <v>1934</v>
      </c>
      <c r="N860">
        <v>500</v>
      </c>
      <c r="O860" t="s">
        <v>1314</v>
      </c>
      <c r="P860">
        <v>0.94457790531258401</v>
      </c>
      <c r="Q860">
        <v>0.924151267578735</v>
      </c>
      <c r="R860" s="15">
        <v>0.21038803897731201</v>
      </c>
      <c r="S860">
        <v>1.8635272902131201E-2</v>
      </c>
      <c r="T860">
        <v>0.19499443444647199</v>
      </c>
      <c r="U860">
        <v>0.19499443444647199</v>
      </c>
      <c r="V860">
        <v>0.24117081044213701</v>
      </c>
      <c r="W860">
        <v>0.52</v>
      </c>
      <c r="X860">
        <v>3.4</v>
      </c>
      <c r="Y860">
        <v>58293</v>
      </c>
      <c r="Z860">
        <v>3643</v>
      </c>
      <c r="AA860">
        <v>0.17</v>
      </c>
      <c r="AB860">
        <v>16</v>
      </c>
      <c r="AC860">
        <v>7</v>
      </c>
      <c r="AD860">
        <v>9</v>
      </c>
      <c r="AE860">
        <v>43.75</v>
      </c>
      <c r="AF860">
        <v>14</v>
      </c>
      <c r="AG860">
        <v>6</v>
      </c>
      <c r="AH860">
        <v>3</v>
      </c>
      <c r="AI860">
        <v>7</v>
      </c>
    </row>
    <row r="861" spans="1:35" x14ac:dyDescent="0.2">
      <c r="A861" s="102">
        <v>260</v>
      </c>
      <c r="B861">
        <v>3099</v>
      </c>
      <c r="C861" t="s">
        <v>36</v>
      </c>
      <c r="D861" t="s">
        <v>1337</v>
      </c>
      <c r="E861">
        <v>818</v>
      </c>
      <c r="F861">
        <v>816</v>
      </c>
      <c r="G861">
        <v>1100</v>
      </c>
      <c r="H861" t="s">
        <v>1314</v>
      </c>
      <c r="I861">
        <v>4540</v>
      </c>
      <c r="J861" t="s">
        <v>1792</v>
      </c>
      <c r="K861" t="s">
        <v>1334</v>
      </c>
      <c r="L861">
        <v>2913</v>
      </c>
      <c r="M861">
        <v>2861</v>
      </c>
      <c r="N861">
        <v>300</v>
      </c>
      <c r="O861" t="s">
        <v>1311</v>
      </c>
      <c r="P861">
        <v>0.87691460301996604</v>
      </c>
      <c r="Q861">
        <v>0.92071768455930303</v>
      </c>
      <c r="R861" s="15">
        <v>8.5154906605772601E-2</v>
      </c>
      <c r="S861">
        <v>1.8852952267373E-4</v>
      </c>
      <c r="T861">
        <v>-1.27572830494873</v>
      </c>
      <c r="U861">
        <v>1.27572830494873</v>
      </c>
      <c r="V861">
        <v>1.4530009317728401</v>
      </c>
      <c r="W861">
        <v>-6.2</v>
      </c>
      <c r="X861">
        <v>4.58</v>
      </c>
      <c r="Y861">
        <v>57969</v>
      </c>
      <c r="Z861">
        <v>3051</v>
      </c>
      <c r="AA861">
        <v>0.11</v>
      </c>
      <c r="AB861">
        <v>19</v>
      </c>
      <c r="AC861">
        <v>10</v>
      </c>
      <c r="AD861">
        <v>9</v>
      </c>
      <c r="AE861">
        <v>52.63</v>
      </c>
      <c r="AF861">
        <v>12</v>
      </c>
      <c r="AG861">
        <v>4</v>
      </c>
      <c r="AH861">
        <v>5</v>
      </c>
      <c r="AI861">
        <v>10</v>
      </c>
    </row>
    <row r="862" spans="1:35" x14ac:dyDescent="0.2">
      <c r="A862" s="102">
        <v>643</v>
      </c>
      <c r="B862">
        <v>1332</v>
      </c>
      <c r="C862" t="s">
        <v>1780</v>
      </c>
      <c r="D862" t="s">
        <v>1440</v>
      </c>
      <c r="E862">
        <v>610</v>
      </c>
      <c r="F862">
        <v>616</v>
      </c>
      <c r="G862">
        <v>1600</v>
      </c>
      <c r="H862" t="s">
        <v>1311</v>
      </c>
      <c r="I862">
        <v>4118</v>
      </c>
      <c r="J862" t="s">
        <v>1573</v>
      </c>
      <c r="K862" t="s">
        <v>1336</v>
      </c>
      <c r="L862">
        <v>3350</v>
      </c>
      <c r="M862">
        <v>3280</v>
      </c>
      <c r="N862">
        <v>300</v>
      </c>
      <c r="O862" t="s">
        <v>1314</v>
      </c>
      <c r="P862">
        <v>0.65349169404866903</v>
      </c>
      <c r="Q862">
        <v>0.88791361724417495</v>
      </c>
      <c r="R862">
        <v>0.100523872292222</v>
      </c>
      <c r="S862">
        <v>2.3965336935426299E-2</v>
      </c>
      <c r="T862">
        <v>1.7847827905078899</v>
      </c>
      <c r="U862">
        <v>1.7847827905078899</v>
      </c>
      <c r="V862">
        <v>0.834805805402001</v>
      </c>
      <c r="W862">
        <v>5.8</v>
      </c>
      <c r="X862">
        <v>0.16</v>
      </c>
      <c r="Y862">
        <v>56841</v>
      </c>
      <c r="Z862">
        <v>2707</v>
      </c>
      <c r="AA862">
        <v>0.21</v>
      </c>
      <c r="AB862">
        <v>21</v>
      </c>
      <c r="AC862">
        <v>13</v>
      </c>
      <c r="AD862">
        <v>8</v>
      </c>
      <c r="AE862">
        <v>61.9</v>
      </c>
      <c r="AF862">
        <v>11</v>
      </c>
      <c r="AG862">
        <v>9</v>
      </c>
      <c r="AH862">
        <v>8</v>
      </c>
      <c r="AI862">
        <v>4</v>
      </c>
    </row>
    <row r="863" spans="1:35" x14ac:dyDescent="0.2">
      <c r="A863" s="102">
        <v>316</v>
      </c>
      <c r="B863">
        <v>4114</v>
      </c>
      <c r="C863" t="s">
        <v>1475</v>
      </c>
      <c r="D863" t="s">
        <v>1336</v>
      </c>
      <c r="E863">
        <v>6140</v>
      </c>
      <c r="F863">
        <v>6160</v>
      </c>
      <c r="G863">
        <v>100</v>
      </c>
      <c r="H863" t="s">
        <v>1311</v>
      </c>
      <c r="I863">
        <v>4118</v>
      </c>
      <c r="J863" t="s">
        <v>1573</v>
      </c>
      <c r="K863" t="s">
        <v>1336</v>
      </c>
      <c r="L863">
        <v>3350</v>
      </c>
      <c r="M863">
        <v>3280</v>
      </c>
      <c r="N863">
        <v>200</v>
      </c>
      <c r="O863" t="s">
        <v>1314</v>
      </c>
      <c r="P863">
        <v>0.79889128444042001</v>
      </c>
      <c r="Q863">
        <v>0.91459542975659303</v>
      </c>
      <c r="R863" s="15">
        <v>0.158010982373852</v>
      </c>
      <c r="S863" s="15">
        <v>3.9906224146734901E-3</v>
      </c>
      <c r="T863">
        <v>0.15384265977794401</v>
      </c>
      <c r="U863">
        <v>0.15384265977794401</v>
      </c>
      <c r="V863">
        <v>0.97649568284077604</v>
      </c>
      <c r="W863">
        <v>0.35</v>
      </c>
      <c r="X863">
        <v>6.49</v>
      </c>
      <c r="Y863">
        <v>56288</v>
      </c>
      <c r="Z863">
        <v>11258</v>
      </c>
      <c r="AA863">
        <v>0.74</v>
      </c>
      <c r="AB863">
        <v>5</v>
      </c>
      <c r="AC863">
        <v>3</v>
      </c>
      <c r="AD863">
        <v>2</v>
      </c>
      <c r="AE863">
        <v>60</v>
      </c>
      <c r="AF863">
        <v>17</v>
      </c>
      <c r="AG863">
        <v>2</v>
      </c>
      <c r="AH863">
        <v>0</v>
      </c>
      <c r="AI863">
        <v>3</v>
      </c>
    </row>
    <row r="864" spans="1:35" x14ac:dyDescent="0.2">
      <c r="A864" s="102">
        <v>1479</v>
      </c>
      <c r="B864">
        <v>4502</v>
      </c>
      <c r="C864" t="s">
        <v>1601</v>
      </c>
      <c r="D864" t="s">
        <v>1334</v>
      </c>
      <c r="E864">
        <v>4250</v>
      </c>
      <c r="F864">
        <v>4242</v>
      </c>
      <c r="G864">
        <v>200</v>
      </c>
      <c r="H864" t="s">
        <v>1311</v>
      </c>
      <c r="I864">
        <v>7762</v>
      </c>
      <c r="J864" t="s">
        <v>1533</v>
      </c>
      <c r="K864" t="s">
        <v>1320</v>
      </c>
      <c r="L864">
        <v>488</v>
      </c>
      <c r="M864">
        <v>491</v>
      </c>
      <c r="N864">
        <v>1700</v>
      </c>
      <c r="O864" t="s">
        <v>1314</v>
      </c>
      <c r="P864">
        <v>0.60704195848901499</v>
      </c>
      <c r="Q864">
        <v>0.80588552628645904</v>
      </c>
      <c r="R864">
        <v>0.39681907169354103</v>
      </c>
      <c r="S864">
        <v>3.02184390501107E-2</v>
      </c>
      <c r="T864">
        <v>2.6717093691940299</v>
      </c>
      <c r="U864">
        <v>2.6717093691940299</v>
      </c>
      <c r="V864">
        <v>3.00914169310566</v>
      </c>
      <c r="W864">
        <v>13.5</v>
      </c>
      <c r="X864">
        <v>1.61</v>
      </c>
      <c r="Y864">
        <v>56115</v>
      </c>
      <c r="Z864">
        <v>3118</v>
      </c>
      <c r="AA864">
        <v>0.41</v>
      </c>
      <c r="AB864">
        <v>18</v>
      </c>
      <c r="AC864">
        <v>11</v>
      </c>
      <c r="AD864">
        <v>7</v>
      </c>
      <c r="AE864">
        <v>61.11</v>
      </c>
      <c r="AF864">
        <v>13</v>
      </c>
      <c r="AG864">
        <v>8</v>
      </c>
      <c r="AH864">
        <v>4</v>
      </c>
      <c r="AI864">
        <v>6</v>
      </c>
    </row>
    <row r="865" spans="1:35" x14ac:dyDescent="0.2">
      <c r="A865" s="102">
        <v>1087</v>
      </c>
      <c r="B865">
        <v>7259</v>
      </c>
      <c r="C865" t="s">
        <v>27</v>
      </c>
      <c r="D865" t="s">
        <v>1329</v>
      </c>
      <c r="E865">
        <v>3700</v>
      </c>
      <c r="F865">
        <v>3760</v>
      </c>
      <c r="G865">
        <v>200</v>
      </c>
      <c r="H865" t="s">
        <v>1314</v>
      </c>
      <c r="I865">
        <v>8358</v>
      </c>
      <c r="J865" t="s">
        <v>1602</v>
      </c>
      <c r="K865" t="s">
        <v>1369</v>
      </c>
      <c r="L865">
        <v>478</v>
      </c>
      <c r="M865">
        <v>468</v>
      </c>
      <c r="N865">
        <v>1600</v>
      </c>
      <c r="O865" t="s">
        <v>1311</v>
      </c>
      <c r="P865">
        <v>0.89085484444235796</v>
      </c>
      <c r="Q865">
        <v>0.84877804244061905</v>
      </c>
      <c r="R865" s="106">
        <v>7.4548712432113806E-2</v>
      </c>
      <c r="S865">
        <v>5.7886345842432303E-2</v>
      </c>
      <c r="T865">
        <v>-0.36154048980273301</v>
      </c>
      <c r="U865">
        <v>0.36154048980273301</v>
      </c>
      <c r="V865">
        <v>0.120363252787104</v>
      </c>
      <c r="W865">
        <v>-2.5099999999999998</v>
      </c>
      <c r="X865">
        <v>0.43</v>
      </c>
      <c r="Y865">
        <v>56053</v>
      </c>
      <c r="Z865">
        <v>2950</v>
      </c>
      <c r="AA865">
        <v>0.05</v>
      </c>
      <c r="AB865">
        <v>19</v>
      </c>
      <c r="AC865">
        <v>11</v>
      </c>
      <c r="AD865">
        <v>8</v>
      </c>
      <c r="AE865">
        <v>57.89</v>
      </c>
      <c r="AF865">
        <v>10</v>
      </c>
      <c r="AG865">
        <v>10</v>
      </c>
      <c r="AH865">
        <v>7</v>
      </c>
      <c r="AI865">
        <v>2</v>
      </c>
    </row>
    <row r="866" spans="1:35" x14ac:dyDescent="0.2">
      <c r="A866" s="102">
        <v>1047</v>
      </c>
      <c r="B866">
        <v>4205</v>
      </c>
      <c r="C866" t="s">
        <v>1476</v>
      </c>
      <c r="D866" t="s">
        <v>1336</v>
      </c>
      <c r="E866">
        <v>1192</v>
      </c>
      <c r="F866">
        <v>1216</v>
      </c>
      <c r="G866">
        <v>800</v>
      </c>
      <c r="H866" t="s">
        <v>1314</v>
      </c>
      <c r="I866">
        <v>6460</v>
      </c>
      <c r="J866" t="s">
        <v>1606</v>
      </c>
      <c r="K866" t="s">
        <v>1324</v>
      </c>
      <c r="L866">
        <v>1585</v>
      </c>
      <c r="M866">
        <v>1601</v>
      </c>
      <c r="N866">
        <v>600</v>
      </c>
      <c r="O866" t="s">
        <v>1311</v>
      </c>
      <c r="P866">
        <v>0.67905595969101396</v>
      </c>
      <c r="Q866">
        <v>0.851902828214812</v>
      </c>
      <c r="R866" s="106">
        <v>0.15276582341103601</v>
      </c>
      <c r="S866">
        <v>5.6953008975602702E-2</v>
      </c>
      <c r="T866">
        <v>-2.3251114599212999</v>
      </c>
      <c r="U866">
        <v>2.3251114599212999</v>
      </c>
      <c r="V866">
        <v>2.3516806500624399</v>
      </c>
      <c r="W866">
        <v>-11.35</v>
      </c>
      <c r="X866">
        <v>1.27</v>
      </c>
      <c r="Y866">
        <v>55676</v>
      </c>
      <c r="Z866">
        <v>4283</v>
      </c>
      <c r="AA866">
        <v>0.22</v>
      </c>
      <c r="AB866">
        <v>13</v>
      </c>
      <c r="AC866">
        <v>7</v>
      </c>
      <c r="AD866">
        <v>6</v>
      </c>
      <c r="AE866">
        <v>53.85</v>
      </c>
      <c r="AF866">
        <v>13</v>
      </c>
      <c r="AG866">
        <v>4</v>
      </c>
      <c r="AH866">
        <v>3</v>
      </c>
      <c r="AI866">
        <v>6</v>
      </c>
    </row>
    <row r="867" spans="1:35" x14ac:dyDescent="0.2">
      <c r="A867" s="102">
        <v>876</v>
      </c>
      <c r="B867">
        <v>4005</v>
      </c>
      <c r="C867" t="s">
        <v>1568</v>
      </c>
      <c r="D867" t="s">
        <v>1336</v>
      </c>
      <c r="E867">
        <v>450</v>
      </c>
      <c r="F867">
        <v>451</v>
      </c>
      <c r="G867">
        <v>2000</v>
      </c>
      <c r="H867" t="s">
        <v>1314</v>
      </c>
      <c r="I867">
        <v>4631</v>
      </c>
      <c r="J867" t="s">
        <v>1588</v>
      </c>
      <c r="K867" t="s">
        <v>1336</v>
      </c>
      <c r="L867">
        <v>3080</v>
      </c>
      <c r="M867">
        <v>3035</v>
      </c>
      <c r="N867">
        <v>300</v>
      </c>
      <c r="O867" t="s">
        <v>1311</v>
      </c>
      <c r="P867">
        <v>0.56396756387968106</v>
      </c>
      <c r="Q867">
        <v>0.86733332409980501</v>
      </c>
      <c r="R867">
        <v>1.7028359403703602E-2</v>
      </c>
      <c r="S867">
        <v>2.5115837613815601E-2</v>
      </c>
      <c r="T867">
        <v>-2.7896507955758398</v>
      </c>
      <c r="U867">
        <v>2.7896507955758398</v>
      </c>
      <c r="V867">
        <v>3.70913141759819</v>
      </c>
      <c r="W867">
        <v>-8.93</v>
      </c>
      <c r="X867">
        <v>0.93</v>
      </c>
      <c r="Y867">
        <v>54587</v>
      </c>
      <c r="Z867">
        <v>3033</v>
      </c>
      <c r="AA867">
        <v>0.13</v>
      </c>
      <c r="AB867">
        <v>18</v>
      </c>
      <c r="AC867">
        <v>10</v>
      </c>
      <c r="AD867">
        <v>8</v>
      </c>
      <c r="AE867">
        <v>55.56</v>
      </c>
      <c r="AF867">
        <v>14</v>
      </c>
      <c r="AG867">
        <v>5</v>
      </c>
      <c r="AH867">
        <v>3</v>
      </c>
      <c r="AI867">
        <v>10</v>
      </c>
    </row>
    <row r="868" spans="1:35" x14ac:dyDescent="0.2">
      <c r="A868" s="102">
        <v>1400</v>
      </c>
      <c r="B868">
        <v>5334</v>
      </c>
      <c r="C868" t="s">
        <v>1571</v>
      </c>
      <c r="D868" t="s">
        <v>1310</v>
      </c>
      <c r="E868">
        <v>1894</v>
      </c>
      <c r="F868">
        <v>1915</v>
      </c>
      <c r="G868">
        <v>500</v>
      </c>
      <c r="H868" t="s">
        <v>1314</v>
      </c>
      <c r="I868">
        <v>5463</v>
      </c>
      <c r="J868" t="s">
        <v>66</v>
      </c>
      <c r="K868" t="s">
        <v>1367</v>
      </c>
      <c r="L868">
        <v>2866</v>
      </c>
      <c r="M868">
        <v>2883</v>
      </c>
      <c r="N868">
        <v>300</v>
      </c>
      <c r="O868" t="s">
        <v>1311</v>
      </c>
      <c r="P868">
        <v>0.67596113580689599</v>
      </c>
      <c r="Q868">
        <v>0.815340313742976</v>
      </c>
      <c r="R868">
        <v>0.44203476173421502</v>
      </c>
      <c r="S868">
        <v>8.4201643089898498E-2</v>
      </c>
      <c r="T868">
        <v>-0.69797748679442995</v>
      </c>
      <c r="U868">
        <v>0.69797748679442995</v>
      </c>
      <c r="V868">
        <v>0.65198980341669999</v>
      </c>
      <c r="W868">
        <v>-3.41</v>
      </c>
      <c r="X868">
        <v>10.71</v>
      </c>
      <c r="Y868">
        <v>54303</v>
      </c>
      <c r="Z868">
        <v>3620</v>
      </c>
      <c r="AA868">
        <v>0.26</v>
      </c>
      <c r="AB868">
        <v>15</v>
      </c>
      <c r="AC868">
        <v>9</v>
      </c>
      <c r="AD868">
        <v>6</v>
      </c>
      <c r="AE868">
        <v>60</v>
      </c>
      <c r="AF868">
        <v>13</v>
      </c>
      <c r="AG868">
        <v>6</v>
      </c>
      <c r="AH868">
        <v>3</v>
      </c>
      <c r="AI868">
        <v>6</v>
      </c>
    </row>
    <row r="869" spans="1:35" x14ac:dyDescent="0.2">
      <c r="A869" s="102">
        <v>842</v>
      </c>
      <c r="B869">
        <v>4183</v>
      </c>
      <c r="C869" t="s">
        <v>1521</v>
      </c>
      <c r="D869" t="s">
        <v>1336</v>
      </c>
      <c r="E869">
        <v>2570</v>
      </c>
      <c r="F869">
        <v>2586</v>
      </c>
      <c r="G869">
        <v>400</v>
      </c>
      <c r="H869" t="s">
        <v>1311</v>
      </c>
      <c r="I869">
        <v>7189</v>
      </c>
      <c r="J869" t="s">
        <v>44</v>
      </c>
      <c r="K869" t="s">
        <v>1369</v>
      </c>
      <c r="L869">
        <v>689</v>
      </c>
      <c r="M869">
        <v>691</v>
      </c>
      <c r="N869">
        <v>1500</v>
      </c>
      <c r="O869" t="s">
        <v>1314</v>
      </c>
      <c r="P869">
        <v>0.74561183068072101</v>
      </c>
      <c r="Q869">
        <v>0.87032727472655702</v>
      </c>
      <c r="R869" s="15">
        <v>4.6186016968716999E-2</v>
      </c>
      <c r="S869">
        <v>1.2139681588426701E-2</v>
      </c>
      <c r="T869">
        <v>3.0054983895060299</v>
      </c>
      <c r="U869">
        <v>3.0054983895060299</v>
      </c>
      <c r="V869">
        <v>2.9686644540556602</v>
      </c>
      <c r="W869">
        <v>13.73</v>
      </c>
      <c r="X869">
        <v>0.2</v>
      </c>
      <c r="Y869">
        <v>53689</v>
      </c>
      <c r="Z869">
        <v>2826</v>
      </c>
      <c r="AA869">
        <v>0.23</v>
      </c>
      <c r="AB869">
        <v>19</v>
      </c>
      <c r="AC869">
        <v>11</v>
      </c>
      <c r="AD869">
        <v>8</v>
      </c>
      <c r="AE869">
        <v>57.89</v>
      </c>
      <c r="AF869">
        <v>11</v>
      </c>
      <c r="AG869">
        <v>7</v>
      </c>
      <c r="AH869">
        <v>6</v>
      </c>
      <c r="AI869">
        <v>6</v>
      </c>
    </row>
    <row r="870" spans="1:35" x14ac:dyDescent="0.2">
      <c r="A870" s="102">
        <v>641</v>
      </c>
      <c r="B870">
        <v>1812</v>
      </c>
      <c r="C870" t="s">
        <v>1416</v>
      </c>
      <c r="D870" t="s">
        <v>1321</v>
      </c>
      <c r="E870">
        <v>1289</v>
      </c>
      <c r="F870">
        <v>1296</v>
      </c>
      <c r="G870">
        <v>700</v>
      </c>
      <c r="H870" t="s">
        <v>1314</v>
      </c>
      <c r="I870">
        <v>7012</v>
      </c>
      <c r="J870" t="s">
        <v>1547</v>
      </c>
      <c r="K870" t="s">
        <v>1329</v>
      </c>
      <c r="L870">
        <v>2186</v>
      </c>
      <c r="M870">
        <v>2238</v>
      </c>
      <c r="N870">
        <v>400</v>
      </c>
      <c r="O870" t="s">
        <v>1311</v>
      </c>
      <c r="P870">
        <v>0.70854501154889804</v>
      </c>
      <c r="Q870">
        <v>0.88808776007500201</v>
      </c>
      <c r="R870">
        <v>1.25433768791945E-2</v>
      </c>
      <c r="S870" s="106">
        <v>1.36199240088162E-2</v>
      </c>
      <c r="T870">
        <v>-1.0046217194878999</v>
      </c>
      <c r="U870">
        <v>1.0046217194878999</v>
      </c>
      <c r="V870">
        <v>0.55053475073053804</v>
      </c>
      <c r="W870">
        <v>-3.66</v>
      </c>
      <c r="X870">
        <v>1.34</v>
      </c>
      <c r="Y870">
        <v>53264</v>
      </c>
      <c r="Z870">
        <v>2536</v>
      </c>
      <c r="AA870">
        <v>0.1</v>
      </c>
      <c r="AB870">
        <v>21</v>
      </c>
      <c r="AC870">
        <v>9</v>
      </c>
      <c r="AD870">
        <v>12</v>
      </c>
      <c r="AE870">
        <v>42.86</v>
      </c>
      <c r="AF870">
        <v>11</v>
      </c>
      <c r="AG870">
        <v>8</v>
      </c>
      <c r="AH870">
        <v>6</v>
      </c>
      <c r="AI870">
        <v>7</v>
      </c>
    </row>
    <row r="871" spans="1:35" x14ac:dyDescent="0.2">
      <c r="A871" s="102">
        <v>1234</v>
      </c>
      <c r="B871">
        <v>4631</v>
      </c>
      <c r="C871" t="s">
        <v>1588</v>
      </c>
      <c r="D871" t="s">
        <v>1336</v>
      </c>
      <c r="E871">
        <v>3080</v>
      </c>
      <c r="F871">
        <v>3035</v>
      </c>
      <c r="G871">
        <v>300</v>
      </c>
      <c r="H871" t="s">
        <v>1311</v>
      </c>
      <c r="I871">
        <v>9532</v>
      </c>
      <c r="J871" t="s">
        <v>1557</v>
      </c>
      <c r="K871" t="s">
        <v>1371</v>
      </c>
      <c r="L871">
        <v>1887</v>
      </c>
      <c r="M871">
        <v>1888</v>
      </c>
      <c r="N871">
        <v>500</v>
      </c>
      <c r="O871" t="s">
        <v>1314</v>
      </c>
      <c r="P871">
        <v>0.69485383146677304</v>
      </c>
      <c r="Q871">
        <v>0.83499499097282004</v>
      </c>
      <c r="R871">
        <v>1.24025089497029E-4</v>
      </c>
      <c r="S871" s="106">
        <v>8.9759837487638702E-2</v>
      </c>
      <c r="T871">
        <v>2.1904752525045499</v>
      </c>
      <c r="U871">
        <v>2.1904752525045499</v>
      </c>
      <c r="V871">
        <v>3.0731095645489299</v>
      </c>
      <c r="W871">
        <v>7.24</v>
      </c>
      <c r="X871">
        <v>3.68</v>
      </c>
      <c r="Y871">
        <v>53201</v>
      </c>
      <c r="Z871">
        <v>4092</v>
      </c>
      <c r="AA871">
        <v>0.31</v>
      </c>
      <c r="AB871">
        <v>13</v>
      </c>
      <c r="AC871">
        <v>7</v>
      </c>
      <c r="AD871">
        <v>6</v>
      </c>
      <c r="AE871">
        <v>53.85</v>
      </c>
      <c r="AF871">
        <v>15</v>
      </c>
      <c r="AG871">
        <v>4</v>
      </c>
      <c r="AH871">
        <v>2</v>
      </c>
      <c r="AI871">
        <v>7</v>
      </c>
    </row>
    <row r="872" spans="1:35" x14ac:dyDescent="0.2">
      <c r="A872" s="102">
        <v>902</v>
      </c>
      <c r="B872">
        <v>7984</v>
      </c>
      <c r="C872" t="s">
        <v>849</v>
      </c>
      <c r="D872" t="s">
        <v>1335</v>
      </c>
      <c r="E872">
        <v>1570</v>
      </c>
      <c r="F872">
        <v>1597</v>
      </c>
      <c r="G872">
        <v>600</v>
      </c>
      <c r="H872" t="s">
        <v>1314</v>
      </c>
      <c r="I872">
        <v>8306</v>
      </c>
      <c r="J872" t="s">
        <v>1522</v>
      </c>
      <c r="K872" t="s">
        <v>1369</v>
      </c>
      <c r="L872">
        <v>567.20000000000005</v>
      </c>
      <c r="M872">
        <v>569.4</v>
      </c>
      <c r="N872">
        <v>1700</v>
      </c>
      <c r="O872" t="s">
        <v>1311</v>
      </c>
      <c r="P872">
        <v>0.70336709553138499</v>
      </c>
      <c r="Q872">
        <v>0.86428340853840602</v>
      </c>
      <c r="R872" s="106">
        <v>6.8918487011326302E-2</v>
      </c>
      <c r="S872" s="15">
        <v>2.0352466718909602E-2</v>
      </c>
      <c r="T872">
        <v>-0.56159410244433805</v>
      </c>
      <c r="U872">
        <v>0.56159410244433805</v>
      </c>
      <c r="V872">
        <v>1.55889721131995</v>
      </c>
      <c r="W872">
        <v>-0.94</v>
      </c>
      <c r="X872">
        <v>1.02</v>
      </c>
      <c r="Y872">
        <v>53022</v>
      </c>
      <c r="Z872">
        <v>3314</v>
      </c>
      <c r="AA872">
        <v>0.15</v>
      </c>
      <c r="AB872">
        <v>16</v>
      </c>
      <c r="AC872">
        <v>9</v>
      </c>
      <c r="AD872">
        <v>7</v>
      </c>
      <c r="AE872">
        <v>56.25</v>
      </c>
      <c r="AF872">
        <v>12</v>
      </c>
      <c r="AG872">
        <v>5</v>
      </c>
      <c r="AH872">
        <v>5</v>
      </c>
      <c r="AI872">
        <v>6</v>
      </c>
    </row>
    <row r="873" spans="1:35" x14ac:dyDescent="0.2">
      <c r="A873" s="102">
        <v>586</v>
      </c>
      <c r="B873">
        <v>6361</v>
      </c>
      <c r="C873" t="s">
        <v>761</v>
      </c>
      <c r="D873" t="s">
        <v>1324</v>
      </c>
      <c r="E873">
        <v>2905</v>
      </c>
      <c r="F873">
        <v>2898</v>
      </c>
      <c r="G873">
        <v>300</v>
      </c>
      <c r="H873" t="s">
        <v>1314</v>
      </c>
      <c r="I873">
        <v>8002</v>
      </c>
      <c r="J873" t="s">
        <v>29</v>
      </c>
      <c r="K873" t="s">
        <v>1318</v>
      </c>
      <c r="L873">
        <v>782.8</v>
      </c>
      <c r="M873">
        <v>789.7</v>
      </c>
      <c r="N873">
        <v>1100</v>
      </c>
      <c r="O873" t="s">
        <v>1311</v>
      </c>
      <c r="P873">
        <v>0.66176566311815199</v>
      </c>
      <c r="Q873">
        <v>0.89234523553945599</v>
      </c>
      <c r="R873" s="15">
        <v>2.5537181165792202E-3</v>
      </c>
      <c r="S873">
        <v>1.2705172729707601E-2</v>
      </c>
      <c r="T873">
        <v>-3.1165372288922399</v>
      </c>
      <c r="U873">
        <v>3.1165372288922399</v>
      </c>
      <c r="V873">
        <v>3.2603621313554698</v>
      </c>
      <c r="W873">
        <v>-11.79</v>
      </c>
      <c r="X873">
        <v>0.08</v>
      </c>
      <c r="Y873">
        <v>52978</v>
      </c>
      <c r="Z873">
        <v>3311</v>
      </c>
      <c r="AA873">
        <v>0</v>
      </c>
      <c r="AB873">
        <v>16</v>
      </c>
      <c r="AC873">
        <v>8</v>
      </c>
      <c r="AD873">
        <v>8</v>
      </c>
      <c r="AE873">
        <v>50</v>
      </c>
      <c r="AF873">
        <v>13</v>
      </c>
      <c r="AG873">
        <v>7</v>
      </c>
      <c r="AH873">
        <v>4</v>
      </c>
      <c r="AI873">
        <v>5</v>
      </c>
    </row>
    <row r="874" spans="1:35" x14ac:dyDescent="0.2">
      <c r="A874" s="102">
        <v>178</v>
      </c>
      <c r="B874">
        <v>1332</v>
      </c>
      <c r="C874" t="s">
        <v>1780</v>
      </c>
      <c r="D874" t="s">
        <v>1440</v>
      </c>
      <c r="E874">
        <v>610</v>
      </c>
      <c r="F874">
        <v>616</v>
      </c>
      <c r="G874">
        <v>1700</v>
      </c>
      <c r="H874" t="s">
        <v>1311</v>
      </c>
      <c r="I874">
        <v>2267</v>
      </c>
      <c r="J874" t="s">
        <v>1570</v>
      </c>
      <c r="K874" t="s">
        <v>1339</v>
      </c>
      <c r="L874">
        <v>5310</v>
      </c>
      <c r="M874">
        <v>5330</v>
      </c>
      <c r="N874">
        <v>200</v>
      </c>
      <c r="O874" t="s">
        <v>1314</v>
      </c>
      <c r="P874">
        <v>0.61989426592739205</v>
      </c>
      <c r="Q874">
        <v>0.92896041484511405</v>
      </c>
      <c r="R874">
        <v>0.11266218228119899</v>
      </c>
      <c r="S874">
        <v>8.47372711308228E-3</v>
      </c>
      <c r="T874">
        <v>2.8702032677553402</v>
      </c>
      <c r="U874">
        <v>2.8702032677553402</v>
      </c>
      <c r="V874">
        <v>2.83112809435824</v>
      </c>
      <c r="W874">
        <v>10.06</v>
      </c>
      <c r="X874">
        <v>1.76</v>
      </c>
      <c r="Y874">
        <v>51871</v>
      </c>
      <c r="Z874">
        <v>3242</v>
      </c>
      <c r="AA874">
        <v>0.36</v>
      </c>
      <c r="AB874">
        <v>16</v>
      </c>
      <c r="AC874">
        <v>8</v>
      </c>
      <c r="AD874">
        <v>8</v>
      </c>
      <c r="AE874">
        <v>50</v>
      </c>
      <c r="AF874">
        <v>12</v>
      </c>
      <c r="AG874">
        <v>6</v>
      </c>
      <c r="AH874">
        <v>4</v>
      </c>
      <c r="AI874">
        <v>6</v>
      </c>
    </row>
    <row r="875" spans="1:35" x14ac:dyDescent="0.2">
      <c r="A875" s="102">
        <v>54</v>
      </c>
      <c r="B875">
        <v>4534</v>
      </c>
      <c r="C875" t="s">
        <v>1580</v>
      </c>
      <c r="D875" t="s">
        <v>1334</v>
      </c>
      <c r="E875">
        <v>4290</v>
      </c>
      <c r="F875">
        <v>4290</v>
      </c>
      <c r="G875">
        <v>200</v>
      </c>
      <c r="H875" t="s">
        <v>1314</v>
      </c>
      <c r="I875">
        <v>6178</v>
      </c>
      <c r="J875" t="s">
        <v>1814</v>
      </c>
      <c r="K875" t="s">
        <v>1326</v>
      </c>
      <c r="L875">
        <v>1010</v>
      </c>
      <c r="M875">
        <v>1005.5</v>
      </c>
      <c r="N875">
        <v>900</v>
      </c>
      <c r="O875" t="s">
        <v>1311</v>
      </c>
      <c r="P875">
        <v>0.80455549036268004</v>
      </c>
      <c r="Q875">
        <v>0.95110380952529805</v>
      </c>
      <c r="R875" s="106">
        <v>5.2185035010504303E-2</v>
      </c>
      <c r="S875">
        <v>5.8273475174630003E-2</v>
      </c>
      <c r="T875">
        <v>-0.291994743270653</v>
      </c>
      <c r="U875">
        <v>0.291994743270653</v>
      </c>
      <c r="V875">
        <v>0.14112810619761401</v>
      </c>
      <c r="W875">
        <v>-0.49</v>
      </c>
      <c r="X875">
        <v>5.47</v>
      </c>
      <c r="Y875">
        <v>51042</v>
      </c>
      <c r="Z875">
        <v>2686</v>
      </c>
      <c r="AA875">
        <v>0.04</v>
      </c>
      <c r="AB875">
        <v>19</v>
      </c>
      <c r="AC875">
        <v>9</v>
      </c>
      <c r="AD875">
        <v>10</v>
      </c>
      <c r="AE875">
        <v>47.37</v>
      </c>
      <c r="AF875">
        <v>14</v>
      </c>
      <c r="AG875">
        <v>6</v>
      </c>
      <c r="AH875">
        <v>5</v>
      </c>
      <c r="AI875">
        <v>8</v>
      </c>
    </row>
    <row r="876" spans="1:35" x14ac:dyDescent="0.2">
      <c r="A876" s="102">
        <v>415</v>
      </c>
      <c r="B876">
        <v>6460</v>
      </c>
      <c r="C876" t="s">
        <v>1606</v>
      </c>
      <c r="D876" t="s">
        <v>1324</v>
      </c>
      <c r="E876">
        <v>1585</v>
      </c>
      <c r="F876">
        <v>1601</v>
      </c>
      <c r="G876">
        <v>400</v>
      </c>
      <c r="H876" t="s">
        <v>1311</v>
      </c>
      <c r="I876">
        <v>7735</v>
      </c>
      <c r="J876" t="s">
        <v>1793</v>
      </c>
      <c r="K876" t="s">
        <v>1316</v>
      </c>
      <c r="L876">
        <v>6690</v>
      </c>
      <c r="M876">
        <v>6490</v>
      </c>
      <c r="N876">
        <v>100</v>
      </c>
      <c r="O876" t="s">
        <v>1314</v>
      </c>
      <c r="P876">
        <v>0.58477009488142095</v>
      </c>
      <c r="Q876">
        <v>0.90633676725569801</v>
      </c>
      <c r="R876">
        <v>0.16560861892693601</v>
      </c>
      <c r="S876">
        <v>7.7336988228532697E-3</v>
      </c>
      <c r="T876">
        <v>2.25080023625932</v>
      </c>
      <c r="U876">
        <v>2.25080023625932</v>
      </c>
      <c r="V876">
        <v>1.55193555386096</v>
      </c>
      <c r="W876">
        <v>12.73</v>
      </c>
      <c r="X876">
        <v>1.33</v>
      </c>
      <c r="Y876">
        <v>50843</v>
      </c>
      <c r="Z876">
        <v>2311</v>
      </c>
      <c r="AA876">
        <v>0.35</v>
      </c>
      <c r="AB876">
        <v>22</v>
      </c>
      <c r="AC876">
        <v>13</v>
      </c>
      <c r="AD876">
        <v>9</v>
      </c>
      <c r="AE876">
        <v>59.09</v>
      </c>
      <c r="AF876">
        <v>8</v>
      </c>
      <c r="AG876">
        <v>12</v>
      </c>
      <c r="AH876">
        <v>8</v>
      </c>
      <c r="AI876">
        <v>2</v>
      </c>
    </row>
    <row r="877" spans="1:35" x14ac:dyDescent="0.2">
      <c r="A877" s="102">
        <v>1318</v>
      </c>
      <c r="B877">
        <v>1812</v>
      </c>
      <c r="C877" t="s">
        <v>1416</v>
      </c>
      <c r="D877" t="s">
        <v>1321</v>
      </c>
      <c r="E877">
        <v>1289</v>
      </c>
      <c r="F877">
        <v>1296</v>
      </c>
      <c r="G877">
        <v>500</v>
      </c>
      <c r="H877" t="s">
        <v>1314</v>
      </c>
      <c r="I877">
        <v>4114</v>
      </c>
      <c r="J877" t="s">
        <v>1475</v>
      </c>
      <c r="K877" t="s">
        <v>1336</v>
      </c>
      <c r="L877">
        <v>6140</v>
      </c>
      <c r="M877">
        <v>6160</v>
      </c>
      <c r="N877">
        <v>100</v>
      </c>
      <c r="O877" t="s">
        <v>1311</v>
      </c>
      <c r="P877">
        <v>0.68062686160076602</v>
      </c>
      <c r="Q877">
        <v>0.82431383176051798</v>
      </c>
      <c r="R877">
        <v>3.5367603980592202E-2</v>
      </c>
      <c r="S877">
        <v>2.5191258928893501E-2</v>
      </c>
      <c r="T877">
        <v>-1.4714898628225099</v>
      </c>
      <c r="U877">
        <v>1.4714898628225099</v>
      </c>
      <c r="V877">
        <v>1.17854671545218</v>
      </c>
      <c r="W877">
        <v>-3.89</v>
      </c>
      <c r="X877">
        <v>5.19</v>
      </c>
      <c r="Y877">
        <v>50162</v>
      </c>
      <c r="Z877">
        <v>3344</v>
      </c>
      <c r="AA877">
        <v>0.34</v>
      </c>
      <c r="AB877">
        <v>15</v>
      </c>
      <c r="AC877">
        <v>8</v>
      </c>
      <c r="AD877">
        <v>7</v>
      </c>
      <c r="AE877">
        <v>53.33</v>
      </c>
      <c r="AF877">
        <v>12</v>
      </c>
      <c r="AG877">
        <v>4</v>
      </c>
      <c r="AH877">
        <v>4</v>
      </c>
      <c r="AI877">
        <v>7</v>
      </c>
    </row>
    <row r="878" spans="1:35" x14ac:dyDescent="0.2">
      <c r="A878" s="102">
        <v>663</v>
      </c>
      <c r="B878">
        <v>5334</v>
      </c>
      <c r="C878" t="s">
        <v>1571</v>
      </c>
      <c r="D878" t="s">
        <v>1310</v>
      </c>
      <c r="E878">
        <v>1894</v>
      </c>
      <c r="F878">
        <v>1915</v>
      </c>
      <c r="G878">
        <v>500</v>
      </c>
      <c r="H878" t="s">
        <v>1311</v>
      </c>
      <c r="I878">
        <v>5803</v>
      </c>
      <c r="J878" t="s">
        <v>26</v>
      </c>
      <c r="K878" t="s">
        <v>1327</v>
      </c>
      <c r="L878">
        <v>383</v>
      </c>
      <c r="M878">
        <v>387</v>
      </c>
      <c r="N878">
        <v>2500</v>
      </c>
      <c r="O878" t="s">
        <v>1314</v>
      </c>
      <c r="P878">
        <v>0.91683989009540601</v>
      </c>
      <c r="Q878">
        <v>0.88632693872474699</v>
      </c>
      <c r="R878">
        <v>4.2835792580121101E-2</v>
      </c>
      <c r="S878">
        <v>2.5823395657845201E-2</v>
      </c>
      <c r="T878">
        <v>1.4169595740015699</v>
      </c>
      <c r="U878">
        <v>1.4169595740015699</v>
      </c>
      <c r="V878">
        <v>1.52720273451241</v>
      </c>
      <c r="W878">
        <v>4.84</v>
      </c>
      <c r="X878">
        <v>1.04</v>
      </c>
      <c r="Y878">
        <v>50071</v>
      </c>
      <c r="Z878">
        <v>2635</v>
      </c>
      <c r="AA878">
        <v>0.11</v>
      </c>
      <c r="AB878">
        <v>19</v>
      </c>
      <c r="AC878">
        <v>9</v>
      </c>
      <c r="AD878">
        <v>10</v>
      </c>
      <c r="AE878">
        <v>47.37</v>
      </c>
      <c r="AF878">
        <v>11</v>
      </c>
      <c r="AG878">
        <v>8</v>
      </c>
      <c r="AH878">
        <v>4</v>
      </c>
      <c r="AI878">
        <v>7</v>
      </c>
    </row>
    <row r="879" spans="1:35" x14ac:dyDescent="0.2">
      <c r="A879" s="102">
        <v>1289</v>
      </c>
      <c r="B879">
        <v>4114</v>
      </c>
      <c r="C879" t="s">
        <v>1475</v>
      </c>
      <c r="D879" t="s">
        <v>1336</v>
      </c>
      <c r="E879">
        <v>6140</v>
      </c>
      <c r="F879">
        <v>6160</v>
      </c>
      <c r="G879">
        <v>100</v>
      </c>
      <c r="H879" t="s">
        <v>1311</v>
      </c>
      <c r="I879">
        <v>7201</v>
      </c>
      <c r="J879" t="s">
        <v>1354</v>
      </c>
      <c r="K879" t="s">
        <v>1329</v>
      </c>
      <c r="L879">
        <v>505</v>
      </c>
      <c r="M879">
        <v>502.8</v>
      </c>
      <c r="N879">
        <v>1200</v>
      </c>
      <c r="O879" t="s">
        <v>1314</v>
      </c>
      <c r="P879">
        <v>0.84791580436809</v>
      </c>
      <c r="Q879">
        <v>0.82810903955172699</v>
      </c>
      <c r="R879">
        <v>1.8875117418262699E-2</v>
      </c>
      <c r="S879" s="15">
        <v>6.3762776853124994E-2</v>
      </c>
      <c r="T879">
        <v>4.0646932598755097</v>
      </c>
      <c r="U879">
        <v>4.0646932598755097</v>
      </c>
      <c r="V879">
        <v>4.2351059518204197</v>
      </c>
      <c r="W879">
        <v>16.04</v>
      </c>
      <c r="X879">
        <v>2.0499999999999998</v>
      </c>
      <c r="Y879">
        <v>49416</v>
      </c>
      <c r="Z879">
        <v>1977</v>
      </c>
      <c r="AA879">
        <v>0.12</v>
      </c>
      <c r="AB879">
        <v>25</v>
      </c>
      <c r="AC879">
        <v>12</v>
      </c>
      <c r="AD879">
        <v>13</v>
      </c>
      <c r="AE879">
        <v>48</v>
      </c>
      <c r="AF879">
        <v>14</v>
      </c>
      <c r="AG879">
        <v>6</v>
      </c>
      <c r="AH879">
        <v>5</v>
      </c>
      <c r="AI879">
        <v>14</v>
      </c>
    </row>
    <row r="880" spans="1:35" x14ac:dyDescent="0.2">
      <c r="A880" s="102">
        <v>67</v>
      </c>
      <c r="B880">
        <v>3635</v>
      </c>
      <c r="C880" t="s">
        <v>46</v>
      </c>
      <c r="D880" t="s">
        <v>1313</v>
      </c>
      <c r="E880">
        <v>3155</v>
      </c>
      <c r="F880">
        <v>3190</v>
      </c>
      <c r="G880">
        <v>300</v>
      </c>
      <c r="H880" t="s">
        <v>1311</v>
      </c>
      <c r="I880">
        <v>6951</v>
      </c>
      <c r="J880" t="s">
        <v>228</v>
      </c>
      <c r="K880" t="s">
        <v>1316</v>
      </c>
      <c r="L880">
        <v>3505</v>
      </c>
      <c r="M880">
        <v>3490</v>
      </c>
      <c r="N880">
        <v>300</v>
      </c>
      <c r="O880" t="s">
        <v>1314</v>
      </c>
      <c r="P880">
        <v>0.832681307573787</v>
      </c>
      <c r="Q880">
        <v>0.94772805112597502</v>
      </c>
      <c r="R880" s="15">
        <v>7.7749985090758894E-2</v>
      </c>
      <c r="S880">
        <v>3.2596632049043901E-2</v>
      </c>
      <c r="T880">
        <v>2.1127227806137698</v>
      </c>
      <c r="U880">
        <v>2.1127227806137698</v>
      </c>
      <c r="V880">
        <v>1.86322796111466</v>
      </c>
      <c r="W880">
        <v>7.21</v>
      </c>
      <c r="X880">
        <v>8.6</v>
      </c>
      <c r="Y880">
        <v>49192</v>
      </c>
      <c r="Z880">
        <v>3279</v>
      </c>
      <c r="AA880">
        <v>0.28999999999999998</v>
      </c>
      <c r="AB880">
        <v>15</v>
      </c>
      <c r="AC880">
        <v>7</v>
      </c>
      <c r="AD880">
        <v>8</v>
      </c>
      <c r="AE880">
        <v>46.67</v>
      </c>
      <c r="AF880">
        <v>11</v>
      </c>
      <c r="AG880">
        <v>5</v>
      </c>
      <c r="AH880">
        <v>5</v>
      </c>
      <c r="AI880">
        <v>5</v>
      </c>
    </row>
    <row r="881" spans="1:35" x14ac:dyDescent="0.2">
      <c r="A881" s="102">
        <v>530</v>
      </c>
      <c r="B881">
        <v>4182</v>
      </c>
      <c r="C881" t="s">
        <v>47</v>
      </c>
      <c r="D881" t="s">
        <v>1336</v>
      </c>
      <c r="E881">
        <v>1810</v>
      </c>
      <c r="F881">
        <v>1834</v>
      </c>
      <c r="G881">
        <v>300</v>
      </c>
      <c r="H881" t="s">
        <v>1311</v>
      </c>
      <c r="I881">
        <v>4530</v>
      </c>
      <c r="J881" t="s">
        <v>1062</v>
      </c>
      <c r="K881" t="s">
        <v>1334</v>
      </c>
      <c r="L881">
        <v>5630</v>
      </c>
      <c r="M881">
        <v>5610</v>
      </c>
      <c r="N881">
        <v>100</v>
      </c>
      <c r="O881" t="s">
        <v>1314</v>
      </c>
      <c r="P881">
        <v>0.53368682366988995</v>
      </c>
      <c r="Q881">
        <v>0.89723350380203903</v>
      </c>
      <c r="R881" s="106">
        <v>8.1909934078714802E-2</v>
      </c>
      <c r="S881">
        <v>4.5035924994777203E-2</v>
      </c>
      <c r="T881">
        <v>1.30801616125957</v>
      </c>
      <c r="U881">
        <v>1.30801616125957</v>
      </c>
      <c r="V881">
        <v>1.00132837074558</v>
      </c>
      <c r="W881">
        <v>5.17</v>
      </c>
      <c r="X881">
        <v>1.93</v>
      </c>
      <c r="Y881">
        <v>49030</v>
      </c>
      <c r="Z881">
        <v>3269</v>
      </c>
      <c r="AA881">
        <v>0.33</v>
      </c>
      <c r="AB881">
        <v>15</v>
      </c>
      <c r="AC881">
        <v>10</v>
      </c>
      <c r="AD881">
        <v>5</v>
      </c>
      <c r="AE881">
        <v>66.67</v>
      </c>
      <c r="AF881">
        <v>10</v>
      </c>
      <c r="AG881">
        <v>7</v>
      </c>
      <c r="AH881">
        <v>5</v>
      </c>
      <c r="AI881">
        <v>3</v>
      </c>
    </row>
    <row r="882" spans="1:35" x14ac:dyDescent="0.2">
      <c r="A882" s="102">
        <v>745</v>
      </c>
      <c r="B882">
        <v>1944</v>
      </c>
      <c r="C882" t="s">
        <v>1640</v>
      </c>
      <c r="D882" t="s">
        <v>1321</v>
      </c>
      <c r="E882">
        <v>1801</v>
      </c>
      <c r="F882">
        <v>1800</v>
      </c>
      <c r="G882">
        <v>600</v>
      </c>
      <c r="H882" t="s">
        <v>1311</v>
      </c>
      <c r="I882">
        <v>9505</v>
      </c>
      <c r="J882" t="s">
        <v>1688</v>
      </c>
      <c r="K882" t="s">
        <v>1371</v>
      </c>
      <c r="L882">
        <v>840</v>
      </c>
      <c r="M882">
        <v>844</v>
      </c>
      <c r="N882">
        <v>1300</v>
      </c>
      <c r="O882" t="s">
        <v>1314</v>
      </c>
      <c r="P882">
        <v>0.88593197155090597</v>
      </c>
      <c r="Q882">
        <v>0.87958337501549999</v>
      </c>
      <c r="R882">
        <v>1.7518465836289299E-2</v>
      </c>
      <c r="S882">
        <v>1.57219664276315E-4</v>
      </c>
      <c r="T882">
        <v>0.17434808566214</v>
      </c>
      <c r="U882">
        <v>0.17434808566214</v>
      </c>
      <c r="V882">
        <v>1.8214328166622901E-2</v>
      </c>
      <c r="W882">
        <v>0.43</v>
      </c>
      <c r="X882">
        <v>1.59</v>
      </c>
      <c r="Y882">
        <v>49027</v>
      </c>
      <c r="Z882">
        <v>2451</v>
      </c>
      <c r="AA882">
        <v>0.15</v>
      </c>
      <c r="AB882">
        <v>20</v>
      </c>
      <c r="AC882">
        <v>11</v>
      </c>
      <c r="AD882">
        <v>9</v>
      </c>
      <c r="AE882">
        <v>55</v>
      </c>
      <c r="AF882">
        <v>14</v>
      </c>
      <c r="AG882">
        <v>6</v>
      </c>
      <c r="AH882">
        <v>2</v>
      </c>
      <c r="AI882">
        <v>12</v>
      </c>
    </row>
    <row r="883" spans="1:35" x14ac:dyDescent="0.2">
      <c r="A883" s="102">
        <v>1230</v>
      </c>
      <c r="B883">
        <v>4812</v>
      </c>
      <c r="C883" t="s">
        <v>698</v>
      </c>
      <c r="D883" t="s">
        <v>1313</v>
      </c>
      <c r="E883">
        <v>5060</v>
      </c>
      <c r="F883">
        <v>5060</v>
      </c>
      <c r="G883">
        <v>100</v>
      </c>
      <c r="H883" t="s">
        <v>1311</v>
      </c>
      <c r="I883">
        <v>6383</v>
      </c>
      <c r="J883" t="s">
        <v>562</v>
      </c>
      <c r="K883" t="s">
        <v>1324</v>
      </c>
      <c r="L883">
        <v>6900</v>
      </c>
      <c r="M883">
        <v>6890</v>
      </c>
      <c r="N883">
        <v>100</v>
      </c>
      <c r="O883" t="s">
        <v>1314</v>
      </c>
      <c r="P883">
        <v>0.81189293130208395</v>
      </c>
      <c r="Q883">
        <v>0.835407055277961</v>
      </c>
      <c r="R883" s="106">
        <v>8.6155987469859696E-2</v>
      </c>
      <c r="S883">
        <v>1.8194126811448299E-2</v>
      </c>
      <c r="T883">
        <v>2.90668394257</v>
      </c>
      <c r="U883">
        <v>2.90668394257</v>
      </c>
      <c r="V883">
        <v>3.1669112298728899</v>
      </c>
      <c r="W883">
        <v>11.6</v>
      </c>
      <c r="X883">
        <v>26.56</v>
      </c>
      <c r="Y883">
        <v>47874</v>
      </c>
      <c r="Z883">
        <v>4352</v>
      </c>
      <c r="AA883">
        <v>0.1</v>
      </c>
      <c r="AB883">
        <v>11</v>
      </c>
      <c r="AC883">
        <v>6</v>
      </c>
      <c r="AD883">
        <v>5</v>
      </c>
      <c r="AE883">
        <v>54.55</v>
      </c>
      <c r="AF883">
        <v>8</v>
      </c>
      <c r="AG883">
        <v>5</v>
      </c>
      <c r="AH883">
        <v>5</v>
      </c>
      <c r="AI883">
        <v>1</v>
      </c>
    </row>
    <row r="884" spans="1:35" x14ac:dyDescent="0.2">
      <c r="A884" s="102">
        <v>528</v>
      </c>
      <c r="B884">
        <v>7278</v>
      </c>
      <c r="C884" t="s">
        <v>45</v>
      </c>
      <c r="D884" t="s">
        <v>1329</v>
      </c>
      <c r="E884">
        <v>2240</v>
      </c>
      <c r="F884">
        <v>2234</v>
      </c>
      <c r="G884">
        <v>500</v>
      </c>
      <c r="H884" t="s">
        <v>1311</v>
      </c>
      <c r="I884">
        <v>7327</v>
      </c>
      <c r="J884" t="s">
        <v>1576</v>
      </c>
      <c r="K884" t="s">
        <v>1369</v>
      </c>
      <c r="L884">
        <v>2603</v>
      </c>
      <c r="M884">
        <v>2610</v>
      </c>
      <c r="N884">
        <v>400</v>
      </c>
      <c r="O884" t="s">
        <v>1314</v>
      </c>
      <c r="P884">
        <v>0.936680456436497</v>
      </c>
      <c r="Q884">
        <v>0.89733901028543495</v>
      </c>
      <c r="R884">
        <v>2.8371642436140598E-2</v>
      </c>
      <c r="S884" s="15">
        <v>1.7462708159395799E-2</v>
      </c>
      <c r="T884">
        <v>0.93889129524732595</v>
      </c>
      <c r="U884">
        <v>0.93889129524732595</v>
      </c>
      <c r="V884">
        <v>0.81899906909020803</v>
      </c>
      <c r="W884">
        <v>2.5499999999999998</v>
      </c>
      <c r="X884">
        <v>6.99</v>
      </c>
      <c r="Y884">
        <v>47830</v>
      </c>
      <c r="Z884">
        <v>47830</v>
      </c>
      <c r="AA884">
        <v>2.29</v>
      </c>
      <c r="AB884">
        <v>1</v>
      </c>
      <c r="AC884">
        <v>1</v>
      </c>
      <c r="AD884">
        <v>0</v>
      </c>
      <c r="AE884">
        <v>100</v>
      </c>
      <c r="AF884">
        <v>6</v>
      </c>
      <c r="AG884">
        <v>1</v>
      </c>
      <c r="AH884">
        <v>0</v>
      </c>
      <c r="AI884">
        <v>0</v>
      </c>
    </row>
    <row r="885" spans="1:35" x14ac:dyDescent="0.2">
      <c r="A885" s="102">
        <v>299</v>
      </c>
      <c r="B885">
        <v>2531</v>
      </c>
      <c r="C885" t="s">
        <v>1338</v>
      </c>
      <c r="D885" t="s">
        <v>1339</v>
      </c>
      <c r="E885">
        <v>940</v>
      </c>
      <c r="F885">
        <v>923</v>
      </c>
      <c r="G885">
        <v>1100</v>
      </c>
      <c r="H885" t="s">
        <v>1311</v>
      </c>
      <c r="I885">
        <v>8273</v>
      </c>
      <c r="J885" t="s">
        <v>1444</v>
      </c>
      <c r="K885" t="s">
        <v>1337</v>
      </c>
      <c r="L885">
        <v>3425</v>
      </c>
      <c r="M885">
        <v>3410</v>
      </c>
      <c r="N885">
        <v>300</v>
      </c>
      <c r="O885" t="s">
        <v>1314</v>
      </c>
      <c r="P885">
        <v>0.90325179431956204</v>
      </c>
      <c r="Q885">
        <v>0.91589722810423901</v>
      </c>
      <c r="R885" s="106">
        <v>3.3188255636555498E-3</v>
      </c>
      <c r="S885" s="106">
        <v>1.1342512697981699E-2</v>
      </c>
      <c r="T885">
        <v>0.92426025157819802</v>
      </c>
      <c r="U885">
        <v>0.92426025157819802</v>
      </c>
      <c r="V885">
        <v>1.0065418255771901</v>
      </c>
      <c r="W885">
        <v>4.0199999999999996</v>
      </c>
      <c r="X885">
        <v>0.75</v>
      </c>
      <c r="Y885">
        <v>47646</v>
      </c>
      <c r="Z885">
        <v>2382</v>
      </c>
      <c r="AA885">
        <v>0.05</v>
      </c>
      <c r="AB885">
        <v>20</v>
      </c>
      <c r="AC885">
        <v>10</v>
      </c>
      <c r="AD885">
        <v>10</v>
      </c>
      <c r="AE885">
        <v>50</v>
      </c>
      <c r="AF885">
        <v>10</v>
      </c>
      <c r="AG885">
        <v>8</v>
      </c>
      <c r="AH885">
        <v>7</v>
      </c>
      <c r="AI885">
        <v>5</v>
      </c>
    </row>
    <row r="886" spans="1:35" x14ac:dyDescent="0.2">
      <c r="A886" s="102">
        <v>242</v>
      </c>
      <c r="B886">
        <v>2001</v>
      </c>
      <c r="C886" t="s">
        <v>1222</v>
      </c>
      <c r="D886" t="s">
        <v>1339</v>
      </c>
      <c r="E886">
        <v>1653</v>
      </c>
      <c r="F886">
        <v>1649</v>
      </c>
      <c r="G886">
        <v>600</v>
      </c>
      <c r="H886" t="s">
        <v>1311</v>
      </c>
      <c r="I886">
        <v>5214</v>
      </c>
      <c r="J886" t="s">
        <v>1608</v>
      </c>
      <c r="K886" t="s">
        <v>1310</v>
      </c>
      <c r="L886">
        <v>2068</v>
      </c>
      <c r="M886">
        <v>2069</v>
      </c>
      <c r="N886">
        <v>500</v>
      </c>
      <c r="O886" t="s">
        <v>1314</v>
      </c>
      <c r="P886">
        <v>0.66159600640239802</v>
      </c>
      <c r="Q886">
        <v>0.92208586903640999</v>
      </c>
      <c r="R886">
        <v>0.349469610509694</v>
      </c>
      <c r="S886">
        <v>1.3452641485310101E-2</v>
      </c>
      <c r="T886">
        <v>2.45505916721467</v>
      </c>
      <c r="U886">
        <v>2.45505916721467</v>
      </c>
      <c r="V886">
        <v>2.4631195369063299</v>
      </c>
      <c r="W886">
        <v>8.9700000000000006</v>
      </c>
      <c r="X886">
        <v>4.3600000000000003</v>
      </c>
      <c r="Y886">
        <v>47263</v>
      </c>
      <c r="Z886">
        <v>2488</v>
      </c>
      <c r="AA886">
        <v>0.04</v>
      </c>
      <c r="AB886">
        <v>19</v>
      </c>
      <c r="AC886">
        <v>11</v>
      </c>
      <c r="AD886">
        <v>8</v>
      </c>
      <c r="AE886">
        <v>57.89</v>
      </c>
      <c r="AF886">
        <v>13</v>
      </c>
      <c r="AG886">
        <v>6</v>
      </c>
      <c r="AH886">
        <v>6</v>
      </c>
      <c r="AI886">
        <v>7</v>
      </c>
    </row>
    <row r="887" spans="1:35" x14ac:dyDescent="0.2">
      <c r="A887" s="102">
        <v>860</v>
      </c>
      <c r="B887">
        <v>6481</v>
      </c>
      <c r="C887" t="s">
        <v>1781</v>
      </c>
      <c r="D887" t="s">
        <v>1324</v>
      </c>
      <c r="E887">
        <v>2856</v>
      </c>
      <c r="F887">
        <v>2886</v>
      </c>
      <c r="G887">
        <v>300</v>
      </c>
      <c r="H887" t="s">
        <v>1311</v>
      </c>
      <c r="I887">
        <v>6995</v>
      </c>
      <c r="J887" t="s">
        <v>50</v>
      </c>
      <c r="K887" t="s">
        <v>1329</v>
      </c>
      <c r="L887">
        <v>1840</v>
      </c>
      <c r="M887">
        <v>1849</v>
      </c>
      <c r="N887">
        <v>500</v>
      </c>
      <c r="O887" t="s">
        <v>1314</v>
      </c>
      <c r="P887">
        <v>0.55151172572909302</v>
      </c>
      <c r="Q887">
        <v>0.86861463285963203</v>
      </c>
      <c r="R887">
        <v>7.9272425838708693E-2</v>
      </c>
      <c r="S887">
        <v>7.3464501054764195E-2</v>
      </c>
      <c r="T887">
        <v>1.42728220205362</v>
      </c>
      <c r="U887">
        <v>1.42728220205362</v>
      </c>
      <c r="V887">
        <v>1.2550589008860999</v>
      </c>
      <c r="W887">
        <v>6.62</v>
      </c>
      <c r="X887">
        <v>6.78</v>
      </c>
      <c r="Y887">
        <v>47120</v>
      </c>
      <c r="Z887">
        <v>2244</v>
      </c>
      <c r="AA887">
        <v>0.12</v>
      </c>
      <c r="AB887">
        <v>21</v>
      </c>
      <c r="AC887">
        <v>10</v>
      </c>
      <c r="AD887">
        <v>11</v>
      </c>
      <c r="AE887">
        <v>47.62</v>
      </c>
      <c r="AF887">
        <v>12</v>
      </c>
      <c r="AG887">
        <v>9</v>
      </c>
      <c r="AH887">
        <v>6</v>
      </c>
      <c r="AI887">
        <v>6</v>
      </c>
    </row>
    <row r="888" spans="1:35" x14ac:dyDescent="0.2">
      <c r="A888" s="102">
        <v>1459</v>
      </c>
      <c r="B888">
        <v>6201</v>
      </c>
      <c r="C888" t="s">
        <v>1711</v>
      </c>
      <c r="D888" t="s">
        <v>1329</v>
      </c>
      <c r="E888">
        <v>6230</v>
      </c>
      <c r="F888">
        <v>6240</v>
      </c>
      <c r="G888">
        <v>100</v>
      </c>
      <c r="H888" t="s">
        <v>1311</v>
      </c>
      <c r="I888">
        <v>7649</v>
      </c>
      <c r="J888" t="s">
        <v>1555</v>
      </c>
      <c r="K888" t="s">
        <v>1337</v>
      </c>
      <c r="L888">
        <v>5550</v>
      </c>
      <c r="M888">
        <v>5520</v>
      </c>
      <c r="N888">
        <v>100</v>
      </c>
      <c r="O888" t="s">
        <v>1314</v>
      </c>
      <c r="P888">
        <v>0.63658862944984096</v>
      </c>
      <c r="Q888">
        <v>0.80840005290461303</v>
      </c>
      <c r="R888" s="106">
        <v>2.0332473962756101E-2</v>
      </c>
      <c r="S888" s="106">
        <v>5.0869561692231099E-2</v>
      </c>
      <c r="T888">
        <v>1.2447969089428701</v>
      </c>
      <c r="U888">
        <v>1.2447969089428701</v>
      </c>
      <c r="V888">
        <v>0.94146805575858095</v>
      </c>
      <c r="W888">
        <v>4.3499999999999996</v>
      </c>
      <c r="X888">
        <v>11.54</v>
      </c>
      <c r="Y888">
        <v>45800</v>
      </c>
      <c r="Z888">
        <v>4580</v>
      </c>
      <c r="AA888">
        <v>0.21</v>
      </c>
      <c r="AB888">
        <v>10</v>
      </c>
      <c r="AC888">
        <v>4</v>
      </c>
      <c r="AD888">
        <v>6</v>
      </c>
      <c r="AE888">
        <v>40</v>
      </c>
      <c r="AF888">
        <v>12</v>
      </c>
      <c r="AG888">
        <v>3</v>
      </c>
      <c r="AH888">
        <v>2</v>
      </c>
      <c r="AI888">
        <v>5</v>
      </c>
    </row>
    <row r="889" spans="1:35" x14ac:dyDescent="0.2">
      <c r="A889" s="102">
        <v>998</v>
      </c>
      <c r="B889">
        <v>1951</v>
      </c>
      <c r="C889" t="s">
        <v>1791</v>
      </c>
      <c r="D889" t="s">
        <v>1321</v>
      </c>
      <c r="E889">
        <v>2641</v>
      </c>
      <c r="F889">
        <v>2565</v>
      </c>
      <c r="G889">
        <v>400</v>
      </c>
      <c r="H889" t="s">
        <v>1311</v>
      </c>
      <c r="I889">
        <v>7272</v>
      </c>
      <c r="J889" t="s">
        <v>1532</v>
      </c>
      <c r="K889" t="s">
        <v>1329</v>
      </c>
      <c r="L889">
        <v>1927</v>
      </c>
      <c r="M889">
        <v>1934</v>
      </c>
      <c r="N889">
        <v>500</v>
      </c>
      <c r="O889" t="s">
        <v>1314</v>
      </c>
      <c r="P889">
        <v>0.81570786742067003</v>
      </c>
      <c r="Q889">
        <v>0.85612094515189097</v>
      </c>
      <c r="R889">
        <v>3.4156518631683901E-3</v>
      </c>
      <c r="S889">
        <v>2.39306204146503E-2</v>
      </c>
      <c r="T889">
        <v>1.2022113542224</v>
      </c>
      <c r="U889">
        <v>1.2022113542224</v>
      </c>
      <c r="V889">
        <v>2.2674901502862901</v>
      </c>
      <c r="W889">
        <v>3.61</v>
      </c>
      <c r="X889">
        <v>5.75</v>
      </c>
      <c r="Y889">
        <v>45696</v>
      </c>
      <c r="Z889">
        <v>2285</v>
      </c>
      <c r="AA889">
        <v>0.16</v>
      </c>
      <c r="AB889">
        <v>20</v>
      </c>
      <c r="AC889">
        <v>11</v>
      </c>
      <c r="AD889">
        <v>9</v>
      </c>
      <c r="AE889">
        <v>55</v>
      </c>
      <c r="AF889">
        <v>11</v>
      </c>
      <c r="AG889">
        <v>8</v>
      </c>
      <c r="AH889">
        <v>7</v>
      </c>
      <c r="AI889">
        <v>5</v>
      </c>
    </row>
    <row r="890" spans="1:35" x14ac:dyDescent="0.2">
      <c r="A890" s="102">
        <v>454</v>
      </c>
      <c r="B890">
        <v>5631</v>
      </c>
      <c r="C890" t="s">
        <v>1546</v>
      </c>
      <c r="D890" t="s">
        <v>1324</v>
      </c>
      <c r="E890">
        <v>1880</v>
      </c>
      <c r="F890">
        <v>1904</v>
      </c>
      <c r="G890">
        <v>400</v>
      </c>
      <c r="H890" t="s">
        <v>1311</v>
      </c>
      <c r="I890">
        <v>6135</v>
      </c>
      <c r="J890" t="s">
        <v>1564</v>
      </c>
      <c r="K890" t="s">
        <v>1324</v>
      </c>
      <c r="L890">
        <v>4215</v>
      </c>
      <c r="M890">
        <v>4260</v>
      </c>
      <c r="N890">
        <v>200</v>
      </c>
      <c r="O890" t="s">
        <v>1314</v>
      </c>
      <c r="P890">
        <v>0.860789032693558</v>
      </c>
      <c r="Q890">
        <v>0.90360758312102596</v>
      </c>
      <c r="R890">
        <v>9.5147459601163599E-4</v>
      </c>
      <c r="S890" s="15">
        <v>8.7961855282578605E-2</v>
      </c>
      <c r="T890">
        <v>0.35959234698097797</v>
      </c>
      <c r="U890">
        <v>0.35959234698097797</v>
      </c>
      <c r="V890">
        <v>0.31334758591068801</v>
      </c>
      <c r="W890">
        <v>1.67</v>
      </c>
      <c r="X890">
        <v>10.61</v>
      </c>
      <c r="Y890">
        <v>45668</v>
      </c>
      <c r="Z890">
        <v>2537</v>
      </c>
      <c r="AA890">
        <v>0.14000000000000001</v>
      </c>
      <c r="AB890">
        <v>18</v>
      </c>
      <c r="AC890">
        <v>10</v>
      </c>
      <c r="AD890">
        <v>8</v>
      </c>
      <c r="AE890">
        <v>55.56</v>
      </c>
      <c r="AF890">
        <v>10</v>
      </c>
      <c r="AG890">
        <v>7</v>
      </c>
      <c r="AH890">
        <v>7</v>
      </c>
      <c r="AI890">
        <v>4</v>
      </c>
    </row>
    <row r="891" spans="1:35" x14ac:dyDescent="0.2">
      <c r="A891" s="102">
        <v>401</v>
      </c>
      <c r="B891">
        <v>3110</v>
      </c>
      <c r="C891" t="s">
        <v>548</v>
      </c>
      <c r="D891" t="s">
        <v>1310</v>
      </c>
      <c r="E891">
        <v>5210</v>
      </c>
      <c r="F891">
        <v>5210</v>
      </c>
      <c r="G891">
        <v>200</v>
      </c>
      <c r="H891" t="s">
        <v>1311</v>
      </c>
      <c r="I891">
        <v>9433</v>
      </c>
      <c r="J891" t="s">
        <v>555</v>
      </c>
      <c r="K891" t="s">
        <v>1313</v>
      </c>
      <c r="L891">
        <v>3407</v>
      </c>
      <c r="M891">
        <v>3431</v>
      </c>
      <c r="N891">
        <v>300</v>
      </c>
      <c r="O891" t="s">
        <v>1314</v>
      </c>
      <c r="P891">
        <v>0.81252337452360002</v>
      </c>
      <c r="Q891">
        <v>0.90719376396658002</v>
      </c>
      <c r="R891">
        <v>0.38957885927714803</v>
      </c>
      <c r="S891">
        <v>5.9619418844613102E-2</v>
      </c>
      <c r="T891">
        <v>1.2708647042935499</v>
      </c>
      <c r="U891">
        <v>1.2708647042935499</v>
      </c>
      <c r="V891">
        <v>1.3930047647638499</v>
      </c>
      <c r="W891">
        <v>12.27</v>
      </c>
      <c r="X891">
        <v>1.22</v>
      </c>
      <c r="Y891">
        <v>45600</v>
      </c>
      <c r="Z891">
        <v>2280</v>
      </c>
      <c r="AA891">
        <v>0.17</v>
      </c>
      <c r="AB891">
        <v>20</v>
      </c>
      <c r="AC891">
        <v>10</v>
      </c>
      <c r="AD891">
        <v>10</v>
      </c>
      <c r="AE891">
        <v>50</v>
      </c>
      <c r="AF891">
        <v>9</v>
      </c>
      <c r="AG891">
        <v>8</v>
      </c>
      <c r="AH891">
        <v>8</v>
      </c>
      <c r="AI891">
        <v>4</v>
      </c>
    </row>
    <row r="892" spans="1:35" x14ac:dyDescent="0.2">
      <c r="A892" s="102">
        <v>1281</v>
      </c>
      <c r="B892">
        <v>6472</v>
      </c>
      <c r="C892" t="s">
        <v>62</v>
      </c>
      <c r="D892" t="s">
        <v>1324</v>
      </c>
      <c r="E892">
        <v>297</v>
      </c>
      <c r="F892">
        <v>299</v>
      </c>
      <c r="G892">
        <v>3300</v>
      </c>
      <c r="H892" t="s">
        <v>1314</v>
      </c>
      <c r="I892">
        <v>9072</v>
      </c>
      <c r="J892" t="s">
        <v>1441</v>
      </c>
      <c r="K892" t="s">
        <v>1442</v>
      </c>
      <c r="L892">
        <v>2444</v>
      </c>
      <c r="M892">
        <v>2438</v>
      </c>
      <c r="N892">
        <v>400</v>
      </c>
      <c r="O892" t="s">
        <v>1311</v>
      </c>
      <c r="P892">
        <v>0.86690458443485996</v>
      </c>
      <c r="Q892">
        <v>0.82951792256188195</v>
      </c>
      <c r="R892">
        <v>0.16940705570435799</v>
      </c>
      <c r="S892">
        <v>5.0704957482814103E-2</v>
      </c>
      <c r="T892">
        <v>-0.48902901242144098</v>
      </c>
      <c r="U892">
        <v>0.48902901242144098</v>
      </c>
      <c r="V892">
        <v>0.96249297217051399</v>
      </c>
      <c r="W892">
        <v>-2.0099999999999998</v>
      </c>
      <c r="X892">
        <v>1.18</v>
      </c>
      <c r="Y892">
        <v>45586</v>
      </c>
      <c r="Z892">
        <v>2279</v>
      </c>
      <c r="AA892">
        <v>0.17</v>
      </c>
      <c r="AB892">
        <v>20</v>
      </c>
      <c r="AC892">
        <v>10</v>
      </c>
      <c r="AD892">
        <v>10</v>
      </c>
      <c r="AE892">
        <v>50</v>
      </c>
      <c r="AF892">
        <v>11</v>
      </c>
      <c r="AG892">
        <v>8</v>
      </c>
      <c r="AH892">
        <v>7</v>
      </c>
      <c r="AI892">
        <v>5</v>
      </c>
    </row>
    <row r="893" spans="1:35" x14ac:dyDescent="0.2">
      <c r="A893" s="102">
        <v>1406</v>
      </c>
      <c r="B893">
        <v>1883</v>
      </c>
      <c r="C893" t="s">
        <v>1511</v>
      </c>
      <c r="D893" t="s">
        <v>1321</v>
      </c>
      <c r="E893">
        <v>3690</v>
      </c>
      <c r="F893">
        <v>3730</v>
      </c>
      <c r="G893">
        <v>200</v>
      </c>
      <c r="H893" t="s">
        <v>1311</v>
      </c>
      <c r="I893">
        <v>5486</v>
      </c>
      <c r="J893" t="s">
        <v>723</v>
      </c>
      <c r="K893" t="s">
        <v>1367</v>
      </c>
      <c r="L893">
        <v>1678</v>
      </c>
      <c r="M893">
        <v>1693</v>
      </c>
      <c r="N893">
        <v>400</v>
      </c>
      <c r="O893" t="s">
        <v>1314</v>
      </c>
      <c r="P893">
        <v>0.84916354050746901</v>
      </c>
      <c r="Q893">
        <v>0.81471189736055305</v>
      </c>
      <c r="R893" s="106">
        <v>0.230690655964541</v>
      </c>
      <c r="S893">
        <v>5.9503865946491902E-2</v>
      </c>
      <c r="T893">
        <v>2.0184492243520502</v>
      </c>
      <c r="U893">
        <v>2.0184492243520502</v>
      </c>
      <c r="V893">
        <v>1.86167322800873</v>
      </c>
      <c r="W893">
        <v>17.899999999999999</v>
      </c>
      <c r="X893">
        <v>9.2200000000000006</v>
      </c>
      <c r="Y893">
        <v>45570</v>
      </c>
      <c r="Z893">
        <v>2681</v>
      </c>
      <c r="AA893">
        <v>0.15</v>
      </c>
      <c r="AB893">
        <v>17</v>
      </c>
      <c r="AC893">
        <v>9</v>
      </c>
      <c r="AD893">
        <v>8</v>
      </c>
      <c r="AE893">
        <v>52.94</v>
      </c>
      <c r="AF893">
        <v>14</v>
      </c>
      <c r="AG893">
        <v>6</v>
      </c>
      <c r="AH893">
        <v>5</v>
      </c>
      <c r="AI893">
        <v>6</v>
      </c>
    </row>
    <row r="894" spans="1:35" x14ac:dyDescent="0.2">
      <c r="A894" s="102">
        <v>681</v>
      </c>
      <c r="B894">
        <v>6770</v>
      </c>
      <c r="C894" t="s">
        <v>24</v>
      </c>
      <c r="D894" t="s">
        <v>1316</v>
      </c>
      <c r="E894">
        <v>1901</v>
      </c>
      <c r="F894">
        <v>1906</v>
      </c>
      <c r="G894">
        <v>500</v>
      </c>
      <c r="H894" t="s">
        <v>1314</v>
      </c>
      <c r="I894">
        <v>8002</v>
      </c>
      <c r="J894" t="s">
        <v>29</v>
      </c>
      <c r="K894" t="s">
        <v>1318</v>
      </c>
      <c r="L894">
        <v>782.8</v>
      </c>
      <c r="M894">
        <v>789.7</v>
      </c>
      <c r="N894">
        <v>1200</v>
      </c>
      <c r="O894" t="s">
        <v>1311</v>
      </c>
      <c r="P894">
        <v>0.74181450808494798</v>
      </c>
      <c r="Q894">
        <v>0.88491954761269298</v>
      </c>
      <c r="R894" s="15">
        <v>0.445026343286411</v>
      </c>
      <c r="S894">
        <v>1.25136380325696E-2</v>
      </c>
      <c r="T894">
        <v>-2.40559124782596</v>
      </c>
      <c r="U894">
        <v>2.40559124782596</v>
      </c>
      <c r="V894">
        <v>2.4387730956356699</v>
      </c>
      <c r="W894">
        <v>-22.16</v>
      </c>
      <c r="X894">
        <v>0.56000000000000005</v>
      </c>
      <c r="Y894">
        <v>45377</v>
      </c>
      <c r="Z894">
        <v>2669</v>
      </c>
      <c r="AA894">
        <v>0.22</v>
      </c>
      <c r="AB894">
        <v>17</v>
      </c>
      <c r="AC894">
        <v>11</v>
      </c>
      <c r="AD894">
        <v>6</v>
      </c>
      <c r="AE894">
        <v>64.709999999999994</v>
      </c>
      <c r="AF894">
        <v>14</v>
      </c>
      <c r="AG894">
        <v>5</v>
      </c>
      <c r="AH894">
        <v>3</v>
      </c>
      <c r="AI894">
        <v>9</v>
      </c>
    </row>
    <row r="895" spans="1:35" x14ac:dyDescent="0.2">
      <c r="A895" s="102">
        <v>798</v>
      </c>
      <c r="B895">
        <v>5471</v>
      </c>
      <c r="C895" t="s">
        <v>1545</v>
      </c>
      <c r="D895" t="s">
        <v>1367</v>
      </c>
      <c r="E895">
        <v>4205</v>
      </c>
      <c r="F895">
        <v>4260</v>
      </c>
      <c r="G895">
        <v>200</v>
      </c>
      <c r="H895" t="s">
        <v>1314</v>
      </c>
      <c r="I895">
        <v>6592</v>
      </c>
      <c r="J895" t="s">
        <v>1553</v>
      </c>
      <c r="K895" t="s">
        <v>1316</v>
      </c>
      <c r="L895">
        <v>4140</v>
      </c>
      <c r="M895">
        <v>4210</v>
      </c>
      <c r="N895">
        <v>200</v>
      </c>
      <c r="O895" t="s">
        <v>1311</v>
      </c>
      <c r="P895">
        <v>0.81693035968731098</v>
      </c>
      <c r="Q895">
        <v>0.87434821591451195</v>
      </c>
      <c r="R895">
        <v>8.7640130075074402E-3</v>
      </c>
      <c r="S895">
        <v>2.4126150428903301E-2</v>
      </c>
      <c r="T895">
        <v>-2.8422454380188902</v>
      </c>
      <c r="U895">
        <v>2.8422454380188902</v>
      </c>
      <c r="V895">
        <v>2.1164544011954902</v>
      </c>
      <c r="W895">
        <v>-10.84</v>
      </c>
      <c r="X895">
        <v>1.17</v>
      </c>
      <c r="Y895">
        <v>45212</v>
      </c>
      <c r="Z895">
        <v>4521</v>
      </c>
      <c r="AA895">
        <v>0.26</v>
      </c>
      <c r="AB895">
        <v>10</v>
      </c>
      <c r="AC895">
        <v>4</v>
      </c>
      <c r="AD895">
        <v>6</v>
      </c>
      <c r="AE895">
        <v>40</v>
      </c>
      <c r="AF895">
        <v>12</v>
      </c>
      <c r="AG895">
        <v>4</v>
      </c>
      <c r="AH895">
        <v>3</v>
      </c>
      <c r="AI895">
        <v>3</v>
      </c>
    </row>
    <row r="896" spans="1:35" x14ac:dyDescent="0.2">
      <c r="A896" s="102">
        <v>646</v>
      </c>
      <c r="B896">
        <v>6479</v>
      </c>
      <c r="C896" t="s">
        <v>556</v>
      </c>
      <c r="D896" t="s">
        <v>1316</v>
      </c>
      <c r="E896">
        <v>2175</v>
      </c>
      <c r="F896">
        <v>2197</v>
      </c>
      <c r="G896">
        <v>500</v>
      </c>
      <c r="H896" t="s">
        <v>1311</v>
      </c>
      <c r="I896">
        <v>6952</v>
      </c>
      <c r="J896" t="s">
        <v>445</v>
      </c>
      <c r="K896" t="s">
        <v>1316</v>
      </c>
      <c r="L896">
        <v>2040</v>
      </c>
      <c r="M896">
        <v>2034</v>
      </c>
      <c r="N896">
        <v>500</v>
      </c>
      <c r="O896" t="s">
        <v>1314</v>
      </c>
      <c r="P896">
        <v>0.84948813962112801</v>
      </c>
      <c r="Q896">
        <v>0.88766710444951802</v>
      </c>
      <c r="R896">
        <v>0.10792698596318601</v>
      </c>
      <c r="S896" s="15">
        <v>1.5061864361491199E-2</v>
      </c>
      <c r="T896">
        <v>0.21631774407236601</v>
      </c>
      <c r="U896">
        <v>0.21631774407236601</v>
      </c>
      <c r="V896">
        <v>1.6554389594522202E-2</v>
      </c>
      <c r="W896">
        <v>0.97</v>
      </c>
      <c r="X896">
        <v>7.42</v>
      </c>
      <c r="Y896">
        <v>44988</v>
      </c>
      <c r="Z896">
        <v>2045</v>
      </c>
      <c r="AA896">
        <v>0.13</v>
      </c>
      <c r="AB896">
        <v>22</v>
      </c>
      <c r="AC896">
        <v>11</v>
      </c>
      <c r="AD896">
        <v>11</v>
      </c>
      <c r="AE896">
        <v>50</v>
      </c>
      <c r="AF896">
        <v>11</v>
      </c>
      <c r="AG896">
        <v>9</v>
      </c>
      <c r="AH896">
        <v>6</v>
      </c>
      <c r="AI896">
        <v>7</v>
      </c>
    </row>
    <row r="897" spans="1:35" x14ac:dyDescent="0.2">
      <c r="A897" s="102">
        <v>999</v>
      </c>
      <c r="B897">
        <v>1812</v>
      </c>
      <c r="C897" t="s">
        <v>1416</v>
      </c>
      <c r="D897" t="s">
        <v>1321</v>
      </c>
      <c r="E897">
        <v>1289</v>
      </c>
      <c r="F897">
        <v>1296</v>
      </c>
      <c r="G897">
        <v>800</v>
      </c>
      <c r="H897" t="s">
        <v>1314</v>
      </c>
      <c r="I897">
        <v>5401</v>
      </c>
      <c r="J897" t="s">
        <v>1670</v>
      </c>
      <c r="K897" t="s">
        <v>1367</v>
      </c>
      <c r="L897">
        <v>1469</v>
      </c>
      <c r="M897">
        <v>1477</v>
      </c>
      <c r="N897">
        <v>700</v>
      </c>
      <c r="O897" t="s">
        <v>1311</v>
      </c>
      <c r="P897">
        <v>0.73976651056791498</v>
      </c>
      <c r="Q897">
        <v>0.85609038734836196</v>
      </c>
      <c r="R897">
        <v>3.6596226254358301E-2</v>
      </c>
      <c r="S897" s="106">
        <v>7.9192080815182003E-2</v>
      </c>
      <c r="T897">
        <v>-0.56434129176416603</v>
      </c>
      <c r="U897">
        <v>0.56434129176416603</v>
      </c>
      <c r="V897">
        <v>0.39497219247663701</v>
      </c>
      <c r="W897">
        <v>-2.3199999999999998</v>
      </c>
      <c r="X897">
        <v>0.28000000000000003</v>
      </c>
      <c r="Y897">
        <v>44984</v>
      </c>
      <c r="Z897">
        <v>2045</v>
      </c>
      <c r="AA897">
        <v>0.09</v>
      </c>
      <c r="AB897">
        <v>22</v>
      </c>
      <c r="AC897">
        <v>10</v>
      </c>
      <c r="AD897">
        <v>12</v>
      </c>
      <c r="AE897">
        <v>45.45</v>
      </c>
      <c r="AF897">
        <v>13</v>
      </c>
      <c r="AG897">
        <v>6</v>
      </c>
      <c r="AH897">
        <v>3</v>
      </c>
      <c r="AI897">
        <v>13</v>
      </c>
    </row>
    <row r="898" spans="1:35" x14ac:dyDescent="0.2">
      <c r="A898" s="102">
        <v>286</v>
      </c>
      <c r="B898">
        <v>2914</v>
      </c>
      <c r="C898" t="s">
        <v>1472</v>
      </c>
      <c r="D898" t="s">
        <v>1339</v>
      </c>
      <c r="E898">
        <v>2258.5</v>
      </c>
      <c r="F898">
        <v>2254.5</v>
      </c>
      <c r="G898">
        <v>400</v>
      </c>
      <c r="H898" t="s">
        <v>1311</v>
      </c>
      <c r="I898">
        <v>9603</v>
      </c>
      <c r="J898" t="s">
        <v>1501</v>
      </c>
      <c r="K898" t="s">
        <v>1326</v>
      </c>
      <c r="L898">
        <v>2530</v>
      </c>
      <c r="M898">
        <v>2491</v>
      </c>
      <c r="N898">
        <v>400</v>
      </c>
      <c r="O898" t="s">
        <v>1314</v>
      </c>
      <c r="P898">
        <v>0.89690993469240299</v>
      </c>
      <c r="Q898">
        <v>0.91726868033142295</v>
      </c>
      <c r="R898">
        <v>0.44537266147809901</v>
      </c>
      <c r="S898" s="106">
        <v>6.8794396594123994E-2</v>
      </c>
      <c r="T898">
        <v>1.7752255204696501</v>
      </c>
      <c r="U898">
        <v>1.7752255204696501</v>
      </c>
      <c r="V898">
        <v>0.98422890504858196</v>
      </c>
      <c r="W898">
        <v>7.16</v>
      </c>
      <c r="X898">
        <v>9.49</v>
      </c>
      <c r="Y898">
        <v>44687</v>
      </c>
      <c r="Z898">
        <v>2483</v>
      </c>
      <c r="AA898">
        <v>0.13</v>
      </c>
      <c r="AB898">
        <v>18</v>
      </c>
      <c r="AC898">
        <v>9</v>
      </c>
      <c r="AD898">
        <v>9</v>
      </c>
      <c r="AE898">
        <v>50</v>
      </c>
      <c r="AF898">
        <v>12</v>
      </c>
      <c r="AG898">
        <v>6</v>
      </c>
      <c r="AH898">
        <v>5</v>
      </c>
      <c r="AI898">
        <v>7</v>
      </c>
    </row>
    <row r="899" spans="1:35" x14ac:dyDescent="0.2">
      <c r="A899" s="102">
        <v>1362</v>
      </c>
      <c r="B899">
        <v>7202</v>
      </c>
      <c r="C899" t="s">
        <v>803</v>
      </c>
      <c r="D899" t="s">
        <v>1329</v>
      </c>
      <c r="E899">
        <v>1138</v>
      </c>
      <c r="F899">
        <v>1141.5</v>
      </c>
      <c r="G899">
        <v>900</v>
      </c>
      <c r="H899" t="s">
        <v>1311</v>
      </c>
      <c r="I899">
        <v>7321</v>
      </c>
      <c r="J899" t="s">
        <v>1530</v>
      </c>
      <c r="K899" t="s">
        <v>1369</v>
      </c>
      <c r="L899">
        <v>600</v>
      </c>
      <c r="M899">
        <v>588</v>
      </c>
      <c r="N899">
        <v>1700</v>
      </c>
      <c r="O899" t="s">
        <v>1314</v>
      </c>
      <c r="P899">
        <v>0.91215811075411901</v>
      </c>
      <c r="Q899">
        <v>0.81962661683767202</v>
      </c>
      <c r="R899">
        <v>0.21234410284659</v>
      </c>
      <c r="S899">
        <v>5.9859615416753102E-2</v>
      </c>
      <c r="T899">
        <v>2.1810106919135102</v>
      </c>
      <c r="U899">
        <v>2.1810106919135102</v>
      </c>
      <c r="V899">
        <v>1.4305057209406</v>
      </c>
      <c r="W899">
        <v>6.47</v>
      </c>
      <c r="X899">
        <v>2.7</v>
      </c>
      <c r="Y899">
        <v>44036</v>
      </c>
      <c r="Z899">
        <v>5504</v>
      </c>
      <c r="AA899">
        <v>0.27</v>
      </c>
      <c r="AB899">
        <v>8</v>
      </c>
      <c r="AC899">
        <v>4</v>
      </c>
      <c r="AD899">
        <v>4</v>
      </c>
      <c r="AE899">
        <v>50</v>
      </c>
      <c r="AF899">
        <v>12</v>
      </c>
      <c r="AG899">
        <v>3</v>
      </c>
      <c r="AH899">
        <v>2</v>
      </c>
      <c r="AI899">
        <v>3</v>
      </c>
    </row>
    <row r="900" spans="1:35" x14ac:dyDescent="0.2">
      <c r="A900" s="102">
        <v>1337</v>
      </c>
      <c r="B900">
        <v>1824</v>
      </c>
      <c r="C900" t="s">
        <v>224</v>
      </c>
      <c r="D900" t="s">
        <v>1321</v>
      </c>
      <c r="E900">
        <v>1099</v>
      </c>
      <c r="F900">
        <v>1098</v>
      </c>
      <c r="G900">
        <v>500</v>
      </c>
      <c r="H900" t="s">
        <v>1314</v>
      </c>
      <c r="I900">
        <v>8279</v>
      </c>
      <c r="J900" t="s">
        <v>890</v>
      </c>
      <c r="K900" t="s">
        <v>1337</v>
      </c>
      <c r="L900">
        <v>5980</v>
      </c>
      <c r="M900">
        <v>5980</v>
      </c>
      <c r="N900">
        <v>100</v>
      </c>
      <c r="O900" t="s">
        <v>1311</v>
      </c>
      <c r="P900">
        <v>0.75198901921397998</v>
      </c>
      <c r="Q900">
        <v>0.82246341232493403</v>
      </c>
      <c r="R900">
        <v>4.9671528555421396E-3</v>
      </c>
      <c r="S900">
        <v>4.3593781589569697E-2</v>
      </c>
      <c r="T900">
        <v>-1.5947097058842701</v>
      </c>
      <c r="U900">
        <v>1.5947097058842701</v>
      </c>
      <c r="V900">
        <v>1.48349688927692</v>
      </c>
      <c r="W900">
        <v>-5.7</v>
      </c>
      <c r="X900">
        <v>8.19</v>
      </c>
      <c r="Y900">
        <v>43650</v>
      </c>
      <c r="Z900">
        <v>2079</v>
      </c>
      <c r="AA900">
        <v>0.39</v>
      </c>
      <c r="AB900">
        <v>21</v>
      </c>
      <c r="AC900">
        <v>12</v>
      </c>
      <c r="AD900">
        <v>9</v>
      </c>
      <c r="AE900">
        <v>57.14</v>
      </c>
      <c r="AF900">
        <v>11</v>
      </c>
      <c r="AG900">
        <v>10</v>
      </c>
      <c r="AH900">
        <v>5</v>
      </c>
      <c r="AI900">
        <v>6</v>
      </c>
    </row>
    <row r="901" spans="1:35" x14ac:dyDescent="0.2">
      <c r="A901" s="102">
        <v>642</v>
      </c>
      <c r="B901">
        <v>3865</v>
      </c>
      <c r="C901" t="s">
        <v>1259</v>
      </c>
      <c r="D901" t="s">
        <v>1542</v>
      </c>
      <c r="E901">
        <v>500</v>
      </c>
      <c r="F901">
        <v>499</v>
      </c>
      <c r="G901">
        <v>2100</v>
      </c>
      <c r="H901" t="s">
        <v>1314</v>
      </c>
      <c r="I901">
        <v>7202</v>
      </c>
      <c r="J901" t="s">
        <v>803</v>
      </c>
      <c r="K901" t="s">
        <v>1329</v>
      </c>
      <c r="L901">
        <v>1138</v>
      </c>
      <c r="M901">
        <v>1141.5</v>
      </c>
      <c r="N901">
        <v>900</v>
      </c>
      <c r="O901" t="s">
        <v>1311</v>
      </c>
      <c r="P901">
        <v>0.93338512579543798</v>
      </c>
      <c r="Q901">
        <v>0.88804104035662701</v>
      </c>
      <c r="R901">
        <v>1.285831169545E-2</v>
      </c>
      <c r="S901">
        <v>2.5654264032119202E-4</v>
      </c>
      <c r="T901">
        <v>-0.42492749536450702</v>
      </c>
      <c r="U901">
        <v>0.42492749536450702</v>
      </c>
      <c r="V901">
        <v>4.0158323157742801E-2</v>
      </c>
      <c r="W901">
        <v>-1.47</v>
      </c>
      <c r="X901">
        <v>2</v>
      </c>
      <c r="Y901">
        <v>43373</v>
      </c>
      <c r="Z901">
        <v>1972</v>
      </c>
      <c r="AA901">
        <v>0.13</v>
      </c>
      <c r="AB901">
        <v>22</v>
      </c>
      <c r="AC901">
        <v>13</v>
      </c>
      <c r="AD901">
        <v>9</v>
      </c>
      <c r="AE901">
        <v>59.09</v>
      </c>
      <c r="AF901">
        <v>12</v>
      </c>
      <c r="AG901">
        <v>9</v>
      </c>
      <c r="AH901">
        <v>6</v>
      </c>
      <c r="AI901">
        <v>7</v>
      </c>
    </row>
    <row r="902" spans="1:35" x14ac:dyDescent="0.2">
      <c r="A902" s="102">
        <v>1447</v>
      </c>
      <c r="B902">
        <v>4045</v>
      </c>
      <c r="C902" t="s">
        <v>1646</v>
      </c>
      <c r="D902" t="s">
        <v>1336</v>
      </c>
      <c r="E902">
        <v>1266</v>
      </c>
      <c r="F902">
        <v>1254</v>
      </c>
      <c r="G902">
        <v>800</v>
      </c>
      <c r="H902" t="s">
        <v>1311</v>
      </c>
      <c r="I902">
        <v>8795</v>
      </c>
      <c r="J902" t="s">
        <v>1583</v>
      </c>
      <c r="K902" t="s">
        <v>1507</v>
      </c>
      <c r="L902">
        <v>1224</v>
      </c>
      <c r="M902">
        <v>1228</v>
      </c>
      <c r="N902">
        <v>800</v>
      </c>
      <c r="O902" t="s">
        <v>1314</v>
      </c>
      <c r="P902">
        <v>0.66151598026982605</v>
      </c>
      <c r="Q902">
        <v>0.80935343865910203</v>
      </c>
      <c r="R902">
        <v>0.195156984098634</v>
      </c>
      <c r="S902">
        <v>6.5487945583735802E-2</v>
      </c>
      <c r="T902">
        <v>1.2988164998346601</v>
      </c>
      <c r="U902">
        <v>1.2988164998346601</v>
      </c>
      <c r="V902">
        <v>1.3927583383775299</v>
      </c>
      <c r="W902">
        <v>4.8</v>
      </c>
      <c r="X902">
        <v>2.0699999999999998</v>
      </c>
      <c r="Y902">
        <v>43016</v>
      </c>
      <c r="Z902">
        <v>2151</v>
      </c>
      <c r="AA902">
        <v>0.12</v>
      </c>
      <c r="AB902">
        <v>20</v>
      </c>
      <c r="AC902">
        <v>11</v>
      </c>
      <c r="AD902">
        <v>9</v>
      </c>
      <c r="AE902">
        <v>55</v>
      </c>
      <c r="AF902">
        <v>15</v>
      </c>
      <c r="AG902">
        <v>7</v>
      </c>
      <c r="AH902">
        <v>4</v>
      </c>
      <c r="AI902">
        <v>9</v>
      </c>
    </row>
    <row r="903" spans="1:35" x14ac:dyDescent="0.2">
      <c r="A903" s="102">
        <v>1122</v>
      </c>
      <c r="B903">
        <v>4045</v>
      </c>
      <c r="C903" t="s">
        <v>1646</v>
      </c>
      <c r="D903" t="s">
        <v>1336</v>
      </c>
      <c r="E903">
        <v>1266</v>
      </c>
      <c r="F903">
        <v>1254</v>
      </c>
      <c r="G903">
        <v>800</v>
      </c>
      <c r="H903" t="s">
        <v>1311</v>
      </c>
      <c r="I903">
        <v>4634</v>
      </c>
      <c r="J903" t="s">
        <v>65</v>
      </c>
      <c r="K903" t="s">
        <v>1336</v>
      </c>
      <c r="L903">
        <v>2460</v>
      </c>
      <c r="M903">
        <v>2455</v>
      </c>
      <c r="N903">
        <v>400</v>
      </c>
      <c r="O903" t="s">
        <v>1314</v>
      </c>
      <c r="P903">
        <v>0.56692256764045001</v>
      </c>
      <c r="Q903">
        <v>0.84560311032022994</v>
      </c>
      <c r="R903">
        <v>0.42868148629179997</v>
      </c>
      <c r="S903">
        <v>7.2522476281400197E-2</v>
      </c>
      <c r="T903">
        <v>1.94630715845556</v>
      </c>
      <c r="U903">
        <v>1.94630715845556</v>
      </c>
      <c r="V903">
        <v>1.8710840375183699</v>
      </c>
      <c r="W903">
        <v>6.08</v>
      </c>
      <c r="X903">
        <v>2.16</v>
      </c>
      <c r="Y903">
        <v>42521</v>
      </c>
      <c r="Z903">
        <v>2362</v>
      </c>
      <c r="AA903">
        <v>0.09</v>
      </c>
      <c r="AB903">
        <v>18</v>
      </c>
      <c r="AC903">
        <v>9</v>
      </c>
      <c r="AD903">
        <v>9</v>
      </c>
      <c r="AE903">
        <v>50</v>
      </c>
      <c r="AF903">
        <v>14</v>
      </c>
      <c r="AG903">
        <v>5</v>
      </c>
      <c r="AH903">
        <v>4</v>
      </c>
      <c r="AI903">
        <v>9</v>
      </c>
    </row>
    <row r="904" spans="1:35" x14ac:dyDescent="0.2">
      <c r="A904" s="102">
        <v>995</v>
      </c>
      <c r="B904">
        <v>5929</v>
      </c>
      <c r="C904" t="s">
        <v>1822</v>
      </c>
      <c r="D904" t="s">
        <v>1525</v>
      </c>
      <c r="E904">
        <v>1121</v>
      </c>
      <c r="F904">
        <v>1120</v>
      </c>
      <c r="G904">
        <v>1000</v>
      </c>
      <c r="H904" t="s">
        <v>1314</v>
      </c>
      <c r="I904">
        <v>7240</v>
      </c>
      <c r="J904" t="s">
        <v>808</v>
      </c>
      <c r="K904" t="s">
        <v>1329</v>
      </c>
      <c r="L904">
        <v>1530</v>
      </c>
      <c r="M904">
        <v>1541</v>
      </c>
      <c r="N904">
        <v>700</v>
      </c>
      <c r="O904" t="s">
        <v>1311</v>
      </c>
      <c r="P904">
        <v>0.72416687376711897</v>
      </c>
      <c r="Q904">
        <v>0.85645685893732804</v>
      </c>
      <c r="R904">
        <v>3.9633300387695899E-2</v>
      </c>
      <c r="S904" s="106">
        <v>3.9967059549171499E-2</v>
      </c>
      <c r="T904">
        <v>-0.74027062611272498</v>
      </c>
      <c r="U904">
        <v>0.74027062611272498</v>
      </c>
      <c r="V904">
        <v>0.52224053644554203</v>
      </c>
      <c r="W904">
        <v>-2.41</v>
      </c>
      <c r="X904">
        <v>3.83</v>
      </c>
      <c r="Y904">
        <v>42109</v>
      </c>
      <c r="Z904">
        <v>2105</v>
      </c>
      <c r="AA904">
        <v>0.14000000000000001</v>
      </c>
      <c r="AB904">
        <v>20</v>
      </c>
      <c r="AC904">
        <v>13</v>
      </c>
      <c r="AD904">
        <v>7</v>
      </c>
      <c r="AE904">
        <v>65</v>
      </c>
      <c r="AF904">
        <v>14</v>
      </c>
      <c r="AG904">
        <v>5</v>
      </c>
      <c r="AH904">
        <v>5</v>
      </c>
      <c r="AI904">
        <v>10</v>
      </c>
    </row>
    <row r="905" spans="1:35" x14ac:dyDescent="0.2">
      <c r="A905" s="102">
        <v>399</v>
      </c>
      <c r="B905">
        <v>5714</v>
      </c>
      <c r="C905" t="s">
        <v>725</v>
      </c>
      <c r="D905" t="s">
        <v>1327</v>
      </c>
      <c r="E905">
        <v>3855</v>
      </c>
      <c r="F905">
        <v>3860</v>
      </c>
      <c r="G905">
        <v>200</v>
      </c>
      <c r="H905" t="s">
        <v>1314</v>
      </c>
      <c r="I905">
        <v>8604</v>
      </c>
      <c r="J905" t="s">
        <v>446</v>
      </c>
      <c r="K905" t="s">
        <v>1517</v>
      </c>
      <c r="L905">
        <v>556</v>
      </c>
      <c r="M905">
        <v>558.9</v>
      </c>
      <c r="N905">
        <v>1400</v>
      </c>
      <c r="O905" t="s">
        <v>1311</v>
      </c>
      <c r="P905">
        <v>0.55840710352906597</v>
      </c>
      <c r="Q905">
        <v>0.90725360835536495</v>
      </c>
      <c r="R905">
        <v>0.18335763812341499</v>
      </c>
      <c r="S905">
        <v>1.0229918338313399E-2</v>
      </c>
      <c r="T905">
        <v>-1.8684152655720301</v>
      </c>
      <c r="U905">
        <v>1.8684152655720301</v>
      </c>
      <c r="V905">
        <v>1.68182529792459</v>
      </c>
      <c r="W905">
        <v>-5.5</v>
      </c>
      <c r="X905">
        <v>1.35</v>
      </c>
      <c r="Y905">
        <v>42001</v>
      </c>
      <c r="Z905">
        <v>2333</v>
      </c>
      <c r="AA905">
        <v>0.16</v>
      </c>
      <c r="AB905">
        <v>18</v>
      </c>
      <c r="AC905">
        <v>9</v>
      </c>
      <c r="AD905">
        <v>9</v>
      </c>
      <c r="AE905">
        <v>50</v>
      </c>
      <c r="AF905">
        <v>12</v>
      </c>
      <c r="AG905">
        <v>8</v>
      </c>
      <c r="AH905">
        <v>5</v>
      </c>
      <c r="AI905">
        <v>5</v>
      </c>
    </row>
    <row r="906" spans="1:35" x14ac:dyDescent="0.2">
      <c r="A906" s="102">
        <v>698</v>
      </c>
      <c r="B906">
        <v>7202</v>
      </c>
      <c r="C906" t="s">
        <v>803</v>
      </c>
      <c r="D906" t="s">
        <v>1329</v>
      </c>
      <c r="E906">
        <v>1138</v>
      </c>
      <c r="F906">
        <v>1141.5</v>
      </c>
      <c r="G906">
        <v>900</v>
      </c>
      <c r="H906" t="s">
        <v>1311</v>
      </c>
      <c r="I906">
        <v>9507</v>
      </c>
      <c r="J906" t="s">
        <v>1448</v>
      </c>
      <c r="K906" t="s">
        <v>1371</v>
      </c>
      <c r="L906">
        <v>892</v>
      </c>
      <c r="M906">
        <v>882</v>
      </c>
      <c r="N906">
        <v>1200</v>
      </c>
      <c r="O906" t="s">
        <v>1314</v>
      </c>
      <c r="P906">
        <v>0.92184692379829902</v>
      </c>
      <c r="Q906">
        <v>0.88317418004156301</v>
      </c>
      <c r="R906">
        <v>4.1678885208694401E-2</v>
      </c>
      <c r="S906">
        <v>9.1068062155633497E-2</v>
      </c>
      <c r="T906">
        <v>1.84600987150934</v>
      </c>
      <c r="U906">
        <v>1.84600987150934</v>
      </c>
      <c r="V906">
        <v>1.59438962598706</v>
      </c>
      <c r="W906">
        <v>6.36</v>
      </c>
      <c r="X906">
        <v>3.02</v>
      </c>
      <c r="Y906">
        <v>41729</v>
      </c>
      <c r="Z906">
        <v>2086</v>
      </c>
      <c r="AA906">
        <v>0.08</v>
      </c>
      <c r="AB906">
        <v>20</v>
      </c>
      <c r="AC906">
        <v>9</v>
      </c>
      <c r="AD906">
        <v>11</v>
      </c>
      <c r="AE906">
        <v>45</v>
      </c>
      <c r="AF906">
        <v>13</v>
      </c>
      <c r="AG906">
        <v>7</v>
      </c>
      <c r="AH906">
        <v>5</v>
      </c>
      <c r="AI906">
        <v>8</v>
      </c>
    </row>
    <row r="907" spans="1:35" x14ac:dyDescent="0.2">
      <c r="A907" s="102">
        <v>288</v>
      </c>
      <c r="B907">
        <v>6471</v>
      </c>
      <c r="C907" t="s">
        <v>1141</v>
      </c>
      <c r="D907" t="s">
        <v>1324</v>
      </c>
      <c r="E907">
        <v>908</v>
      </c>
      <c r="F907">
        <v>909</v>
      </c>
      <c r="G907">
        <v>1000</v>
      </c>
      <c r="H907" t="s">
        <v>1314</v>
      </c>
      <c r="I907">
        <v>7267</v>
      </c>
      <c r="J907" t="s">
        <v>60</v>
      </c>
      <c r="K907" t="s">
        <v>1329</v>
      </c>
      <c r="L907">
        <v>2938</v>
      </c>
      <c r="M907">
        <v>2954</v>
      </c>
      <c r="N907">
        <v>300</v>
      </c>
      <c r="O907" t="s">
        <v>1311</v>
      </c>
      <c r="P907">
        <v>0.92521161686284703</v>
      </c>
      <c r="Q907">
        <v>0.916965981375651</v>
      </c>
      <c r="R907">
        <v>3.7703148893373097E-2</v>
      </c>
      <c r="S907">
        <v>9.1921628277664095E-3</v>
      </c>
      <c r="T907">
        <v>-2.8362657225101202</v>
      </c>
      <c r="U907">
        <v>2.8362657225101202</v>
      </c>
      <c r="V907">
        <v>2.7431625305976599</v>
      </c>
      <c r="W907">
        <v>-9.16</v>
      </c>
      <c r="X907">
        <v>2.57</v>
      </c>
      <c r="Y907">
        <v>41247</v>
      </c>
      <c r="Z907">
        <v>2946</v>
      </c>
      <c r="AA907">
        <v>0.21</v>
      </c>
      <c r="AB907">
        <v>14</v>
      </c>
      <c r="AC907">
        <v>7</v>
      </c>
      <c r="AD907">
        <v>7</v>
      </c>
      <c r="AE907">
        <v>50</v>
      </c>
      <c r="AF907">
        <v>16</v>
      </c>
      <c r="AG907">
        <v>4</v>
      </c>
      <c r="AH907">
        <v>1</v>
      </c>
      <c r="AI907">
        <v>9</v>
      </c>
    </row>
    <row r="908" spans="1:35" x14ac:dyDescent="0.2">
      <c r="A908" s="102">
        <v>258</v>
      </c>
      <c r="B908">
        <v>4634</v>
      </c>
      <c r="C908" t="s">
        <v>65</v>
      </c>
      <c r="D908" t="s">
        <v>1336</v>
      </c>
      <c r="E908">
        <v>2460</v>
      </c>
      <c r="F908">
        <v>2455</v>
      </c>
      <c r="G908">
        <v>400</v>
      </c>
      <c r="H908" t="s">
        <v>1314</v>
      </c>
      <c r="I908">
        <v>7186</v>
      </c>
      <c r="J908" t="s">
        <v>551</v>
      </c>
      <c r="K908" t="s">
        <v>1369</v>
      </c>
      <c r="L908">
        <v>427</v>
      </c>
      <c r="M908">
        <v>429</v>
      </c>
      <c r="N908">
        <v>2300</v>
      </c>
      <c r="O908" t="s">
        <v>1311</v>
      </c>
      <c r="P908">
        <v>0.90196818746267104</v>
      </c>
      <c r="Q908">
        <v>0.920906458584271</v>
      </c>
      <c r="R908" s="106">
        <v>4.90179275968824E-2</v>
      </c>
      <c r="S908" s="15">
        <v>3.6186983958744798E-2</v>
      </c>
      <c r="T908">
        <v>-2.6456079509763</v>
      </c>
      <c r="U908">
        <v>2.6456079509763</v>
      </c>
      <c r="V908">
        <v>2.0099800685672502</v>
      </c>
      <c r="W908">
        <v>-3.93</v>
      </c>
      <c r="X908">
        <v>0.48</v>
      </c>
      <c r="Y908">
        <v>41040</v>
      </c>
      <c r="Z908">
        <v>2736</v>
      </c>
      <c r="AA908">
        <v>0.23</v>
      </c>
      <c r="AB908">
        <v>15</v>
      </c>
      <c r="AC908">
        <v>8</v>
      </c>
      <c r="AD908">
        <v>7</v>
      </c>
      <c r="AE908">
        <v>53.33</v>
      </c>
      <c r="AF908">
        <v>13</v>
      </c>
      <c r="AG908">
        <v>6</v>
      </c>
      <c r="AH908">
        <v>3</v>
      </c>
      <c r="AI908">
        <v>6</v>
      </c>
    </row>
    <row r="909" spans="1:35" x14ac:dyDescent="0.2">
      <c r="A909" s="102">
        <v>17</v>
      </c>
      <c r="B909">
        <v>6457</v>
      </c>
      <c r="C909" t="s">
        <v>1655</v>
      </c>
      <c r="D909" t="s">
        <v>1324</v>
      </c>
      <c r="E909">
        <v>3160</v>
      </c>
      <c r="F909">
        <v>3140</v>
      </c>
      <c r="G909">
        <v>300</v>
      </c>
      <c r="H909" t="s">
        <v>1311</v>
      </c>
      <c r="I909">
        <v>6845</v>
      </c>
      <c r="J909" t="s">
        <v>1561</v>
      </c>
      <c r="K909" t="s">
        <v>1316</v>
      </c>
      <c r="L909">
        <v>2883</v>
      </c>
      <c r="M909">
        <v>2926</v>
      </c>
      <c r="N909">
        <v>300</v>
      </c>
      <c r="O909" t="s">
        <v>1314</v>
      </c>
      <c r="P909">
        <v>0.69699493479384</v>
      </c>
      <c r="Q909">
        <v>0.96158502397957502</v>
      </c>
      <c r="R909" s="15">
        <v>0.120321341622653</v>
      </c>
      <c r="S909" s="106">
        <v>8.7270655015073306E-2</v>
      </c>
      <c r="T909">
        <v>0.48500831578213199</v>
      </c>
      <c r="U909">
        <v>0.48500831578213199</v>
      </c>
      <c r="V909">
        <v>1.15035081913009</v>
      </c>
      <c r="W909">
        <v>0.94</v>
      </c>
      <c r="X909">
        <v>6.82</v>
      </c>
      <c r="Y909">
        <v>41040</v>
      </c>
      <c r="Z909">
        <v>4104</v>
      </c>
      <c r="AA909">
        <v>0.28999999999999998</v>
      </c>
      <c r="AB909">
        <v>10</v>
      </c>
      <c r="AC909">
        <v>6</v>
      </c>
      <c r="AD909">
        <v>4</v>
      </c>
      <c r="AE909">
        <v>60</v>
      </c>
      <c r="AF909">
        <v>15</v>
      </c>
      <c r="AG909">
        <v>2</v>
      </c>
      <c r="AH909">
        <v>1</v>
      </c>
      <c r="AI909">
        <v>7</v>
      </c>
    </row>
    <row r="910" spans="1:35" x14ac:dyDescent="0.2">
      <c r="A910" s="102">
        <v>1062</v>
      </c>
      <c r="B910">
        <v>1944</v>
      </c>
      <c r="C910" t="s">
        <v>1640</v>
      </c>
      <c r="D910" t="s">
        <v>1321</v>
      </c>
      <c r="E910">
        <v>1801</v>
      </c>
      <c r="F910">
        <v>1800</v>
      </c>
      <c r="G910">
        <v>500</v>
      </c>
      <c r="H910" t="s">
        <v>1314</v>
      </c>
      <c r="I910">
        <v>9401</v>
      </c>
      <c r="J910" t="s">
        <v>959</v>
      </c>
      <c r="K910" t="s">
        <v>1313</v>
      </c>
      <c r="L910">
        <v>1929</v>
      </c>
      <c r="M910">
        <v>1947</v>
      </c>
      <c r="N910">
        <v>500</v>
      </c>
      <c r="O910" t="s">
        <v>1311</v>
      </c>
      <c r="P910">
        <v>0.64422419449725599</v>
      </c>
      <c r="Q910">
        <v>0.850670676303245</v>
      </c>
      <c r="R910" s="15">
        <v>0.13101640851659599</v>
      </c>
      <c r="S910" s="15">
        <v>9.4964047553674396E-4</v>
      </c>
      <c r="T910">
        <v>-0.15867524271879399</v>
      </c>
      <c r="U910">
        <v>0.15867524271879399</v>
      </c>
      <c r="V910">
        <v>7.2271013004141502E-2</v>
      </c>
      <c r="W910">
        <v>-0.55000000000000004</v>
      </c>
      <c r="X910">
        <v>7.55</v>
      </c>
      <c r="Y910">
        <v>41021</v>
      </c>
      <c r="Z910">
        <v>2564</v>
      </c>
      <c r="AA910">
        <v>0.16</v>
      </c>
      <c r="AB910">
        <v>16</v>
      </c>
      <c r="AC910">
        <v>8</v>
      </c>
      <c r="AD910">
        <v>8</v>
      </c>
      <c r="AE910">
        <v>50</v>
      </c>
      <c r="AF910">
        <v>14</v>
      </c>
      <c r="AG910">
        <v>5</v>
      </c>
      <c r="AH910">
        <v>3</v>
      </c>
      <c r="AI910">
        <v>8</v>
      </c>
    </row>
    <row r="911" spans="1:35" x14ac:dyDescent="0.2">
      <c r="A911" s="102">
        <v>1187</v>
      </c>
      <c r="B911">
        <v>4543</v>
      </c>
      <c r="C911" t="s">
        <v>688</v>
      </c>
      <c r="D911" t="s">
        <v>1320</v>
      </c>
      <c r="E911">
        <v>3840</v>
      </c>
      <c r="F911">
        <v>3826</v>
      </c>
      <c r="G911">
        <v>200</v>
      </c>
      <c r="H911" t="s">
        <v>1314</v>
      </c>
      <c r="I911">
        <v>4555</v>
      </c>
      <c r="J911" t="s">
        <v>690</v>
      </c>
      <c r="K911" t="s">
        <v>1334</v>
      </c>
      <c r="L911">
        <v>7020</v>
      </c>
      <c r="M911">
        <v>6950</v>
      </c>
      <c r="N911">
        <v>100</v>
      </c>
      <c r="O911" t="s">
        <v>1311</v>
      </c>
      <c r="P911">
        <v>0.64183082545969605</v>
      </c>
      <c r="Q911">
        <v>0.83873259953049595</v>
      </c>
      <c r="R911" s="15">
        <v>3.48102750229121E-4</v>
      </c>
      <c r="S911">
        <v>7.8294282501198895E-2</v>
      </c>
      <c r="T911">
        <v>-0.79968393704769802</v>
      </c>
      <c r="U911">
        <v>0.79968393704769802</v>
      </c>
      <c r="V911">
        <v>1.07953485320972</v>
      </c>
      <c r="W911">
        <v>-3.58</v>
      </c>
      <c r="X911">
        <v>10.1</v>
      </c>
      <c r="Y911">
        <v>40865</v>
      </c>
      <c r="Z911">
        <v>2919</v>
      </c>
      <c r="AA911">
        <v>0.45</v>
      </c>
      <c r="AB911">
        <v>14</v>
      </c>
      <c r="AC911">
        <v>8</v>
      </c>
      <c r="AD911">
        <v>6</v>
      </c>
      <c r="AE911">
        <v>57.14</v>
      </c>
      <c r="AF911">
        <v>9</v>
      </c>
      <c r="AG911">
        <v>6</v>
      </c>
      <c r="AH911">
        <v>4</v>
      </c>
      <c r="AI911">
        <v>4</v>
      </c>
    </row>
    <row r="912" spans="1:35" x14ac:dyDescent="0.2">
      <c r="A912" s="102">
        <v>1177</v>
      </c>
      <c r="B912">
        <v>6457</v>
      </c>
      <c r="C912" t="s">
        <v>1655</v>
      </c>
      <c r="D912" t="s">
        <v>1324</v>
      </c>
      <c r="E912">
        <v>3160</v>
      </c>
      <c r="F912">
        <v>3140</v>
      </c>
      <c r="G912">
        <v>200</v>
      </c>
      <c r="H912" t="s">
        <v>1311</v>
      </c>
      <c r="I912">
        <v>7649</v>
      </c>
      <c r="J912" t="s">
        <v>1555</v>
      </c>
      <c r="K912" t="s">
        <v>1337</v>
      </c>
      <c r="L912">
        <v>5550</v>
      </c>
      <c r="M912">
        <v>5520</v>
      </c>
      <c r="N912">
        <v>100</v>
      </c>
      <c r="O912" t="s">
        <v>1314</v>
      </c>
      <c r="P912">
        <v>0.60394225311911598</v>
      </c>
      <c r="Q912">
        <v>0.83978682612645295</v>
      </c>
      <c r="R912">
        <v>5.7593743534355701E-2</v>
      </c>
      <c r="S912">
        <v>6.2399334551734402E-2</v>
      </c>
      <c r="T912">
        <v>0.53199893318645197</v>
      </c>
      <c r="U912">
        <v>0.53199893318645197</v>
      </c>
      <c r="V912">
        <v>0.57261337301644399</v>
      </c>
      <c r="W912">
        <v>2.21</v>
      </c>
      <c r="X912">
        <v>13.77</v>
      </c>
      <c r="Y912">
        <v>40721</v>
      </c>
      <c r="Z912">
        <v>5817</v>
      </c>
      <c r="AA912">
        <v>0.25</v>
      </c>
      <c r="AB912">
        <v>7</v>
      </c>
      <c r="AC912">
        <v>3</v>
      </c>
      <c r="AD912">
        <v>4</v>
      </c>
      <c r="AE912">
        <v>42.86</v>
      </c>
      <c r="AF912">
        <v>12</v>
      </c>
      <c r="AG912">
        <v>3</v>
      </c>
      <c r="AH912">
        <v>2</v>
      </c>
      <c r="AI912">
        <v>2</v>
      </c>
    </row>
    <row r="913" spans="1:35" x14ac:dyDescent="0.2">
      <c r="A913" s="102">
        <v>598</v>
      </c>
      <c r="B913">
        <v>6371</v>
      </c>
      <c r="C913" t="s">
        <v>1484</v>
      </c>
      <c r="D913" t="s">
        <v>1324</v>
      </c>
      <c r="E913">
        <v>3305</v>
      </c>
      <c r="F913">
        <v>3325</v>
      </c>
      <c r="G913">
        <v>300</v>
      </c>
      <c r="H913" t="s">
        <v>1314</v>
      </c>
      <c r="I913">
        <v>7267</v>
      </c>
      <c r="J913" t="s">
        <v>60</v>
      </c>
      <c r="K913" t="s">
        <v>1329</v>
      </c>
      <c r="L913">
        <v>2938</v>
      </c>
      <c r="M913">
        <v>2954</v>
      </c>
      <c r="N913">
        <v>300</v>
      </c>
      <c r="O913" t="s">
        <v>1311</v>
      </c>
      <c r="P913">
        <v>0.89053712171941601</v>
      </c>
      <c r="Q913">
        <v>0.891357943243686</v>
      </c>
      <c r="R913">
        <v>0.104079541392238</v>
      </c>
      <c r="S913" s="15">
        <v>1.17481688514087E-2</v>
      </c>
      <c r="T913">
        <v>-3.0314834397095298</v>
      </c>
      <c r="U913">
        <v>3.0314834397095298</v>
      </c>
      <c r="V913">
        <v>2.8834095543629701</v>
      </c>
      <c r="W913">
        <v>-9.27</v>
      </c>
      <c r="X913">
        <v>11.16</v>
      </c>
      <c r="Y913">
        <v>40327</v>
      </c>
      <c r="Z913">
        <v>5041</v>
      </c>
      <c r="AA913">
        <v>0.22</v>
      </c>
      <c r="AB913">
        <v>8</v>
      </c>
      <c r="AC913">
        <v>3</v>
      </c>
      <c r="AD913">
        <v>5</v>
      </c>
      <c r="AE913">
        <v>37.5</v>
      </c>
      <c r="AF913">
        <v>12</v>
      </c>
      <c r="AG913">
        <v>2</v>
      </c>
      <c r="AH913">
        <v>1</v>
      </c>
      <c r="AI913">
        <v>5</v>
      </c>
    </row>
    <row r="914" spans="1:35" x14ac:dyDescent="0.2">
      <c r="A914" s="102">
        <v>251</v>
      </c>
      <c r="B914">
        <v>5714</v>
      </c>
      <c r="C914" t="s">
        <v>725</v>
      </c>
      <c r="D914" t="s">
        <v>1327</v>
      </c>
      <c r="E914">
        <v>3855</v>
      </c>
      <c r="F914">
        <v>3860</v>
      </c>
      <c r="G914">
        <v>200</v>
      </c>
      <c r="H914" t="s">
        <v>1314</v>
      </c>
      <c r="I914">
        <v>8253</v>
      </c>
      <c r="J914" t="s">
        <v>535</v>
      </c>
      <c r="K914" t="s">
        <v>1317</v>
      </c>
      <c r="L914">
        <v>1823</v>
      </c>
      <c r="M914">
        <v>1843</v>
      </c>
      <c r="N914">
        <v>400</v>
      </c>
      <c r="O914" t="s">
        <v>1311</v>
      </c>
      <c r="P914">
        <v>0.69606878958739404</v>
      </c>
      <c r="Q914">
        <v>0.92133089703704896</v>
      </c>
      <c r="R914">
        <v>2.2573594868774902E-2</v>
      </c>
      <c r="S914">
        <v>1.7880656484519E-2</v>
      </c>
      <c r="T914">
        <v>-1.5172325743398201</v>
      </c>
      <c r="U914">
        <v>1.5172325743398201</v>
      </c>
      <c r="V914">
        <v>1.2049336182774999</v>
      </c>
      <c r="W914">
        <v>-5.99</v>
      </c>
      <c r="X914">
        <v>4.51</v>
      </c>
      <c r="Y914">
        <v>40087</v>
      </c>
      <c r="Z914">
        <v>2672</v>
      </c>
      <c r="AA914">
        <v>0.11</v>
      </c>
      <c r="AB914">
        <v>15</v>
      </c>
      <c r="AC914">
        <v>7</v>
      </c>
      <c r="AD914">
        <v>8</v>
      </c>
      <c r="AE914">
        <v>46.67</v>
      </c>
      <c r="AF914">
        <v>9</v>
      </c>
      <c r="AG914">
        <v>7</v>
      </c>
      <c r="AH914">
        <v>7</v>
      </c>
      <c r="AI914">
        <v>1</v>
      </c>
    </row>
    <row r="915" spans="1:35" x14ac:dyDescent="0.2">
      <c r="A915" s="102">
        <v>125</v>
      </c>
      <c r="B915">
        <v>5333</v>
      </c>
      <c r="C915" t="s">
        <v>237</v>
      </c>
      <c r="D915" t="s">
        <v>1310</v>
      </c>
      <c r="E915">
        <v>1890</v>
      </c>
      <c r="F915">
        <v>1889</v>
      </c>
      <c r="G915">
        <v>300</v>
      </c>
      <c r="H915" t="s">
        <v>1311</v>
      </c>
      <c r="I915">
        <v>6981</v>
      </c>
      <c r="J915" t="s">
        <v>1513</v>
      </c>
      <c r="K915" t="s">
        <v>1316</v>
      </c>
      <c r="L915">
        <v>6415</v>
      </c>
      <c r="M915">
        <v>6330</v>
      </c>
      <c r="N915">
        <v>100</v>
      </c>
      <c r="O915" t="s">
        <v>1314</v>
      </c>
      <c r="P915">
        <v>0.88730752085980502</v>
      </c>
      <c r="Q915">
        <v>0.93628318268973398</v>
      </c>
      <c r="R915">
        <v>6.3668012045568496E-4</v>
      </c>
      <c r="S915">
        <v>4.6894624582307497E-2</v>
      </c>
      <c r="T915">
        <v>1.59223948607298</v>
      </c>
      <c r="U915">
        <v>1.59223948607298</v>
      </c>
      <c r="V915">
        <v>0.69157524444110696</v>
      </c>
      <c r="W915">
        <v>3.05</v>
      </c>
      <c r="X915">
        <v>10.47</v>
      </c>
      <c r="Y915">
        <v>40044</v>
      </c>
      <c r="Z915">
        <v>2670</v>
      </c>
      <c r="AA915">
        <v>0.36</v>
      </c>
      <c r="AB915">
        <v>15</v>
      </c>
      <c r="AC915">
        <v>8</v>
      </c>
      <c r="AD915">
        <v>7</v>
      </c>
      <c r="AE915">
        <v>53.33</v>
      </c>
      <c r="AF915">
        <v>14</v>
      </c>
      <c r="AG915">
        <v>4</v>
      </c>
      <c r="AH915">
        <v>5</v>
      </c>
      <c r="AI915">
        <v>6</v>
      </c>
    </row>
    <row r="916" spans="1:35" x14ac:dyDescent="0.2">
      <c r="A916" s="102">
        <v>627</v>
      </c>
      <c r="B916">
        <v>2001</v>
      </c>
      <c r="C916" t="s">
        <v>1222</v>
      </c>
      <c r="D916" t="s">
        <v>1339</v>
      </c>
      <c r="E916">
        <v>1653</v>
      </c>
      <c r="F916">
        <v>1649</v>
      </c>
      <c r="G916">
        <v>500</v>
      </c>
      <c r="H916" t="s">
        <v>1311</v>
      </c>
      <c r="I916">
        <v>5233</v>
      </c>
      <c r="J916" t="s">
        <v>1526</v>
      </c>
      <c r="K916" t="s">
        <v>1310</v>
      </c>
      <c r="L916">
        <v>2989</v>
      </c>
      <c r="M916">
        <v>2992</v>
      </c>
      <c r="N916">
        <v>300</v>
      </c>
      <c r="O916" t="s">
        <v>1314</v>
      </c>
      <c r="P916">
        <v>0.79818061093569703</v>
      </c>
      <c r="Q916">
        <v>0.88898437487486504</v>
      </c>
      <c r="R916">
        <v>0.19824709478704799</v>
      </c>
      <c r="S916">
        <v>4.0924665851349698E-2</v>
      </c>
      <c r="T916">
        <v>0.71774514030618597</v>
      </c>
      <c r="U916">
        <v>0.71774514030618597</v>
      </c>
      <c r="V916">
        <v>0.95516540358482405</v>
      </c>
      <c r="W916">
        <v>2.4500000000000002</v>
      </c>
      <c r="X916">
        <v>8.14</v>
      </c>
      <c r="Y916">
        <v>39982</v>
      </c>
      <c r="Z916">
        <v>2499</v>
      </c>
      <c r="AA916">
        <v>0.04</v>
      </c>
      <c r="AB916">
        <v>16</v>
      </c>
      <c r="AC916">
        <v>9</v>
      </c>
      <c r="AD916">
        <v>7</v>
      </c>
      <c r="AE916">
        <v>56.25</v>
      </c>
      <c r="AF916">
        <v>14</v>
      </c>
      <c r="AG916">
        <v>5</v>
      </c>
      <c r="AH916">
        <v>4</v>
      </c>
      <c r="AI916">
        <v>7</v>
      </c>
    </row>
    <row r="917" spans="1:35" x14ac:dyDescent="0.2">
      <c r="A917" s="102">
        <v>709</v>
      </c>
      <c r="B917">
        <v>8308</v>
      </c>
      <c r="C917" t="s">
        <v>51</v>
      </c>
      <c r="D917" t="s">
        <v>1369</v>
      </c>
      <c r="E917">
        <v>451</v>
      </c>
      <c r="F917">
        <v>452.8</v>
      </c>
      <c r="G917">
        <v>2300</v>
      </c>
      <c r="H917" t="s">
        <v>1311</v>
      </c>
      <c r="I917">
        <v>8385</v>
      </c>
      <c r="J917" t="s">
        <v>913</v>
      </c>
      <c r="K917" t="s">
        <v>1369</v>
      </c>
      <c r="L917">
        <v>551</v>
      </c>
      <c r="M917">
        <v>551</v>
      </c>
      <c r="N917">
        <v>1900</v>
      </c>
      <c r="O917" t="s">
        <v>1314</v>
      </c>
      <c r="P917">
        <v>0.86022157471454996</v>
      </c>
      <c r="Q917">
        <v>0.882372477484339</v>
      </c>
      <c r="R917" s="15">
        <v>6.7324622663550602E-3</v>
      </c>
      <c r="S917">
        <v>5.4137389469616597E-2</v>
      </c>
      <c r="T917">
        <v>1.6245651920428701</v>
      </c>
      <c r="U917">
        <v>1.6245651920428701</v>
      </c>
      <c r="V917">
        <v>1.38463176116959</v>
      </c>
      <c r="W917">
        <v>3.39</v>
      </c>
      <c r="X917">
        <v>0.52</v>
      </c>
      <c r="Y917">
        <v>39782</v>
      </c>
      <c r="Z917">
        <v>2652</v>
      </c>
      <c r="AA917">
        <v>0.13</v>
      </c>
      <c r="AB917">
        <v>15</v>
      </c>
      <c r="AC917">
        <v>7</v>
      </c>
      <c r="AD917">
        <v>8</v>
      </c>
      <c r="AE917">
        <v>46.67</v>
      </c>
      <c r="AF917">
        <v>17</v>
      </c>
      <c r="AG917">
        <v>2</v>
      </c>
      <c r="AH917">
        <v>1</v>
      </c>
      <c r="AI917">
        <v>12</v>
      </c>
    </row>
    <row r="918" spans="1:35" x14ac:dyDescent="0.2">
      <c r="A918" s="102">
        <v>1143</v>
      </c>
      <c r="B918">
        <v>7951</v>
      </c>
      <c r="C918" t="s">
        <v>1658</v>
      </c>
      <c r="D918" t="s">
        <v>1335</v>
      </c>
      <c r="E918">
        <v>5760</v>
      </c>
      <c r="F918">
        <v>5790</v>
      </c>
      <c r="G918">
        <v>100</v>
      </c>
      <c r="H918" t="s">
        <v>1311</v>
      </c>
      <c r="I918">
        <v>9062</v>
      </c>
      <c r="J918" t="s">
        <v>1275</v>
      </c>
      <c r="K918" t="s">
        <v>1442</v>
      </c>
      <c r="L918">
        <v>5810</v>
      </c>
      <c r="M918">
        <v>5880</v>
      </c>
      <c r="N918">
        <v>100</v>
      </c>
      <c r="O918" t="s">
        <v>1314</v>
      </c>
      <c r="P918">
        <v>0.70527302650196999</v>
      </c>
      <c r="Q918">
        <v>0.84333885310031997</v>
      </c>
      <c r="R918">
        <v>0.164155275638346</v>
      </c>
      <c r="S918">
        <v>8.50961973030393E-2</v>
      </c>
      <c r="T918">
        <v>1.66547369104757</v>
      </c>
      <c r="U918">
        <v>1.66547369104757</v>
      </c>
      <c r="V918">
        <v>1.4694717674420701</v>
      </c>
      <c r="W918">
        <v>7.03</v>
      </c>
      <c r="X918">
        <v>1.53</v>
      </c>
      <c r="Y918">
        <v>39756</v>
      </c>
      <c r="Z918">
        <v>9939</v>
      </c>
      <c r="AA918">
        <v>0.64</v>
      </c>
      <c r="AB918">
        <v>4</v>
      </c>
      <c r="AC918">
        <v>2</v>
      </c>
      <c r="AD918">
        <v>2</v>
      </c>
      <c r="AE918">
        <v>50</v>
      </c>
      <c r="AF918">
        <v>17</v>
      </c>
      <c r="AG918">
        <v>1</v>
      </c>
      <c r="AH918">
        <v>0</v>
      </c>
      <c r="AI918">
        <v>3</v>
      </c>
    </row>
    <row r="919" spans="1:35" x14ac:dyDescent="0.2">
      <c r="A919" s="102">
        <v>240</v>
      </c>
      <c r="B919">
        <v>3401</v>
      </c>
      <c r="C919" t="s">
        <v>649</v>
      </c>
      <c r="D919" t="s">
        <v>1605</v>
      </c>
      <c r="E919">
        <v>1995</v>
      </c>
      <c r="F919">
        <v>1993</v>
      </c>
      <c r="G919">
        <v>500</v>
      </c>
      <c r="H919" t="s">
        <v>1311</v>
      </c>
      <c r="I919">
        <v>4612</v>
      </c>
      <c r="J919" t="s">
        <v>691</v>
      </c>
      <c r="K919" t="s">
        <v>1336</v>
      </c>
      <c r="L919">
        <v>5130</v>
      </c>
      <c r="M919">
        <v>5170</v>
      </c>
      <c r="N919">
        <v>200</v>
      </c>
      <c r="O919" t="s">
        <v>1314</v>
      </c>
      <c r="P919">
        <v>0.50747993993457297</v>
      </c>
      <c r="Q919">
        <v>0.92244127126342101</v>
      </c>
      <c r="R919">
        <v>0.290882492709787</v>
      </c>
      <c r="S919">
        <v>3.2928309683512298E-2</v>
      </c>
      <c r="T919">
        <v>1.5257859474328701</v>
      </c>
      <c r="U919">
        <v>1.5257859474328701</v>
      </c>
      <c r="V919">
        <v>1.75198638639333</v>
      </c>
      <c r="W919">
        <v>5.75</v>
      </c>
      <c r="X919">
        <v>3.63</v>
      </c>
      <c r="Y919">
        <v>38155</v>
      </c>
      <c r="Z919">
        <v>2725</v>
      </c>
      <c r="AA919">
        <v>0.17</v>
      </c>
      <c r="AB919">
        <v>14</v>
      </c>
      <c r="AC919">
        <v>8</v>
      </c>
      <c r="AD919">
        <v>6</v>
      </c>
      <c r="AE919">
        <v>57.14</v>
      </c>
      <c r="AF919">
        <v>13</v>
      </c>
      <c r="AG919">
        <v>4</v>
      </c>
      <c r="AH919">
        <v>3</v>
      </c>
      <c r="AI919">
        <v>7</v>
      </c>
    </row>
    <row r="920" spans="1:35" x14ac:dyDescent="0.2">
      <c r="A920" s="102">
        <v>892</v>
      </c>
      <c r="B920">
        <v>4543</v>
      </c>
      <c r="C920" t="s">
        <v>688</v>
      </c>
      <c r="D920" t="s">
        <v>1320</v>
      </c>
      <c r="E920">
        <v>3840</v>
      </c>
      <c r="F920">
        <v>3826</v>
      </c>
      <c r="G920">
        <v>200</v>
      </c>
      <c r="H920" t="s">
        <v>1314</v>
      </c>
      <c r="I920">
        <v>8806</v>
      </c>
      <c r="J920" t="s">
        <v>1523</v>
      </c>
      <c r="K920" t="s">
        <v>1333</v>
      </c>
      <c r="L920">
        <v>1397</v>
      </c>
      <c r="M920">
        <v>1397</v>
      </c>
      <c r="N920">
        <v>500</v>
      </c>
      <c r="O920" t="s">
        <v>1311</v>
      </c>
      <c r="P920">
        <v>0.50037340193173097</v>
      </c>
      <c r="Q920">
        <v>0.86515697924254198</v>
      </c>
      <c r="R920">
        <v>1.9271739140991499E-2</v>
      </c>
      <c r="S920">
        <v>3.7244894420686202E-2</v>
      </c>
      <c r="T920">
        <v>-1.773901334464</v>
      </c>
      <c r="U920">
        <v>1.773901334464</v>
      </c>
      <c r="V920">
        <v>1.72375048009628</v>
      </c>
      <c r="W920">
        <v>-12.95</v>
      </c>
      <c r="X920">
        <v>8.7200000000000006</v>
      </c>
      <c r="Y920">
        <v>37526</v>
      </c>
      <c r="Z920">
        <v>1975</v>
      </c>
      <c r="AA920">
        <v>0.08</v>
      </c>
      <c r="AB920">
        <v>19</v>
      </c>
      <c r="AC920">
        <v>9</v>
      </c>
      <c r="AD920">
        <v>10</v>
      </c>
      <c r="AE920">
        <v>47.37</v>
      </c>
      <c r="AF920">
        <v>13</v>
      </c>
      <c r="AG920">
        <v>4</v>
      </c>
      <c r="AH920">
        <v>4</v>
      </c>
      <c r="AI920">
        <v>11</v>
      </c>
    </row>
    <row r="921" spans="1:35" x14ac:dyDescent="0.2">
      <c r="A921" s="102">
        <v>1134</v>
      </c>
      <c r="B921">
        <v>1883</v>
      </c>
      <c r="C921" t="s">
        <v>1511</v>
      </c>
      <c r="D921" t="s">
        <v>1321</v>
      </c>
      <c r="E921">
        <v>3690</v>
      </c>
      <c r="F921">
        <v>3730</v>
      </c>
      <c r="G921">
        <v>200</v>
      </c>
      <c r="H921" t="s">
        <v>1311</v>
      </c>
      <c r="I921">
        <v>3635</v>
      </c>
      <c r="J921" t="s">
        <v>46</v>
      </c>
      <c r="K921" t="s">
        <v>1313</v>
      </c>
      <c r="L921">
        <v>3155</v>
      </c>
      <c r="M921">
        <v>3190</v>
      </c>
      <c r="N921">
        <v>200</v>
      </c>
      <c r="O921" t="s">
        <v>1314</v>
      </c>
      <c r="P921">
        <v>0.75519351408068702</v>
      </c>
      <c r="Q921">
        <v>0.84442490055229702</v>
      </c>
      <c r="R921">
        <v>0.35559576822200401</v>
      </c>
      <c r="S921">
        <v>6.1954893593480602E-2</v>
      </c>
      <c r="T921">
        <v>1.154878101043</v>
      </c>
      <c r="U921">
        <v>1.154878101043</v>
      </c>
      <c r="V921">
        <v>1.10744842970165</v>
      </c>
      <c r="W921">
        <v>12.04</v>
      </c>
      <c r="X921">
        <v>14.48</v>
      </c>
      <c r="Y921">
        <v>37457</v>
      </c>
      <c r="Z921">
        <v>1784</v>
      </c>
      <c r="AA921">
        <v>0.09</v>
      </c>
      <c r="AB921">
        <v>21</v>
      </c>
      <c r="AC921">
        <v>10</v>
      </c>
      <c r="AD921">
        <v>11</v>
      </c>
      <c r="AE921">
        <v>47.62</v>
      </c>
      <c r="AF921">
        <v>13</v>
      </c>
      <c r="AG921">
        <v>8</v>
      </c>
      <c r="AH921">
        <v>5</v>
      </c>
      <c r="AI921">
        <v>8</v>
      </c>
    </row>
    <row r="922" spans="1:35" x14ac:dyDescent="0.2">
      <c r="A922" s="102">
        <v>469</v>
      </c>
      <c r="B922">
        <v>5802</v>
      </c>
      <c r="C922" t="s">
        <v>1549</v>
      </c>
      <c r="D922" t="s">
        <v>1327</v>
      </c>
      <c r="E922">
        <v>1447.5</v>
      </c>
      <c r="F922">
        <v>1459</v>
      </c>
      <c r="G922">
        <v>500</v>
      </c>
      <c r="H922" t="s">
        <v>1314</v>
      </c>
      <c r="I922">
        <v>8309</v>
      </c>
      <c r="J922" t="s">
        <v>893</v>
      </c>
      <c r="K922" t="s">
        <v>1369</v>
      </c>
      <c r="L922">
        <v>3985</v>
      </c>
      <c r="M922">
        <v>3992</v>
      </c>
      <c r="N922">
        <v>200</v>
      </c>
      <c r="O922" t="s">
        <v>1311</v>
      </c>
      <c r="P922">
        <v>0.79722535862750998</v>
      </c>
      <c r="Q922">
        <v>0.90242002485868</v>
      </c>
      <c r="R922">
        <v>2.6619763344185299E-2</v>
      </c>
      <c r="S922">
        <v>3.35300871397929E-2</v>
      </c>
      <c r="T922">
        <v>-1.34809959468534</v>
      </c>
      <c r="U922">
        <v>1.34809959468534</v>
      </c>
      <c r="V922">
        <v>1.3961527437244601</v>
      </c>
      <c r="W922">
        <v>-3.72</v>
      </c>
      <c r="X922">
        <v>8.6300000000000008</v>
      </c>
      <c r="Y922">
        <v>37281</v>
      </c>
      <c r="Z922">
        <v>2193</v>
      </c>
      <c r="AA922">
        <v>0.16</v>
      </c>
      <c r="AB922">
        <v>17</v>
      </c>
      <c r="AC922">
        <v>8</v>
      </c>
      <c r="AD922">
        <v>9</v>
      </c>
      <c r="AE922">
        <v>47.06</v>
      </c>
      <c r="AF922">
        <v>17</v>
      </c>
      <c r="AG922">
        <v>3</v>
      </c>
      <c r="AH922">
        <v>3</v>
      </c>
      <c r="AI922">
        <v>11</v>
      </c>
    </row>
    <row r="923" spans="1:35" x14ac:dyDescent="0.2">
      <c r="A923" s="102">
        <v>1451</v>
      </c>
      <c r="B923">
        <v>5463</v>
      </c>
      <c r="C923" t="s">
        <v>66</v>
      </c>
      <c r="D923" t="s">
        <v>1367</v>
      </c>
      <c r="E923">
        <v>2866</v>
      </c>
      <c r="F923">
        <v>2883</v>
      </c>
      <c r="G923">
        <v>300</v>
      </c>
      <c r="H923" t="s">
        <v>1311</v>
      </c>
      <c r="I923">
        <v>7459</v>
      </c>
      <c r="J923" t="s">
        <v>817</v>
      </c>
      <c r="K923" t="s">
        <v>1318</v>
      </c>
      <c r="L923">
        <v>2246</v>
      </c>
      <c r="M923">
        <v>2232</v>
      </c>
      <c r="N923">
        <v>400</v>
      </c>
      <c r="O923" t="s">
        <v>1314</v>
      </c>
      <c r="P923">
        <v>0.74701009172829103</v>
      </c>
      <c r="Q923">
        <v>0.80925827559100205</v>
      </c>
      <c r="R923">
        <v>0.17541098102020899</v>
      </c>
      <c r="S923" s="106">
        <v>3.6075289710537403E-2</v>
      </c>
      <c r="T923">
        <v>0.33398042963484198</v>
      </c>
      <c r="U923">
        <v>0.33398042963484198</v>
      </c>
      <c r="V923">
        <v>0.39684132138905798</v>
      </c>
      <c r="W923">
        <v>0.93</v>
      </c>
      <c r="X923">
        <v>3.23</v>
      </c>
      <c r="Y923">
        <v>36770</v>
      </c>
      <c r="Z923">
        <v>2626</v>
      </c>
      <c r="AA923">
        <v>0.16</v>
      </c>
      <c r="AB923">
        <v>14</v>
      </c>
      <c r="AC923">
        <v>6</v>
      </c>
      <c r="AD923">
        <v>8</v>
      </c>
      <c r="AE923">
        <v>42.86</v>
      </c>
      <c r="AF923">
        <v>13</v>
      </c>
      <c r="AG923">
        <v>3</v>
      </c>
      <c r="AH923">
        <v>2</v>
      </c>
      <c r="AI923">
        <v>9</v>
      </c>
    </row>
    <row r="924" spans="1:35" x14ac:dyDescent="0.2">
      <c r="A924" s="102">
        <v>1026</v>
      </c>
      <c r="B924">
        <v>2229</v>
      </c>
      <c r="C924" t="s">
        <v>2017</v>
      </c>
      <c r="D924" t="s">
        <v>1339</v>
      </c>
      <c r="E924">
        <v>3135</v>
      </c>
      <c r="F924">
        <v>3105</v>
      </c>
      <c r="G924">
        <v>200</v>
      </c>
      <c r="H924" t="s">
        <v>1314</v>
      </c>
      <c r="I924">
        <v>7735</v>
      </c>
      <c r="J924" t="s">
        <v>1793</v>
      </c>
      <c r="K924" t="s">
        <v>1316</v>
      </c>
      <c r="L924">
        <v>6690</v>
      </c>
      <c r="M924">
        <v>6490</v>
      </c>
      <c r="N924">
        <v>100</v>
      </c>
      <c r="O924" t="s">
        <v>1311</v>
      </c>
      <c r="P924">
        <v>0.53296666412393301</v>
      </c>
      <c r="Q924">
        <v>0.85340236766924205</v>
      </c>
      <c r="R924" s="15">
        <v>1.7844323666741599E-5</v>
      </c>
      <c r="S924">
        <v>4.28821106367238E-2</v>
      </c>
      <c r="T924">
        <v>-0.104327922289286</v>
      </c>
      <c r="U924">
        <v>0.104327922289286</v>
      </c>
      <c r="V924">
        <v>0.35184583750506099</v>
      </c>
      <c r="W924">
        <v>-0.72</v>
      </c>
      <c r="X924">
        <v>4.3099999999999996</v>
      </c>
      <c r="Y924">
        <v>36690</v>
      </c>
      <c r="Z924">
        <v>5241</v>
      </c>
      <c r="AA924">
        <v>0.08</v>
      </c>
      <c r="AB924">
        <v>7</v>
      </c>
      <c r="AC924">
        <v>3</v>
      </c>
      <c r="AD924">
        <v>4</v>
      </c>
      <c r="AE924">
        <v>42.86</v>
      </c>
      <c r="AF924">
        <v>10</v>
      </c>
      <c r="AG924">
        <v>3</v>
      </c>
      <c r="AH924">
        <v>2</v>
      </c>
      <c r="AI924">
        <v>2</v>
      </c>
    </row>
    <row r="925" spans="1:35" x14ac:dyDescent="0.2">
      <c r="A925" s="102">
        <v>572</v>
      </c>
      <c r="B925">
        <v>4204</v>
      </c>
      <c r="C925" t="s">
        <v>229</v>
      </c>
      <c r="D925" t="s">
        <v>1336</v>
      </c>
      <c r="E925">
        <v>1847</v>
      </c>
      <c r="F925">
        <v>1836</v>
      </c>
      <c r="G925">
        <v>500</v>
      </c>
      <c r="H925" t="s">
        <v>1311</v>
      </c>
      <c r="I925">
        <v>7701</v>
      </c>
      <c r="J925" t="s">
        <v>1813</v>
      </c>
      <c r="K925" t="s">
        <v>1320</v>
      </c>
      <c r="L925">
        <v>3020</v>
      </c>
      <c r="M925">
        <v>2967</v>
      </c>
      <c r="N925">
        <v>300</v>
      </c>
      <c r="O925" t="s">
        <v>1314</v>
      </c>
      <c r="P925">
        <v>0.56020274765199496</v>
      </c>
      <c r="Q925">
        <v>0.89362499678459895</v>
      </c>
      <c r="R925">
        <v>0.110539149800769</v>
      </c>
      <c r="S925" s="15">
        <v>5.0527473331535698E-2</v>
      </c>
      <c r="T925">
        <v>1.1820832694047101</v>
      </c>
      <c r="U925">
        <v>1.1820832694047101</v>
      </c>
      <c r="V925">
        <v>0.79822207927387601</v>
      </c>
      <c r="W925">
        <v>5.1100000000000003</v>
      </c>
      <c r="X925">
        <v>3.13</v>
      </c>
      <c r="Y925">
        <v>36158</v>
      </c>
      <c r="Z925">
        <v>1808</v>
      </c>
      <c r="AA925">
        <v>0.2</v>
      </c>
      <c r="AB925">
        <v>20</v>
      </c>
      <c r="AC925">
        <v>11</v>
      </c>
      <c r="AD925">
        <v>9</v>
      </c>
      <c r="AE925">
        <v>55</v>
      </c>
      <c r="AF925">
        <v>11</v>
      </c>
      <c r="AG925">
        <v>9</v>
      </c>
      <c r="AH925">
        <v>6</v>
      </c>
      <c r="AI925">
        <v>5</v>
      </c>
    </row>
    <row r="926" spans="1:35" x14ac:dyDescent="0.2">
      <c r="A926" s="102">
        <v>370</v>
      </c>
      <c r="B926">
        <v>7976</v>
      </c>
      <c r="C926" t="s">
        <v>1364</v>
      </c>
      <c r="D926" t="s">
        <v>1335</v>
      </c>
      <c r="E926">
        <v>1579</v>
      </c>
      <c r="F926">
        <v>1529</v>
      </c>
      <c r="G926">
        <v>700</v>
      </c>
      <c r="H926" t="s">
        <v>1311</v>
      </c>
      <c r="I926">
        <v>8273</v>
      </c>
      <c r="J926" t="s">
        <v>1444</v>
      </c>
      <c r="K926" t="s">
        <v>1337</v>
      </c>
      <c r="L926">
        <v>3425</v>
      </c>
      <c r="M926">
        <v>3410</v>
      </c>
      <c r="N926">
        <v>300</v>
      </c>
      <c r="O926" t="s">
        <v>1314</v>
      </c>
      <c r="P926">
        <v>0.86769960310705896</v>
      </c>
      <c r="Q926">
        <v>0.90964200346876101</v>
      </c>
      <c r="R926" s="15">
        <v>9.2275963893947901E-5</v>
      </c>
      <c r="S926">
        <v>9.2486493671890199E-2</v>
      </c>
      <c r="T926">
        <v>0.90531513097379301</v>
      </c>
      <c r="U926">
        <v>0.90531513097379301</v>
      </c>
      <c r="V926">
        <v>2.0125732305922899</v>
      </c>
      <c r="W926">
        <v>4.51</v>
      </c>
      <c r="X926">
        <v>4.62</v>
      </c>
      <c r="Y926">
        <v>35317</v>
      </c>
      <c r="Z926">
        <v>2943</v>
      </c>
      <c r="AA926">
        <v>0.21</v>
      </c>
      <c r="AB926">
        <v>12</v>
      </c>
      <c r="AC926">
        <v>6</v>
      </c>
      <c r="AD926">
        <v>6</v>
      </c>
      <c r="AE926">
        <v>50</v>
      </c>
      <c r="AF926">
        <v>14</v>
      </c>
      <c r="AG926">
        <v>4</v>
      </c>
      <c r="AH926">
        <v>2</v>
      </c>
      <c r="AI926">
        <v>6</v>
      </c>
    </row>
    <row r="927" spans="1:35" x14ac:dyDescent="0.2">
      <c r="A927" s="102">
        <v>841</v>
      </c>
      <c r="B927">
        <v>5471</v>
      </c>
      <c r="C927" t="s">
        <v>1545</v>
      </c>
      <c r="D927" t="s">
        <v>1367</v>
      </c>
      <c r="E927">
        <v>4205</v>
      </c>
      <c r="F927">
        <v>4260</v>
      </c>
      <c r="G927">
        <v>200</v>
      </c>
      <c r="H927" t="s">
        <v>1314</v>
      </c>
      <c r="I927">
        <v>5947</v>
      </c>
      <c r="J927" t="s">
        <v>230</v>
      </c>
      <c r="K927" t="s">
        <v>1525</v>
      </c>
      <c r="L927">
        <v>7880</v>
      </c>
      <c r="M927">
        <v>7820</v>
      </c>
      <c r="N927">
        <v>100</v>
      </c>
      <c r="O927" t="s">
        <v>1311</v>
      </c>
      <c r="P927">
        <v>0.86747685881324499</v>
      </c>
      <c r="Q927">
        <v>0.87033239142928698</v>
      </c>
      <c r="R927" s="15">
        <v>0.33365392746259698</v>
      </c>
      <c r="S927">
        <v>6.2762951044342305E-2</v>
      </c>
      <c r="T927">
        <v>-1.2650628664588499</v>
      </c>
      <c r="U927">
        <v>1.2650628664588499</v>
      </c>
      <c r="V927">
        <v>1.83512065312577</v>
      </c>
      <c r="W927">
        <v>-5.22</v>
      </c>
      <c r="X927">
        <v>8.9499999999999993</v>
      </c>
      <c r="Y927">
        <v>34698</v>
      </c>
      <c r="Z927">
        <v>8674</v>
      </c>
      <c r="AA927">
        <v>0.57999999999999996</v>
      </c>
      <c r="AB927">
        <v>4</v>
      </c>
      <c r="AC927">
        <v>2</v>
      </c>
      <c r="AD927">
        <v>2</v>
      </c>
      <c r="AE927">
        <v>50</v>
      </c>
      <c r="AF927">
        <v>14</v>
      </c>
      <c r="AG927">
        <v>1</v>
      </c>
      <c r="AH927">
        <v>0</v>
      </c>
      <c r="AI927">
        <v>3</v>
      </c>
    </row>
    <row r="928" spans="1:35" x14ac:dyDescent="0.2">
      <c r="A928" s="102">
        <v>1510</v>
      </c>
      <c r="B928">
        <v>4114</v>
      </c>
      <c r="C928" t="s">
        <v>1475</v>
      </c>
      <c r="D928" t="s">
        <v>1336</v>
      </c>
      <c r="E928">
        <v>6140</v>
      </c>
      <c r="F928">
        <v>6160</v>
      </c>
      <c r="G928">
        <v>100</v>
      </c>
      <c r="H928" t="s">
        <v>1314</v>
      </c>
      <c r="I928">
        <v>5020</v>
      </c>
      <c r="J928" t="s">
        <v>1669</v>
      </c>
      <c r="K928" t="s">
        <v>1590</v>
      </c>
      <c r="L928">
        <v>471</v>
      </c>
      <c r="M928">
        <v>474.9</v>
      </c>
      <c r="N928">
        <v>1300</v>
      </c>
      <c r="O928" t="s">
        <v>1311</v>
      </c>
      <c r="P928">
        <v>0.60373573700815797</v>
      </c>
      <c r="Q928">
        <v>0.80227234790330804</v>
      </c>
      <c r="R928">
        <v>0.24742376482376399</v>
      </c>
      <c r="S928">
        <v>2.39231216471836E-2</v>
      </c>
      <c r="T928">
        <v>-1.4418668693344201</v>
      </c>
      <c r="U928">
        <v>1.4418668693344201</v>
      </c>
      <c r="V928">
        <v>1.2851914375229301</v>
      </c>
      <c r="W928">
        <v>-3.83</v>
      </c>
      <c r="X928">
        <v>0.22</v>
      </c>
      <c r="Y928">
        <v>34131</v>
      </c>
      <c r="Z928">
        <v>2275</v>
      </c>
      <c r="AA928">
        <v>0.25</v>
      </c>
      <c r="AB928">
        <v>15</v>
      </c>
      <c r="AC928">
        <v>8</v>
      </c>
      <c r="AD928">
        <v>7</v>
      </c>
      <c r="AE928">
        <v>53.33</v>
      </c>
      <c r="AF928">
        <v>10</v>
      </c>
      <c r="AG928">
        <v>8</v>
      </c>
      <c r="AH928">
        <v>6</v>
      </c>
      <c r="AI928">
        <v>1</v>
      </c>
    </row>
    <row r="929" spans="1:35" x14ac:dyDescent="0.2">
      <c r="A929" s="102">
        <v>517</v>
      </c>
      <c r="B929">
        <v>7278</v>
      </c>
      <c r="C929" t="s">
        <v>45</v>
      </c>
      <c r="D929" t="s">
        <v>1329</v>
      </c>
      <c r="E929">
        <v>2240</v>
      </c>
      <c r="F929">
        <v>2234</v>
      </c>
      <c r="G929">
        <v>400</v>
      </c>
      <c r="H929" t="s">
        <v>1311</v>
      </c>
      <c r="I929">
        <v>9072</v>
      </c>
      <c r="J929" t="s">
        <v>1441</v>
      </c>
      <c r="K929" t="s">
        <v>1442</v>
      </c>
      <c r="L929">
        <v>2444</v>
      </c>
      <c r="M929">
        <v>2438</v>
      </c>
      <c r="N929">
        <v>400</v>
      </c>
      <c r="O929" t="s">
        <v>1314</v>
      </c>
      <c r="P929">
        <v>0.87440689443248698</v>
      </c>
      <c r="Q929">
        <v>0.89840760254313501</v>
      </c>
      <c r="R929" s="106">
        <v>9.5869551614283996E-2</v>
      </c>
      <c r="S929">
        <v>6.6665273688707198E-4</v>
      </c>
      <c r="T929">
        <v>0.61963563062771898</v>
      </c>
      <c r="U929">
        <v>0.61963563062771898</v>
      </c>
      <c r="V929">
        <v>0.25743854917833298</v>
      </c>
      <c r="W929">
        <v>1.55</v>
      </c>
      <c r="X929">
        <v>8.3699999999999992</v>
      </c>
      <c r="Y929">
        <v>33937</v>
      </c>
      <c r="Z929">
        <v>2828</v>
      </c>
      <c r="AA929">
        <v>0.1</v>
      </c>
      <c r="AB929">
        <v>12</v>
      </c>
      <c r="AC929">
        <v>6</v>
      </c>
      <c r="AD929">
        <v>6</v>
      </c>
      <c r="AE929">
        <v>50</v>
      </c>
      <c r="AF929">
        <v>13</v>
      </c>
      <c r="AG929">
        <v>3</v>
      </c>
      <c r="AH929">
        <v>3</v>
      </c>
      <c r="AI929">
        <v>6</v>
      </c>
    </row>
    <row r="930" spans="1:35" x14ac:dyDescent="0.2">
      <c r="A930" s="102">
        <v>1368</v>
      </c>
      <c r="B930">
        <v>3405</v>
      </c>
      <c r="C930" t="s">
        <v>2159</v>
      </c>
      <c r="D930" t="s">
        <v>1336</v>
      </c>
      <c r="E930">
        <v>1316</v>
      </c>
      <c r="F930">
        <v>1320</v>
      </c>
      <c r="G930">
        <v>700</v>
      </c>
      <c r="H930" t="s">
        <v>1314</v>
      </c>
      <c r="I930">
        <v>7846</v>
      </c>
      <c r="J930" t="s">
        <v>839</v>
      </c>
      <c r="K930" t="s">
        <v>1335</v>
      </c>
      <c r="L930">
        <v>4405</v>
      </c>
      <c r="M930">
        <v>4385</v>
      </c>
      <c r="N930">
        <v>200</v>
      </c>
      <c r="O930" t="s">
        <v>1311</v>
      </c>
      <c r="P930">
        <v>0.66538749790639895</v>
      </c>
      <c r="Q930">
        <v>0.81876782393988301</v>
      </c>
      <c r="R930" s="15">
        <v>1.7887470675875199E-2</v>
      </c>
      <c r="S930">
        <v>3.09390129814292E-2</v>
      </c>
      <c r="T930">
        <v>-0.56062415280307898</v>
      </c>
      <c r="U930">
        <v>0.56062415280307898</v>
      </c>
      <c r="V930">
        <v>0.72283454711601103</v>
      </c>
      <c r="W930">
        <v>-1.34</v>
      </c>
      <c r="X930">
        <v>5.36</v>
      </c>
      <c r="Y930">
        <v>33159</v>
      </c>
      <c r="Z930">
        <v>1842</v>
      </c>
      <c r="AA930">
        <v>-0.12</v>
      </c>
      <c r="AB930">
        <v>18</v>
      </c>
      <c r="AC930">
        <v>10</v>
      </c>
      <c r="AD930">
        <v>8</v>
      </c>
      <c r="AE930">
        <v>55.56</v>
      </c>
      <c r="AF930">
        <v>12</v>
      </c>
      <c r="AG930">
        <v>3</v>
      </c>
      <c r="AH930">
        <v>6</v>
      </c>
      <c r="AI930">
        <v>9</v>
      </c>
    </row>
    <row r="931" spans="1:35" x14ac:dyDescent="0.2">
      <c r="A931" s="102">
        <v>775</v>
      </c>
      <c r="B931">
        <v>5631</v>
      </c>
      <c r="C931" t="s">
        <v>1546</v>
      </c>
      <c r="D931" t="s">
        <v>1324</v>
      </c>
      <c r="E931">
        <v>1880</v>
      </c>
      <c r="F931">
        <v>1904</v>
      </c>
      <c r="G931">
        <v>400</v>
      </c>
      <c r="H931" t="s">
        <v>1314</v>
      </c>
      <c r="I931">
        <v>6592</v>
      </c>
      <c r="J931" t="s">
        <v>1553</v>
      </c>
      <c r="K931" t="s">
        <v>1316</v>
      </c>
      <c r="L931">
        <v>4140</v>
      </c>
      <c r="M931">
        <v>4210</v>
      </c>
      <c r="N931">
        <v>200</v>
      </c>
      <c r="O931" t="s">
        <v>1311</v>
      </c>
      <c r="P931">
        <v>0.77551131276456997</v>
      </c>
      <c r="Q931">
        <v>0.87670264292521105</v>
      </c>
      <c r="R931">
        <v>1.08938025530678E-4</v>
      </c>
      <c r="S931">
        <v>1.29778877759282E-3</v>
      </c>
      <c r="T931">
        <v>-3.1719793434619001</v>
      </c>
      <c r="U931">
        <v>3.1719793434619001</v>
      </c>
      <c r="V931">
        <v>2.7340740954801102</v>
      </c>
      <c r="W931">
        <v>-13.72</v>
      </c>
      <c r="X931">
        <v>9.5500000000000007</v>
      </c>
      <c r="Y931">
        <v>32448</v>
      </c>
      <c r="Z931">
        <v>2496</v>
      </c>
      <c r="AA931">
        <v>0.16</v>
      </c>
      <c r="AB931">
        <v>13</v>
      </c>
      <c r="AC931">
        <v>6</v>
      </c>
      <c r="AD931">
        <v>7</v>
      </c>
      <c r="AE931">
        <v>46.15</v>
      </c>
      <c r="AF931">
        <v>12</v>
      </c>
      <c r="AG931">
        <v>5</v>
      </c>
      <c r="AH931">
        <v>4</v>
      </c>
      <c r="AI931">
        <v>4</v>
      </c>
    </row>
    <row r="932" spans="1:35" x14ac:dyDescent="0.2">
      <c r="A932" s="102">
        <v>975</v>
      </c>
      <c r="B932">
        <v>1662</v>
      </c>
      <c r="C932" t="s">
        <v>572</v>
      </c>
      <c r="D932" t="s">
        <v>1538</v>
      </c>
      <c r="E932">
        <v>2821</v>
      </c>
      <c r="F932">
        <v>2814</v>
      </c>
      <c r="G932">
        <v>300</v>
      </c>
      <c r="H932" t="s">
        <v>1311</v>
      </c>
      <c r="I932">
        <v>2730</v>
      </c>
      <c r="J932" t="s">
        <v>612</v>
      </c>
      <c r="K932" t="s">
        <v>1337</v>
      </c>
      <c r="L932">
        <v>1038</v>
      </c>
      <c r="M932">
        <v>1020</v>
      </c>
      <c r="N932">
        <v>800</v>
      </c>
      <c r="O932" t="s">
        <v>1314</v>
      </c>
      <c r="P932">
        <v>0.577878066374929</v>
      </c>
      <c r="Q932">
        <v>0.85815001060315499</v>
      </c>
      <c r="R932">
        <v>0.33371960863779798</v>
      </c>
      <c r="S932">
        <v>1.49831447627979E-2</v>
      </c>
      <c r="T932">
        <v>2.5087403837341502</v>
      </c>
      <c r="U932">
        <v>2.5087403837341502</v>
      </c>
      <c r="V932">
        <v>2.9705592947259101</v>
      </c>
      <c r="W932">
        <v>9.4700000000000006</v>
      </c>
      <c r="X932">
        <v>3.34</v>
      </c>
      <c r="Y932">
        <v>31867</v>
      </c>
      <c r="Z932">
        <v>1992</v>
      </c>
      <c r="AA932">
        <v>0.06</v>
      </c>
      <c r="AB932">
        <v>16</v>
      </c>
      <c r="AC932">
        <v>8</v>
      </c>
      <c r="AD932">
        <v>8</v>
      </c>
      <c r="AE932">
        <v>50</v>
      </c>
      <c r="AF932">
        <v>10</v>
      </c>
      <c r="AG932">
        <v>6</v>
      </c>
      <c r="AH932">
        <v>5</v>
      </c>
      <c r="AI932">
        <v>5</v>
      </c>
    </row>
    <row r="933" spans="1:35" x14ac:dyDescent="0.2">
      <c r="A933" s="102">
        <v>906</v>
      </c>
      <c r="B933">
        <v>2607</v>
      </c>
      <c r="C933" t="s">
        <v>1340</v>
      </c>
      <c r="D933" t="s">
        <v>1339</v>
      </c>
      <c r="E933">
        <v>2801</v>
      </c>
      <c r="F933">
        <v>2773</v>
      </c>
      <c r="G933">
        <v>400</v>
      </c>
      <c r="H933" t="s">
        <v>1314</v>
      </c>
      <c r="I933">
        <v>4118</v>
      </c>
      <c r="J933" t="s">
        <v>1573</v>
      </c>
      <c r="K933" t="s">
        <v>1336</v>
      </c>
      <c r="L933">
        <v>3350</v>
      </c>
      <c r="M933">
        <v>3280</v>
      </c>
      <c r="N933">
        <v>300</v>
      </c>
      <c r="O933" t="s">
        <v>1311</v>
      </c>
      <c r="P933">
        <v>0.72798663214567005</v>
      </c>
      <c r="Q933">
        <v>0.86419418787596303</v>
      </c>
      <c r="R933" s="106">
        <v>0.49502168374055899</v>
      </c>
      <c r="S933">
        <v>7.1768496675878896E-2</v>
      </c>
      <c r="T933">
        <v>-0.214362851584707</v>
      </c>
      <c r="U933">
        <v>0.214362851584707</v>
      </c>
      <c r="V933">
        <v>0.52097622742211702</v>
      </c>
      <c r="W933">
        <v>-0.59</v>
      </c>
      <c r="X933">
        <v>12.72</v>
      </c>
      <c r="Y933">
        <v>30616</v>
      </c>
      <c r="Z933">
        <v>3827</v>
      </c>
      <c r="AA933">
        <v>0.13</v>
      </c>
      <c r="AB933">
        <v>8</v>
      </c>
      <c r="AC933">
        <v>3</v>
      </c>
      <c r="AD933">
        <v>5</v>
      </c>
      <c r="AE933">
        <v>37.5</v>
      </c>
      <c r="AF933">
        <v>11</v>
      </c>
      <c r="AG933">
        <v>3</v>
      </c>
      <c r="AH933">
        <v>2</v>
      </c>
      <c r="AI933">
        <v>3</v>
      </c>
    </row>
    <row r="934" spans="1:35" x14ac:dyDescent="0.2">
      <c r="A934" s="102">
        <v>548</v>
      </c>
      <c r="B934">
        <v>2127</v>
      </c>
      <c r="C934" t="s">
        <v>1508</v>
      </c>
      <c r="D934" t="s">
        <v>1326</v>
      </c>
      <c r="E934">
        <v>3865</v>
      </c>
      <c r="F934">
        <v>3830</v>
      </c>
      <c r="G934">
        <v>200</v>
      </c>
      <c r="H934" t="s">
        <v>1314</v>
      </c>
      <c r="I934">
        <v>8572</v>
      </c>
      <c r="J934" t="s">
        <v>1279</v>
      </c>
      <c r="K934" t="s">
        <v>1317</v>
      </c>
      <c r="L934">
        <v>522</v>
      </c>
      <c r="M934">
        <v>522</v>
      </c>
      <c r="N934">
        <v>1500</v>
      </c>
      <c r="O934" t="s">
        <v>1311</v>
      </c>
      <c r="P934">
        <v>0.58243690145892202</v>
      </c>
      <c r="Q934">
        <v>0.89613195115750099</v>
      </c>
      <c r="R934">
        <v>0.14194991395991399</v>
      </c>
      <c r="S934">
        <v>5.2294041259415197E-2</v>
      </c>
      <c r="T934">
        <v>-0.75770355786814803</v>
      </c>
      <c r="U934">
        <v>0.75770355786814803</v>
      </c>
      <c r="V934">
        <v>0.47996343284128501</v>
      </c>
      <c r="W934">
        <v>-3.79</v>
      </c>
      <c r="X934">
        <v>2.2200000000000002</v>
      </c>
      <c r="Y934">
        <v>29611</v>
      </c>
      <c r="Z934">
        <v>1742</v>
      </c>
      <c r="AA934">
        <v>0.09</v>
      </c>
      <c r="AB934">
        <v>17</v>
      </c>
      <c r="AC934">
        <v>9</v>
      </c>
      <c r="AD934">
        <v>8</v>
      </c>
      <c r="AE934">
        <v>52.94</v>
      </c>
      <c r="AF934">
        <v>10</v>
      </c>
      <c r="AG934">
        <v>7</v>
      </c>
      <c r="AH934">
        <v>7</v>
      </c>
      <c r="AI934">
        <v>3</v>
      </c>
    </row>
    <row r="935" spans="1:35" x14ac:dyDescent="0.2">
      <c r="A935" s="102">
        <v>148</v>
      </c>
      <c r="B935">
        <v>2768</v>
      </c>
      <c r="C935" t="s">
        <v>1808</v>
      </c>
      <c r="D935" t="s">
        <v>1318</v>
      </c>
      <c r="E935">
        <v>349</v>
      </c>
      <c r="F935">
        <v>351</v>
      </c>
      <c r="G935">
        <v>2100</v>
      </c>
      <c r="H935" t="s">
        <v>1311</v>
      </c>
      <c r="I935">
        <v>4581</v>
      </c>
      <c r="J935" t="s">
        <v>1809</v>
      </c>
      <c r="K935" t="s">
        <v>1334</v>
      </c>
      <c r="L935">
        <v>7700</v>
      </c>
      <c r="M935">
        <v>7330</v>
      </c>
      <c r="N935">
        <v>100</v>
      </c>
      <c r="O935" t="s">
        <v>1314</v>
      </c>
      <c r="P935">
        <v>0.584058271329432</v>
      </c>
      <c r="Q935">
        <v>0.93243445459519103</v>
      </c>
      <c r="R935">
        <v>0.38356403350933299</v>
      </c>
      <c r="S935">
        <v>8.7413270336439298E-3</v>
      </c>
      <c r="T935">
        <v>4.60208375566397</v>
      </c>
      <c r="U935">
        <v>4.60208375566397</v>
      </c>
      <c r="V935">
        <v>0.306726445771972</v>
      </c>
      <c r="W935">
        <v>8.76</v>
      </c>
      <c r="X935">
        <v>0.56000000000000005</v>
      </c>
      <c r="Y935">
        <v>28639</v>
      </c>
      <c r="Z935">
        <v>2046</v>
      </c>
      <c r="AA935">
        <v>0.08</v>
      </c>
      <c r="AB935">
        <v>14</v>
      </c>
      <c r="AC935">
        <v>6</v>
      </c>
      <c r="AD935">
        <v>8</v>
      </c>
      <c r="AE935">
        <v>42.86</v>
      </c>
      <c r="AF935">
        <v>14</v>
      </c>
      <c r="AG935">
        <v>3</v>
      </c>
      <c r="AH935">
        <v>2</v>
      </c>
      <c r="AI935">
        <v>9</v>
      </c>
    </row>
    <row r="936" spans="1:35" x14ac:dyDescent="0.2">
      <c r="A936" s="102">
        <v>487</v>
      </c>
      <c r="B936">
        <v>1941</v>
      </c>
      <c r="C936" t="s">
        <v>1737</v>
      </c>
      <c r="D936" t="s">
        <v>1321</v>
      </c>
      <c r="E936">
        <v>2445</v>
      </c>
      <c r="F936">
        <v>2462</v>
      </c>
      <c r="G936">
        <v>300</v>
      </c>
      <c r="H936" t="s">
        <v>1311</v>
      </c>
      <c r="I936">
        <v>2602</v>
      </c>
      <c r="J936" t="s">
        <v>558</v>
      </c>
      <c r="K936" t="s">
        <v>1339</v>
      </c>
      <c r="L936">
        <v>3740</v>
      </c>
      <c r="M936">
        <v>3705</v>
      </c>
      <c r="N936">
        <v>200</v>
      </c>
      <c r="O936" t="s">
        <v>1314</v>
      </c>
      <c r="P936">
        <v>0.52732167121080198</v>
      </c>
      <c r="Q936">
        <v>0.90047877295539802</v>
      </c>
      <c r="R936">
        <v>0.40887073847024902</v>
      </c>
      <c r="S936">
        <v>1.90574749065743E-2</v>
      </c>
      <c r="T936">
        <v>6.3596217145886494E-2</v>
      </c>
      <c r="U936">
        <v>6.3596217145886494E-2</v>
      </c>
      <c r="V936">
        <v>8.13959366431901E-2</v>
      </c>
      <c r="W936">
        <v>0.17</v>
      </c>
      <c r="X936">
        <v>0.32</v>
      </c>
      <c r="Y936">
        <v>28141</v>
      </c>
      <c r="Z936">
        <v>2345</v>
      </c>
      <c r="AA936">
        <v>0.17</v>
      </c>
      <c r="AB936">
        <v>12</v>
      </c>
      <c r="AC936">
        <v>7</v>
      </c>
      <c r="AD936">
        <v>5</v>
      </c>
      <c r="AE936">
        <v>58.33</v>
      </c>
      <c r="AF936">
        <v>15</v>
      </c>
      <c r="AG936">
        <v>3</v>
      </c>
      <c r="AH936">
        <v>3</v>
      </c>
      <c r="AI936">
        <v>6</v>
      </c>
    </row>
    <row r="937" spans="1:35" x14ac:dyDescent="0.2">
      <c r="A937" s="102">
        <v>1125</v>
      </c>
      <c r="B937">
        <v>2127</v>
      </c>
      <c r="C937" t="s">
        <v>1508</v>
      </c>
      <c r="D937" t="s">
        <v>1326</v>
      </c>
      <c r="E937">
        <v>3865</v>
      </c>
      <c r="F937">
        <v>3830</v>
      </c>
      <c r="G937">
        <v>300</v>
      </c>
      <c r="H937" t="s">
        <v>1314</v>
      </c>
      <c r="I937">
        <v>4812</v>
      </c>
      <c r="J937" t="s">
        <v>698</v>
      </c>
      <c r="K937" t="s">
        <v>1313</v>
      </c>
      <c r="L937">
        <v>5060</v>
      </c>
      <c r="M937">
        <v>5060</v>
      </c>
      <c r="N937">
        <v>200</v>
      </c>
      <c r="O937" t="s">
        <v>1311</v>
      </c>
      <c r="P937">
        <v>0.55965378535036403</v>
      </c>
      <c r="Q937">
        <v>0.84541098881468102</v>
      </c>
      <c r="R937">
        <v>0.11252249692461</v>
      </c>
      <c r="S937" s="15">
        <v>4.0156300411276401E-2</v>
      </c>
      <c r="T937">
        <v>-2.11710126353598</v>
      </c>
      <c r="U937">
        <v>2.11710126353598</v>
      </c>
      <c r="V937">
        <v>2.0778322208106799</v>
      </c>
      <c r="W937">
        <v>-13.51</v>
      </c>
      <c r="X937">
        <v>13.54</v>
      </c>
      <c r="Y937">
        <v>28130</v>
      </c>
      <c r="Z937">
        <v>1758</v>
      </c>
      <c r="AA937">
        <v>0.22</v>
      </c>
      <c r="AB937">
        <v>16</v>
      </c>
      <c r="AC937">
        <v>8</v>
      </c>
      <c r="AD937">
        <v>8</v>
      </c>
      <c r="AE937">
        <v>50</v>
      </c>
      <c r="AF937">
        <v>9</v>
      </c>
      <c r="AG937">
        <v>7</v>
      </c>
      <c r="AH937">
        <v>6</v>
      </c>
      <c r="AI937">
        <v>3</v>
      </c>
    </row>
    <row r="938" spans="1:35" x14ac:dyDescent="0.2">
      <c r="A938" s="102">
        <v>944</v>
      </c>
      <c r="B938">
        <v>3048</v>
      </c>
      <c r="C938" t="s">
        <v>1643</v>
      </c>
      <c r="D938" t="s">
        <v>1337</v>
      </c>
      <c r="E938">
        <v>1150</v>
      </c>
      <c r="F938">
        <v>1130</v>
      </c>
      <c r="G938">
        <v>900</v>
      </c>
      <c r="H938" t="s">
        <v>1314</v>
      </c>
      <c r="I938">
        <v>7205</v>
      </c>
      <c r="J938" t="s">
        <v>59</v>
      </c>
      <c r="K938" t="s">
        <v>1329</v>
      </c>
      <c r="L938">
        <v>1017</v>
      </c>
      <c r="M938">
        <v>1018</v>
      </c>
      <c r="N938">
        <v>1000</v>
      </c>
      <c r="O938" t="s">
        <v>1311</v>
      </c>
      <c r="P938">
        <v>0.72912027138702296</v>
      </c>
      <c r="Q938">
        <v>0.86073953238703305</v>
      </c>
      <c r="R938" s="106">
        <v>0.113387361515917</v>
      </c>
      <c r="S938" s="15">
        <v>9.0623863415931292E-3</v>
      </c>
      <c r="T938">
        <v>-0.41760376854675502</v>
      </c>
      <c r="U938">
        <v>0.41760376854675502</v>
      </c>
      <c r="V938">
        <v>0.35855975145043301</v>
      </c>
      <c r="W938">
        <v>-1.39</v>
      </c>
      <c r="X938">
        <v>0.1</v>
      </c>
      <c r="Y938">
        <v>27469</v>
      </c>
      <c r="Z938">
        <v>1526</v>
      </c>
      <c r="AA938">
        <v>0.14000000000000001</v>
      </c>
      <c r="AB938">
        <v>18</v>
      </c>
      <c r="AC938">
        <v>9</v>
      </c>
      <c r="AD938">
        <v>9</v>
      </c>
      <c r="AE938">
        <v>50</v>
      </c>
      <c r="AF938">
        <v>11</v>
      </c>
      <c r="AG938">
        <v>9</v>
      </c>
      <c r="AH938">
        <v>5</v>
      </c>
      <c r="AI938">
        <v>4</v>
      </c>
    </row>
    <row r="939" spans="1:35" x14ac:dyDescent="0.2">
      <c r="A939" s="102">
        <v>936</v>
      </c>
      <c r="B939">
        <v>3076</v>
      </c>
      <c r="C939" t="s">
        <v>1644</v>
      </c>
      <c r="D939" t="s">
        <v>1318</v>
      </c>
      <c r="E939">
        <v>1773</v>
      </c>
      <c r="F939">
        <v>1740</v>
      </c>
      <c r="G939">
        <v>600</v>
      </c>
      <c r="H939" t="s">
        <v>1314</v>
      </c>
      <c r="I939">
        <v>4188</v>
      </c>
      <c r="J939" t="s">
        <v>1541</v>
      </c>
      <c r="K939" t="s">
        <v>1336</v>
      </c>
      <c r="L939">
        <v>794.9</v>
      </c>
      <c r="M939">
        <v>798.5</v>
      </c>
      <c r="N939">
        <v>1300</v>
      </c>
      <c r="O939" t="s">
        <v>1311</v>
      </c>
      <c r="P939">
        <v>0.80315464471574805</v>
      </c>
      <c r="Q939">
        <v>0.86131788868829695</v>
      </c>
      <c r="R939" s="15">
        <v>6.84125850068596E-5</v>
      </c>
      <c r="S939">
        <v>6.5388388423033199E-3</v>
      </c>
      <c r="T939">
        <v>-3.2613635592241499</v>
      </c>
      <c r="U939">
        <v>3.2613635592241499</v>
      </c>
      <c r="V939">
        <v>1.51744947893154</v>
      </c>
      <c r="W939">
        <v>-9.36</v>
      </c>
      <c r="X939">
        <v>0.56999999999999995</v>
      </c>
      <c r="Y939">
        <v>27277</v>
      </c>
      <c r="Z939">
        <v>1948</v>
      </c>
      <c r="AA939">
        <v>0.1</v>
      </c>
      <c r="AB939">
        <v>14</v>
      </c>
      <c r="AC939">
        <v>6</v>
      </c>
      <c r="AD939">
        <v>8</v>
      </c>
      <c r="AE939">
        <v>42.86</v>
      </c>
      <c r="AF939">
        <v>12</v>
      </c>
      <c r="AG939">
        <v>4</v>
      </c>
      <c r="AH939">
        <v>3</v>
      </c>
      <c r="AI939">
        <v>7</v>
      </c>
    </row>
    <row r="940" spans="1:35" x14ac:dyDescent="0.2">
      <c r="A940" s="102">
        <v>467</v>
      </c>
      <c r="B940">
        <v>5201</v>
      </c>
      <c r="C940" t="s">
        <v>1747</v>
      </c>
      <c r="D940" t="s">
        <v>1310</v>
      </c>
      <c r="E940">
        <v>3485</v>
      </c>
      <c r="F940">
        <v>3485</v>
      </c>
      <c r="G940">
        <v>200</v>
      </c>
      <c r="H940" t="s">
        <v>1314</v>
      </c>
      <c r="I940">
        <v>8316</v>
      </c>
      <c r="J940" t="s">
        <v>1544</v>
      </c>
      <c r="K940" t="s">
        <v>1369</v>
      </c>
      <c r="L940">
        <v>3832</v>
      </c>
      <c r="M940">
        <v>3844</v>
      </c>
      <c r="N940">
        <v>200</v>
      </c>
      <c r="O940" t="s">
        <v>1311</v>
      </c>
      <c r="P940">
        <v>0.64752341339566799</v>
      </c>
      <c r="Q940">
        <v>0.902531265163659</v>
      </c>
      <c r="R940" s="15">
        <v>0.41390331882215298</v>
      </c>
      <c r="S940">
        <v>2.12730889074737E-3</v>
      </c>
      <c r="T940">
        <v>-2.2503527724082701</v>
      </c>
      <c r="U940">
        <v>2.2503527724082701</v>
      </c>
      <c r="V940">
        <v>2.3363447189115498</v>
      </c>
      <c r="W940">
        <v>-7.93</v>
      </c>
      <c r="X940">
        <v>9.34</v>
      </c>
      <c r="Y940">
        <v>27109</v>
      </c>
      <c r="Z940">
        <v>1936</v>
      </c>
      <c r="AA940">
        <v>0.12</v>
      </c>
      <c r="AB940">
        <v>14</v>
      </c>
      <c r="AC940">
        <v>8</v>
      </c>
      <c r="AD940">
        <v>6</v>
      </c>
      <c r="AE940">
        <v>57.14</v>
      </c>
      <c r="AF940">
        <v>13</v>
      </c>
      <c r="AG940">
        <v>4</v>
      </c>
      <c r="AH940">
        <v>2</v>
      </c>
      <c r="AI940">
        <v>8</v>
      </c>
    </row>
    <row r="941" spans="1:35" x14ac:dyDescent="0.2">
      <c r="A941" s="102">
        <v>1086</v>
      </c>
      <c r="B941">
        <v>6752</v>
      </c>
      <c r="C941" t="s">
        <v>54</v>
      </c>
      <c r="D941" t="s">
        <v>1316</v>
      </c>
      <c r="E941">
        <v>1204.5</v>
      </c>
      <c r="F941">
        <v>1195.5</v>
      </c>
      <c r="G941">
        <v>800</v>
      </c>
      <c r="H941" t="s">
        <v>1311</v>
      </c>
      <c r="I941">
        <v>8697</v>
      </c>
      <c r="J941" t="s">
        <v>928</v>
      </c>
      <c r="K941" t="s">
        <v>1317</v>
      </c>
      <c r="L941">
        <v>1990</v>
      </c>
      <c r="M941">
        <v>1981</v>
      </c>
      <c r="N941">
        <v>500</v>
      </c>
      <c r="O941" t="s">
        <v>1314</v>
      </c>
      <c r="P941">
        <v>0.80900745250254302</v>
      </c>
      <c r="Q941">
        <v>0.84901370732311898</v>
      </c>
      <c r="R941" s="106">
        <v>0.15578634745827799</v>
      </c>
      <c r="S941" s="15">
        <v>1.55607011414903E-2</v>
      </c>
      <c r="T941">
        <v>2.17659045642558</v>
      </c>
      <c r="U941">
        <v>2.17659045642558</v>
      </c>
      <c r="V941">
        <v>2.1667252683207501</v>
      </c>
      <c r="W941">
        <v>9.52</v>
      </c>
      <c r="X941">
        <v>3.44</v>
      </c>
      <c r="Y941">
        <v>26611</v>
      </c>
      <c r="Z941">
        <v>1565</v>
      </c>
      <c r="AA941">
        <v>0.09</v>
      </c>
      <c r="AB941">
        <v>17</v>
      </c>
      <c r="AC941">
        <v>9</v>
      </c>
      <c r="AD941">
        <v>8</v>
      </c>
      <c r="AE941">
        <v>52.94</v>
      </c>
      <c r="AF941">
        <v>13</v>
      </c>
      <c r="AG941">
        <v>5</v>
      </c>
      <c r="AH941">
        <v>4</v>
      </c>
      <c r="AI941">
        <v>8</v>
      </c>
    </row>
    <row r="942" spans="1:35" x14ac:dyDescent="0.2">
      <c r="A942" s="102">
        <v>1249</v>
      </c>
      <c r="B942">
        <v>1883</v>
      </c>
      <c r="C942" t="s">
        <v>1511</v>
      </c>
      <c r="D942" t="s">
        <v>1321</v>
      </c>
      <c r="E942">
        <v>3690</v>
      </c>
      <c r="F942">
        <v>3730</v>
      </c>
      <c r="G942">
        <v>300</v>
      </c>
      <c r="H942" t="s">
        <v>1311</v>
      </c>
      <c r="I942">
        <v>4812</v>
      </c>
      <c r="J942" t="s">
        <v>698</v>
      </c>
      <c r="K942" t="s">
        <v>1313</v>
      </c>
      <c r="L942">
        <v>5060</v>
      </c>
      <c r="M942">
        <v>5060</v>
      </c>
      <c r="N942">
        <v>200</v>
      </c>
      <c r="O942" t="s">
        <v>1314</v>
      </c>
      <c r="P942">
        <v>0.83624670445712102</v>
      </c>
      <c r="Q942">
        <v>0.83321532262904197</v>
      </c>
      <c r="R942">
        <v>0.243103452761604</v>
      </c>
      <c r="S942">
        <v>7.4932155508822401E-2</v>
      </c>
      <c r="T942">
        <v>1.1031000341103101</v>
      </c>
      <c r="U942">
        <v>1.1031000341103101</v>
      </c>
      <c r="V942">
        <v>0.84590515407031697</v>
      </c>
      <c r="W942">
        <v>10.08</v>
      </c>
      <c r="X942">
        <v>10.57</v>
      </c>
      <c r="Y942">
        <v>26395</v>
      </c>
      <c r="Z942">
        <v>1650</v>
      </c>
      <c r="AA942">
        <v>0.18</v>
      </c>
      <c r="AB942">
        <v>16</v>
      </c>
      <c r="AC942">
        <v>10</v>
      </c>
      <c r="AD942">
        <v>6</v>
      </c>
      <c r="AE942">
        <v>62.5</v>
      </c>
      <c r="AF942">
        <v>11</v>
      </c>
      <c r="AG942">
        <v>7</v>
      </c>
      <c r="AH942">
        <v>4</v>
      </c>
      <c r="AI942">
        <v>5</v>
      </c>
    </row>
    <row r="943" spans="1:35" x14ac:dyDescent="0.2">
      <c r="A943" s="102">
        <v>50</v>
      </c>
      <c r="B943">
        <v>4118</v>
      </c>
      <c r="C943" t="s">
        <v>1573</v>
      </c>
      <c r="D943" t="s">
        <v>1336</v>
      </c>
      <c r="E943">
        <v>3350</v>
      </c>
      <c r="F943">
        <v>3280</v>
      </c>
      <c r="G943">
        <v>300</v>
      </c>
      <c r="H943" t="s">
        <v>1311</v>
      </c>
      <c r="I943">
        <v>5214</v>
      </c>
      <c r="J943" t="s">
        <v>1608</v>
      </c>
      <c r="K943" t="s">
        <v>1310</v>
      </c>
      <c r="L943">
        <v>2068</v>
      </c>
      <c r="M943">
        <v>2069</v>
      </c>
      <c r="N943">
        <v>500</v>
      </c>
      <c r="O943" t="s">
        <v>1314</v>
      </c>
      <c r="P943">
        <v>0.76268832543392295</v>
      </c>
      <c r="Q943">
        <v>0.95213828031311198</v>
      </c>
      <c r="R943">
        <v>0.37969901905091702</v>
      </c>
      <c r="S943">
        <v>5.1452251494565102E-2</v>
      </c>
      <c r="T943">
        <v>1.42478530165569</v>
      </c>
      <c r="U943">
        <v>1.42478530165569</v>
      </c>
      <c r="V943">
        <v>2.1364391229982198</v>
      </c>
      <c r="W943">
        <v>4.57</v>
      </c>
      <c r="X943">
        <v>5.13</v>
      </c>
      <c r="Y943">
        <v>26318</v>
      </c>
      <c r="Z943">
        <v>2024</v>
      </c>
      <c r="AA943">
        <v>0.34</v>
      </c>
      <c r="AB943">
        <v>13</v>
      </c>
      <c r="AC943">
        <v>6</v>
      </c>
      <c r="AD943">
        <v>7</v>
      </c>
      <c r="AE943">
        <v>46.15</v>
      </c>
      <c r="AF943">
        <v>12</v>
      </c>
      <c r="AG943">
        <v>5</v>
      </c>
      <c r="AH943">
        <v>4</v>
      </c>
      <c r="AI943">
        <v>4</v>
      </c>
    </row>
    <row r="944" spans="1:35" x14ac:dyDescent="0.2">
      <c r="A944" s="102">
        <v>514</v>
      </c>
      <c r="B944">
        <v>8385</v>
      </c>
      <c r="C944" t="s">
        <v>913</v>
      </c>
      <c r="D944" t="s">
        <v>1369</v>
      </c>
      <c r="E944">
        <v>551</v>
      </c>
      <c r="F944">
        <v>551</v>
      </c>
      <c r="G944">
        <v>1800</v>
      </c>
      <c r="H944" t="s">
        <v>1311</v>
      </c>
      <c r="I944">
        <v>9072</v>
      </c>
      <c r="J944" t="s">
        <v>1441</v>
      </c>
      <c r="K944" t="s">
        <v>1442</v>
      </c>
      <c r="L944">
        <v>2444</v>
      </c>
      <c r="M944">
        <v>2438</v>
      </c>
      <c r="N944">
        <v>400</v>
      </c>
      <c r="O944" t="s">
        <v>1314</v>
      </c>
      <c r="P944">
        <v>0.91491226076899701</v>
      </c>
      <c r="Q944">
        <v>0.898615408487769</v>
      </c>
      <c r="R944" s="15">
        <v>0.226521637621455</v>
      </c>
      <c r="S944">
        <v>3.1440019749287701E-2</v>
      </c>
      <c r="T944">
        <v>1.31551928900588</v>
      </c>
      <c r="U944">
        <v>1.31551928900588</v>
      </c>
      <c r="V944">
        <v>0.96862475108963397</v>
      </c>
      <c r="W944">
        <v>1.75</v>
      </c>
      <c r="X944">
        <v>1.7</v>
      </c>
      <c r="Y944">
        <v>25666</v>
      </c>
      <c r="Z944">
        <v>1711</v>
      </c>
      <c r="AA944">
        <v>0.09</v>
      </c>
      <c r="AB944">
        <v>15</v>
      </c>
      <c r="AC944">
        <v>8</v>
      </c>
      <c r="AD944">
        <v>7</v>
      </c>
      <c r="AE944">
        <v>53.33</v>
      </c>
      <c r="AF944">
        <v>16</v>
      </c>
      <c r="AG944">
        <v>1</v>
      </c>
      <c r="AH944">
        <v>1</v>
      </c>
      <c r="AI944">
        <v>13</v>
      </c>
    </row>
    <row r="945" spans="1:35" x14ac:dyDescent="0.2">
      <c r="A945" s="102">
        <v>1343</v>
      </c>
      <c r="B945">
        <v>1812</v>
      </c>
      <c r="C945" t="s">
        <v>1416</v>
      </c>
      <c r="D945" t="s">
        <v>1321</v>
      </c>
      <c r="E945">
        <v>1289</v>
      </c>
      <c r="F945">
        <v>1296</v>
      </c>
      <c r="G945">
        <v>700</v>
      </c>
      <c r="H945" t="s">
        <v>1314</v>
      </c>
      <c r="I945">
        <v>4534</v>
      </c>
      <c r="J945" t="s">
        <v>1580</v>
      </c>
      <c r="K945" t="s">
        <v>1334</v>
      </c>
      <c r="L945">
        <v>4290</v>
      </c>
      <c r="M945">
        <v>4290</v>
      </c>
      <c r="N945">
        <v>200</v>
      </c>
      <c r="O945" t="s">
        <v>1311</v>
      </c>
      <c r="P945">
        <v>0.67840762098253704</v>
      </c>
      <c r="Q945">
        <v>0.82179178490198201</v>
      </c>
      <c r="R945">
        <v>1.72986884470397E-3</v>
      </c>
      <c r="S945">
        <v>7.6294838461216596E-2</v>
      </c>
      <c r="T945">
        <v>-2.6107398073697698</v>
      </c>
      <c r="U945">
        <v>2.6107398073697698</v>
      </c>
      <c r="V945">
        <v>2.4042076199353901</v>
      </c>
      <c r="W945">
        <v>-9.9700000000000006</v>
      </c>
      <c r="X945">
        <v>5.73</v>
      </c>
      <c r="Y945">
        <v>25383</v>
      </c>
      <c r="Z945">
        <v>1269</v>
      </c>
      <c r="AA945">
        <v>0.1</v>
      </c>
      <c r="AB945">
        <v>20</v>
      </c>
      <c r="AC945">
        <v>10</v>
      </c>
      <c r="AD945">
        <v>10</v>
      </c>
      <c r="AE945">
        <v>50</v>
      </c>
      <c r="AF945">
        <v>13</v>
      </c>
      <c r="AG945">
        <v>5</v>
      </c>
      <c r="AH945">
        <v>6</v>
      </c>
      <c r="AI945">
        <v>9</v>
      </c>
    </row>
    <row r="946" spans="1:35" x14ac:dyDescent="0.2">
      <c r="A946" s="102">
        <v>732</v>
      </c>
      <c r="B946">
        <v>6201</v>
      </c>
      <c r="C946" t="s">
        <v>1711</v>
      </c>
      <c r="D946" t="s">
        <v>1329</v>
      </c>
      <c r="E946">
        <v>6230</v>
      </c>
      <c r="F946">
        <v>6240</v>
      </c>
      <c r="G946">
        <v>100</v>
      </c>
      <c r="H946" t="s">
        <v>1311</v>
      </c>
      <c r="I946">
        <v>6457</v>
      </c>
      <c r="J946" t="s">
        <v>1655</v>
      </c>
      <c r="K946" t="s">
        <v>1324</v>
      </c>
      <c r="L946">
        <v>3160</v>
      </c>
      <c r="M946">
        <v>3140</v>
      </c>
      <c r="N946">
        <v>200</v>
      </c>
      <c r="O946" t="s">
        <v>1314</v>
      </c>
      <c r="P946">
        <v>0.75530248978741898</v>
      </c>
      <c r="Q946">
        <v>0.88067821286770398</v>
      </c>
      <c r="R946" s="106">
        <v>8.8904572603288601E-2</v>
      </c>
      <c r="S946" s="106">
        <v>2.8147426015891701E-2</v>
      </c>
      <c r="T946">
        <v>1.02249200222378</v>
      </c>
      <c r="U946">
        <v>1.02249200222378</v>
      </c>
      <c r="V946">
        <v>0.430070661528066</v>
      </c>
      <c r="W946">
        <v>2.15</v>
      </c>
      <c r="X946">
        <v>0.64</v>
      </c>
      <c r="Y946">
        <v>24518</v>
      </c>
      <c r="Z946">
        <v>2229</v>
      </c>
      <c r="AA946">
        <v>0.23</v>
      </c>
      <c r="AB946">
        <v>11</v>
      </c>
      <c r="AC946">
        <v>8</v>
      </c>
      <c r="AD946">
        <v>3</v>
      </c>
      <c r="AE946">
        <v>72.73</v>
      </c>
      <c r="AF946">
        <v>12</v>
      </c>
      <c r="AG946">
        <v>5</v>
      </c>
      <c r="AH946">
        <v>3</v>
      </c>
      <c r="AI946">
        <v>3</v>
      </c>
    </row>
    <row r="947" spans="1:35" x14ac:dyDescent="0.2">
      <c r="A947" s="102">
        <v>268</v>
      </c>
      <c r="B947">
        <v>6371</v>
      </c>
      <c r="C947" t="s">
        <v>1484</v>
      </c>
      <c r="D947" t="s">
        <v>1324</v>
      </c>
      <c r="E947">
        <v>3305</v>
      </c>
      <c r="F947">
        <v>3325</v>
      </c>
      <c r="G947">
        <v>300</v>
      </c>
      <c r="H947" t="s">
        <v>1314</v>
      </c>
      <c r="I947">
        <v>6472</v>
      </c>
      <c r="J947" t="s">
        <v>62</v>
      </c>
      <c r="K947" t="s">
        <v>1324</v>
      </c>
      <c r="L947">
        <v>297</v>
      </c>
      <c r="M947">
        <v>299</v>
      </c>
      <c r="N947">
        <v>3300</v>
      </c>
      <c r="O947" t="s">
        <v>1311</v>
      </c>
      <c r="P947">
        <v>0.962432860349548</v>
      </c>
      <c r="Q947">
        <v>0.91977736489233397</v>
      </c>
      <c r="R947">
        <v>1.19661476894869E-3</v>
      </c>
      <c r="S947">
        <v>1.50738401545035E-2</v>
      </c>
      <c r="T947">
        <v>-0.36159827785307702</v>
      </c>
      <c r="U947">
        <v>0.36159827785307702</v>
      </c>
      <c r="V947">
        <v>0.25971887631933199</v>
      </c>
      <c r="W947">
        <v>-0.81</v>
      </c>
      <c r="X947">
        <v>1.08</v>
      </c>
      <c r="Y947">
        <v>24267</v>
      </c>
      <c r="Z947">
        <v>1517</v>
      </c>
      <c r="AA947">
        <v>0.13</v>
      </c>
      <c r="AB947">
        <v>16</v>
      </c>
      <c r="AC947">
        <v>10</v>
      </c>
      <c r="AD947">
        <v>6</v>
      </c>
      <c r="AE947">
        <v>62.5</v>
      </c>
      <c r="AF947">
        <v>16</v>
      </c>
      <c r="AG947">
        <v>3</v>
      </c>
      <c r="AH947">
        <v>3</v>
      </c>
      <c r="AI947">
        <v>10</v>
      </c>
    </row>
    <row r="948" spans="1:35" x14ac:dyDescent="0.2">
      <c r="A948" s="102">
        <v>334</v>
      </c>
      <c r="B948">
        <v>6976</v>
      </c>
      <c r="C948" t="s">
        <v>796</v>
      </c>
      <c r="D948" t="s">
        <v>1316</v>
      </c>
      <c r="E948">
        <v>3500</v>
      </c>
      <c r="F948">
        <v>3535</v>
      </c>
      <c r="G948">
        <v>300</v>
      </c>
      <c r="H948" t="s">
        <v>1314</v>
      </c>
      <c r="I948">
        <v>8806</v>
      </c>
      <c r="J948" t="s">
        <v>1523</v>
      </c>
      <c r="K948" t="s">
        <v>1333</v>
      </c>
      <c r="L948">
        <v>1397</v>
      </c>
      <c r="M948">
        <v>1397</v>
      </c>
      <c r="N948">
        <v>800</v>
      </c>
      <c r="O948" t="s">
        <v>1311</v>
      </c>
      <c r="P948">
        <v>0.85177973573719801</v>
      </c>
      <c r="Q948">
        <v>0.91276133108148905</v>
      </c>
      <c r="R948">
        <v>0.39017107099896597</v>
      </c>
      <c r="S948">
        <v>4.5524517785566897E-2</v>
      </c>
      <c r="T948">
        <v>-0.149827578068571</v>
      </c>
      <c r="U948">
        <v>0.149827578068571</v>
      </c>
      <c r="V948">
        <v>0.332532293740115</v>
      </c>
      <c r="W948">
        <v>-0.57999999999999996</v>
      </c>
      <c r="X948">
        <v>5.38</v>
      </c>
      <c r="Y948">
        <v>24092</v>
      </c>
      <c r="Z948">
        <v>1147</v>
      </c>
      <c r="AA948">
        <v>0.04</v>
      </c>
      <c r="AB948">
        <v>21</v>
      </c>
      <c r="AC948">
        <v>12</v>
      </c>
      <c r="AD948">
        <v>9</v>
      </c>
      <c r="AE948">
        <v>57.14</v>
      </c>
      <c r="AF948">
        <v>10</v>
      </c>
      <c r="AG948">
        <v>11</v>
      </c>
      <c r="AH948">
        <v>7</v>
      </c>
      <c r="AI948">
        <v>3</v>
      </c>
    </row>
    <row r="949" spans="1:35" x14ac:dyDescent="0.2">
      <c r="A949" s="102">
        <v>890</v>
      </c>
      <c r="B949">
        <v>2914</v>
      </c>
      <c r="C949" t="s">
        <v>1472</v>
      </c>
      <c r="D949" t="s">
        <v>1339</v>
      </c>
      <c r="E949">
        <v>2258.5</v>
      </c>
      <c r="F949">
        <v>2254.5</v>
      </c>
      <c r="G949">
        <v>400</v>
      </c>
      <c r="H949" t="s">
        <v>1311</v>
      </c>
      <c r="I949">
        <v>4540</v>
      </c>
      <c r="J949" t="s">
        <v>1792</v>
      </c>
      <c r="K949" t="s">
        <v>1334</v>
      </c>
      <c r="L949">
        <v>2913</v>
      </c>
      <c r="M949">
        <v>2861</v>
      </c>
      <c r="N949">
        <v>300</v>
      </c>
      <c r="O949" t="s">
        <v>1314</v>
      </c>
      <c r="P949">
        <v>0.86996500179686498</v>
      </c>
      <c r="Q949">
        <v>0.86546115266449597</v>
      </c>
      <c r="R949">
        <v>6.6150809522821999E-2</v>
      </c>
      <c r="S949" s="15">
        <v>1.8636199999863799E-2</v>
      </c>
      <c r="T949">
        <v>0.76228365936047804</v>
      </c>
      <c r="U949">
        <v>0.76228365936047804</v>
      </c>
      <c r="V949">
        <v>0.26593644656505</v>
      </c>
      <c r="W949">
        <v>1.78</v>
      </c>
      <c r="X949">
        <v>5.07</v>
      </c>
      <c r="Y949">
        <v>23507</v>
      </c>
      <c r="Z949">
        <v>2612</v>
      </c>
      <c r="AA949">
        <v>0.12</v>
      </c>
      <c r="AB949">
        <v>9</v>
      </c>
      <c r="AC949">
        <v>6</v>
      </c>
      <c r="AD949">
        <v>3</v>
      </c>
      <c r="AE949">
        <v>66.67</v>
      </c>
      <c r="AF949">
        <v>12</v>
      </c>
      <c r="AG949">
        <v>3</v>
      </c>
      <c r="AH949">
        <v>3</v>
      </c>
      <c r="AI949">
        <v>3</v>
      </c>
    </row>
    <row r="950" spans="1:35" x14ac:dyDescent="0.2">
      <c r="A950" s="102">
        <v>397</v>
      </c>
      <c r="B950">
        <v>2267</v>
      </c>
      <c r="C950" t="s">
        <v>1570</v>
      </c>
      <c r="D950" t="s">
        <v>1339</v>
      </c>
      <c r="E950">
        <v>5310</v>
      </c>
      <c r="F950">
        <v>5330</v>
      </c>
      <c r="G950">
        <v>200</v>
      </c>
      <c r="H950" t="s">
        <v>1314</v>
      </c>
      <c r="I950">
        <v>4324</v>
      </c>
      <c r="J950" t="s">
        <v>1560</v>
      </c>
      <c r="K950" t="s">
        <v>1326</v>
      </c>
      <c r="L950">
        <v>3490</v>
      </c>
      <c r="M950">
        <v>3555</v>
      </c>
      <c r="N950">
        <v>300</v>
      </c>
      <c r="O950" t="s">
        <v>1311</v>
      </c>
      <c r="P950">
        <v>0.89310141480884198</v>
      </c>
      <c r="Q950">
        <v>0.90727688867480105</v>
      </c>
      <c r="R950" s="15">
        <v>3.3734481779127398E-2</v>
      </c>
      <c r="S950">
        <v>2.2400398132733399E-2</v>
      </c>
      <c r="T950">
        <v>-1.9818439422293701</v>
      </c>
      <c r="U950">
        <v>1.9818439422293701</v>
      </c>
      <c r="V950">
        <v>1.3450534898739299</v>
      </c>
      <c r="W950">
        <v>-4.54</v>
      </c>
      <c r="X950">
        <v>0.05</v>
      </c>
      <c r="Y950">
        <v>23199</v>
      </c>
      <c r="Z950">
        <v>7733</v>
      </c>
      <c r="AA950">
        <v>0.67</v>
      </c>
      <c r="AB950">
        <v>3</v>
      </c>
      <c r="AC950">
        <v>2</v>
      </c>
      <c r="AD950">
        <v>1</v>
      </c>
      <c r="AE950">
        <v>66.67</v>
      </c>
      <c r="AF950">
        <v>7</v>
      </c>
      <c r="AG950">
        <v>1</v>
      </c>
      <c r="AH950">
        <v>1</v>
      </c>
      <c r="AI950">
        <v>1</v>
      </c>
    </row>
    <row r="951" spans="1:35" x14ac:dyDescent="0.2">
      <c r="A951" s="102">
        <v>662</v>
      </c>
      <c r="B951">
        <v>2371</v>
      </c>
      <c r="C951" t="s">
        <v>599</v>
      </c>
      <c r="D951" t="s">
        <v>1326</v>
      </c>
      <c r="E951">
        <v>2980</v>
      </c>
      <c r="F951">
        <v>2954</v>
      </c>
      <c r="G951">
        <v>300</v>
      </c>
      <c r="H951" t="s">
        <v>1314</v>
      </c>
      <c r="I951">
        <v>8036</v>
      </c>
      <c r="J951" t="s">
        <v>1325</v>
      </c>
      <c r="K951" t="s">
        <v>1318</v>
      </c>
      <c r="L951">
        <v>8020</v>
      </c>
      <c r="M951">
        <v>8020</v>
      </c>
      <c r="N951">
        <v>100</v>
      </c>
      <c r="O951" t="s">
        <v>1311</v>
      </c>
      <c r="P951">
        <v>0.858738887139748</v>
      </c>
      <c r="Q951">
        <v>0.88633054156547497</v>
      </c>
      <c r="R951" s="15">
        <v>0.141932583070811</v>
      </c>
      <c r="S951">
        <v>9.7657127063997998E-2</v>
      </c>
      <c r="T951">
        <v>-0.22950113419260801</v>
      </c>
      <c r="U951">
        <v>0.22950113419260801</v>
      </c>
      <c r="V951">
        <v>0.41281984385512499</v>
      </c>
      <c r="W951">
        <v>-0.62</v>
      </c>
      <c r="X951">
        <v>10.5</v>
      </c>
      <c r="Y951">
        <v>22337</v>
      </c>
      <c r="Z951">
        <v>1396</v>
      </c>
      <c r="AA951">
        <v>0.34</v>
      </c>
      <c r="AB951">
        <v>16</v>
      </c>
      <c r="AC951">
        <v>9</v>
      </c>
      <c r="AD951">
        <v>7</v>
      </c>
      <c r="AE951">
        <v>56.25</v>
      </c>
      <c r="AF951">
        <v>11</v>
      </c>
      <c r="AG951">
        <v>8</v>
      </c>
      <c r="AH951">
        <v>5</v>
      </c>
      <c r="AI951">
        <v>3</v>
      </c>
    </row>
    <row r="952" spans="1:35" x14ac:dyDescent="0.2">
      <c r="A952" s="102">
        <v>1332</v>
      </c>
      <c r="B952">
        <v>4502</v>
      </c>
      <c r="C952" t="s">
        <v>1601</v>
      </c>
      <c r="D952" t="s">
        <v>1334</v>
      </c>
      <c r="E952">
        <v>4250</v>
      </c>
      <c r="F952">
        <v>4242</v>
      </c>
      <c r="G952">
        <v>200</v>
      </c>
      <c r="H952" t="s">
        <v>1311</v>
      </c>
      <c r="I952">
        <v>7267</v>
      </c>
      <c r="J952" t="s">
        <v>60</v>
      </c>
      <c r="K952" t="s">
        <v>1329</v>
      </c>
      <c r="L952">
        <v>2938</v>
      </c>
      <c r="M952">
        <v>2954</v>
      </c>
      <c r="N952">
        <v>300</v>
      </c>
      <c r="O952" t="s">
        <v>1314</v>
      </c>
      <c r="P952">
        <v>0.61990109041870101</v>
      </c>
      <c r="Q952">
        <v>0.82294876839875997</v>
      </c>
      <c r="R952" s="106">
        <v>0.118370215002207</v>
      </c>
      <c r="S952">
        <v>6.9232096089836201E-2</v>
      </c>
      <c r="T952">
        <v>0.246952507306514</v>
      </c>
      <c r="U952">
        <v>0.246952507306514</v>
      </c>
      <c r="V952">
        <v>0.56552715525419595</v>
      </c>
      <c r="W952">
        <v>0.91</v>
      </c>
      <c r="X952">
        <v>4.46</v>
      </c>
      <c r="Y952">
        <v>22261</v>
      </c>
      <c r="Z952">
        <v>2783</v>
      </c>
      <c r="AA952">
        <v>0.24</v>
      </c>
      <c r="AB952">
        <v>8</v>
      </c>
      <c r="AC952">
        <v>5</v>
      </c>
      <c r="AD952">
        <v>3</v>
      </c>
      <c r="AE952">
        <v>62.5</v>
      </c>
      <c r="AF952">
        <v>14</v>
      </c>
      <c r="AG952">
        <v>2</v>
      </c>
      <c r="AH952">
        <v>2</v>
      </c>
      <c r="AI952">
        <v>4</v>
      </c>
    </row>
    <row r="953" spans="1:35" x14ac:dyDescent="0.2">
      <c r="A953" s="102">
        <v>711</v>
      </c>
      <c r="B953">
        <v>4183</v>
      </c>
      <c r="C953" t="s">
        <v>1521</v>
      </c>
      <c r="D953" t="s">
        <v>1336</v>
      </c>
      <c r="E953">
        <v>2570</v>
      </c>
      <c r="F953">
        <v>2586</v>
      </c>
      <c r="G953">
        <v>300</v>
      </c>
      <c r="H953" t="s">
        <v>1311</v>
      </c>
      <c r="I953">
        <v>5463</v>
      </c>
      <c r="J953" t="s">
        <v>66</v>
      </c>
      <c r="K953" t="s">
        <v>1367</v>
      </c>
      <c r="L953">
        <v>2866</v>
      </c>
      <c r="M953">
        <v>2883</v>
      </c>
      <c r="N953">
        <v>300</v>
      </c>
      <c r="O953" t="s">
        <v>1314</v>
      </c>
      <c r="P953">
        <v>0.525309500312102</v>
      </c>
      <c r="Q953">
        <v>0.88230168718360702</v>
      </c>
      <c r="R953">
        <v>0.49937715991991499</v>
      </c>
      <c r="S953" s="106">
        <v>2.4184095621656901E-3</v>
      </c>
      <c r="T953">
        <v>1.6900810910769599</v>
      </c>
      <c r="U953">
        <v>1.6900810910769599</v>
      </c>
      <c r="V953">
        <v>1.64740178319532</v>
      </c>
      <c r="W953">
        <v>5.16</v>
      </c>
      <c r="X953">
        <v>10.3</v>
      </c>
      <c r="Y953">
        <v>22131</v>
      </c>
      <c r="Z953">
        <v>1702</v>
      </c>
      <c r="AA953">
        <v>0.05</v>
      </c>
      <c r="AB953">
        <v>13</v>
      </c>
      <c r="AC953">
        <v>8</v>
      </c>
      <c r="AD953">
        <v>5</v>
      </c>
      <c r="AE953">
        <v>61.54</v>
      </c>
      <c r="AF953">
        <v>14</v>
      </c>
      <c r="AG953">
        <v>4</v>
      </c>
      <c r="AH953">
        <v>4</v>
      </c>
      <c r="AI953">
        <v>5</v>
      </c>
    </row>
    <row r="954" spans="1:35" x14ac:dyDescent="0.2">
      <c r="A954" s="102">
        <v>61</v>
      </c>
      <c r="B954">
        <v>7282</v>
      </c>
      <c r="C954" t="s">
        <v>1577</v>
      </c>
      <c r="D954" t="s">
        <v>1329</v>
      </c>
      <c r="E954">
        <v>2451</v>
      </c>
      <c r="F954">
        <v>2473</v>
      </c>
      <c r="G954">
        <v>400</v>
      </c>
      <c r="H954" t="s">
        <v>1314</v>
      </c>
      <c r="I954">
        <v>8002</v>
      </c>
      <c r="J954" t="s">
        <v>29</v>
      </c>
      <c r="K954" t="s">
        <v>1318</v>
      </c>
      <c r="L954">
        <v>782.8</v>
      </c>
      <c r="M954">
        <v>789.7</v>
      </c>
      <c r="N954">
        <v>1300</v>
      </c>
      <c r="O954" t="s">
        <v>1311</v>
      </c>
      <c r="P954">
        <v>0.76533447699558799</v>
      </c>
      <c r="Q954">
        <v>0.94946799348142696</v>
      </c>
      <c r="R954" s="106">
        <v>0.28378477116457701</v>
      </c>
      <c r="S954">
        <v>1.2114626312830201E-2</v>
      </c>
      <c r="T954">
        <v>-0.884780258026444</v>
      </c>
      <c r="U954">
        <v>0.884780258026444</v>
      </c>
      <c r="V954">
        <v>0.73927849853497096</v>
      </c>
      <c r="W954">
        <v>-3.3</v>
      </c>
      <c r="X954">
        <v>3.78</v>
      </c>
      <c r="Y954">
        <v>21853</v>
      </c>
      <c r="Z954">
        <v>950</v>
      </c>
      <c r="AA954">
        <v>0.01</v>
      </c>
      <c r="AB954">
        <v>23</v>
      </c>
      <c r="AC954">
        <v>11</v>
      </c>
      <c r="AD954">
        <v>12</v>
      </c>
      <c r="AE954">
        <v>47.83</v>
      </c>
      <c r="AF954">
        <v>15</v>
      </c>
      <c r="AG954">
        <v>7</v>
      </c>
      <c r="AH954">
        <v>5</v>
      </c>
      <c r="AI954">
        <v>11</v>
      </c>
    </row>
    <row r="955" spans="1:35" x14ac:dyDescent="0.2">
      <c r="A955" s="102">
        <v>608</v>
      </c>
      <c r="B955">
        <v>8919</v>
      </c>
      <c r="C955" t="s">
        <v>1785</v>
      </c>
      <c r="D955" t="s">
        <v>1333</v>
      </c>
      <c r="E955">
        <v>4200</v>
      </c>
      <c r="F955">
        <v>4165</v>
      </c>
      <c r="G955">
        <v>200</v>
      </c>
      <c r="H955" t="s">
        <v>1314</v>
      </c>
      <c r="I955">
        <v>9715</v>
      </c>
      <c r="J955" t="s">
        <v>1666</v>
      </c>
      <c r="K955" t="s">
        <v>1326</v>
      </c>
      <c r="L955">
        <v>2755</v>
      </c>
      <c r="M955">
        <v>2681</v>
      </c>
      <c r="N955">
        <v>300</v>
      </c>
      <c r="O955" t="s">
        <v>1311</v>
      </c>
      <c r="P955">
        <v>0.64712982989179002</v>
      </c>
      <c r="Q955">
        <v>0.89063211245478502</v>
      </c>
      <c r="R955">
        <v>0.28812910460367402</v>
      </c>
      <c r="S955">
        <v>4.0670359533463402E-2</v>
      </c>
      <c r="T955">
        <v>-1.4580379982246201</v>
      </c>
      <c r="U955">
        <v>1.4580379982246201</v>
      </c>
      <c r="V955">
        <v>1.5310287825834199</v>
      </c>
      <c r="W955">
        <v>-5.59</v>
      </c>
      <c r="X955">
        <v>3.45</v>
      </c>
      <c r="Y955">
        <v>21789</v>
      </c>
      <c r="Z955">
        <v>1556</v>
      </c>
      <c r="AA955">
        <v>0.06</v>
      </c>
      <c r="AB955">
        <v>14</v>
      </c>
      <c r="AC955">
        <v>9</v>
      </c>
      <c r="AD955">
        <v>5</v>
      </c>
      <c r="AE955">
        <v>64.290000000000006</v>
      </c>
      <c r="AF955">
        <v>8</v>
      </c>
      <c r="AG955">
        <v>9</v>
      </c>
      <c r="AH955">
        <v>5</v>
      </c>
      <c r="AI955">
        <v>0</v>
      </c>
    </row>
    <row r="956" spans="1:35" x14ac:dyDescent="0.2">
      <c r="A956" s="102">
        <v>312</v>
      </c>
      <c r="B956">
        <v>4534</v>
      </c>
      <c r="C956" t="s">
        <v>1580</v>
      </c>
      <c r="D956" t="s">
        <v>1334</v>
      </c>
      <c r="E956">
        <v>4290</v>
      </c>
      <c r="F956">
        <v>4290</v>
      </c>
      <c r="G956">
        <v>200</v>
      </c>
      <c r="H956" t="s">
        <v>1311</v>
      </c>
      <c r="I956">
        <v>4927</v>
      </c>
      <c r="J956" t="s">
        <v>1609</v>
      </c>
      <c r="K956" t="s">
        <v>1336</v>
      </c>
      <c r="L956">
        <v>2419</v>
      </c>
      <c r="M956">
        <v>2384</v>
      </c>
      <c r="N956">
        <v>400</v>
      </c>
      <c r="O956" t="s">
        <v>1314</v>
      </c>
      <c r="P956">
        <v>0.86801304788100198</v>
      </c>
      <c r="Q956">
        <v>0.91496869318969198</v>
      </c>
      <c r="R956">
        <v>6.23765797381063E-2</v>
      </c>
      <c r="S956" s="106">
        <v>3.72109980270817E-2</v>
      </c>
      <c r="T956">
        <v>1.96840801965162</v>
      </c>
      <c r="U956">
        <v>1.96840801965162</v>
      </c>
      <c r="V956">
        <v>2.4100763294767802</v>
      </c>
      <c r="W956">
        <v>5.28</v>
      </c>
      <c r="X956">
        <v>11.14</v>
      </c>
      <c r="Y956">
        <v>21776</v>
      </c>
      <c r="Z956">
        <v>1815</v>
      </c>
      <c r="AA956">
        <v>0.09</v>
      </c>
      <c r="AB956">
        <v>12</v>
      </c>
      <c r="AC956">
        <v>7</v>
      </c>
      <c r="AD956">
        <v>5</v>
      </c>
      <c r="AE956">
        <v>58.33</v>
      </c>
      <c r="AF956">
        <v>9</v>
      </c>
      <c r="AG956">
        <v>5</v>
      </c>
      <c r="AH956">
        <v>5</v>
      </c>
      <c r="AI956">
        <v>2</v>
      </c>
    </row>
    <row r="957" spans="1:35" x14ac:dyDescent="0.2">
      <c r="A957" s="102">
        <v>1155</v>
      </c>
      <c r="B957">
        <v>4543</v>
      </c>
      <c r="C957" t="s">
        <v>688</v>
      </c>
      <c r="D957" t="s">
        <v>1320</v>
      </c>
      <c r="E957">
        <v>3840</v>
      </c>
      <c r="F957">
        <v>3826</v>
      </c>
      <c r="G957">
        <v>300</v>
      </c>
      <c r="H957" t="s">
        <v>1314</v>
      </c>
      <c r="I957">
        <v>4812</v>
      </c>
      <c r="J957" t="s">
        <v>698</v>
      </c>
      <c r="K957" t="s">
        <v>1313</v>
      </c>
      <c r="L957">
        <v>5060</v>
      </c>
      <c r="M957">
        <v>5060</v>
      </c>
      <c r="N957">
        <v>200</v>
      </c>
      <c r="O957" t="s">
        <v>1311</v>
      </c>
      <c r="P957">
        <v>0.503027279577558</v>
      </c>
      <c r="Q957">
        <v>0.841848679944603</v>
      </c>
      <c r="R957">
        <v>1.53239150311805E-2</v>
      </c>
      <c r="S957">
        <v>6.0263606908250798E-2</v>
      </c>
      <c r="T957">
        <v>-2.2834589829009002</v>
      </c>
      <c r="U957">
        <v>2.2834589829009002</v>
      </c>
      <c r="V957">
        <v>2.3875938345880998</v>
      </c>
      <c r="W957">
        <v>-19.600000000000001</v>
      </c>
      <c r="X957">
        <v>13.42</v>
      </c>
      <c r="Y957">
        <v>21458</v>
      </c>
      <c r="Z957">
        <v>1533</v>
      </c>
      <c r="AA957">
        <v>0.17</v>
      </c>
      <c r="AB957">
        <v>14</v>
      </c>
      <c r="AC957">
        <v>8</v>
      </c>
      <c r="AD957">
        <v>6</v>
      </c>
      <c r="AE957">
        <v>57.14</v>
      </c>
      <c r="AF957">
        <v>12</v>
      </c>
      <c r="AG957">
        <v>5</v>
      </c>
      <c r="AH957">
        <v>3</v>
      </c>
      <c r="AI957">
        <v>6</v>
      </c>
    </row>
    <row r="958" spans="1:35" x14ac:dyDescent="0.2">
      <c r="A958" s="102">
        <v>1183</v>
      </c>
      <c r="B958">
        <v>4061</v>
      </c>
      <c r="C958" t="s">
        <v>1562</v>
      </c>
      <c r="D958" t="s">
        <v>1336</v>
      </c>
      <c r="E958">
        <v>3015</v>
      </c>
      <c r="F958">
        <v>2943</v>
      </c>
      <c r="G958">
        <v>300</v>
      </c>
      <c r="H958" t="s">
        <v>1314</v>
      </c>
      <c r="I958">
        <v>8385</v>
      </c>
      <c r="J958" t="s">
        <v>913</v>
      </c>
      <c r="K958" t="s">
        <v>1369</v>
      </c>
      <c r="L958">
        <v>551</v>
      </c>
      <c r="M958">
        <v>551</v>
      </c>
      <c r="N958">
        <v>1600</v>
      </c>
      <c r="O958" t="s">
        <v>1311</v>
      </c>
      <c r="P958">
        <v>0.89493997205459397</v>
      </c>
      <c r="Q958">
        <v>0.83894149541776197</v>
      </c>
      <c r="R958" s="106">
        <v>0.33796558742859301</v>
      </c>
      <c r="S958" s="106">
        <v>6.5395962925041198E-2</v>
      </c>
      <c r="T958" s="106">
        <v>-0.49701143088238098</v>
      </c>
      <c r="U958" s="106">
        <v>0.49701143088238098</v>
      </c>
      <c r="V958">
        <v>0.283586559177811</v>
      </c>
      <c r="W958">
        <v>-1.05</v>
      </c>
      <c r="X958">
        <v>0.15</v>
      </c>
      <c r="Y958">
        <v>21114</v>
      </c>
      <c r="Z958">
        <v>1320</v>
      </c>
      <c r="AA958">
        <v>0.03</v>
      </c>
      <c r="AB958">
        <v>16</v>
      </c>
      <c r="AC958">
        <v>9</v>
      </c>
      <c r="AD958">
        <v>7</v>
      </c>
      <c r="AE958">
        <v>56.25</v>
      </c>
      <c r="AF958">
        <v>13</v>
      </c>
      <c r="AG958">
        <v>5</v>
      </c>
      <c r="AH958">
        <v>6</v>
      </c>
      <c r="AI958">
        <v>5</v>
      </c>
    </row>
    <row r="959" spans="1:35" x14ac:dyDescent="0.2">
      <c r="A959" s="102">
        <v>1268</v>
      </c>
      <c r="B959">
        <v>6902</v>
      </c>
      <c r="C959" t="s">
        <v>789</v>
      </c>
      <c r="D959" t="s">
        <v>1329</v>
      </c>
      <c r="E959">
        <v>4460</v>
      </c>
      <c r="F959">
        <v>4462</v>
      </c>
      <c r="G959">
        <v>200</v>
      </c>
      <c r="H959" t="s">
        <v>1314</v>
      </c>
      <c r="I959">
        <v>7313</v>
      </c>
      <c r="J959" t="s">
        <v>1262</v>
      </c>
      <c r="K959" t="s">
        <v>1329</v>
      </c>
      <c r="L959">
        <v>3090</v>
      </c>
      <c r="M959">
        <v>3110</v>
      </c>
      <c r="N959">
        <v>300</v>
      </c>
      <c r="O959" t="s">
        <v>1311</v>
      </c>
      <c r="P959">
        <v>0.89530104106609998</v>
      </c>
      <c r="Q959">
        <v>0.83104435440133595</v>
      </c>
      <c r="R959">
        <v>0.41307441129910599</v>
      </c>
      <c r="S959">
        <v>3.4134594497191903E-2</v>
      </c>
      <c r="T959">
        <v>-0.59092911012451099</v>
      </c>
      <c r="U959">
        <v>0.59092911012451099</v>
      </c>
      <c r="V959">
        <v>0.81779697641781501</v>
      </c>
      <c r="W959">
        <v>-1.36</v>
      </c>
      <c r="X959">
        <v>4.55</v>
      </c>
      <c r="Y959">
        <v>20898</v>
      </c>
      <c r="Z959">
        <v>2090</v>
      </c>
      <c r="AA959">
        <v>0.3</v>
      </c>
      <c r="AB959">
        <v>10</v>
      </c>
      <c r="AC959">
        <v>5</v>
      </c>
      <c r="AD959">
        <v>5</v>
      </c>
      <c r="AE959">
        <v>50</v>
      </c>
      <c r="AF959">
        <v>14</v>
      </c>
      <c r="AG959">
        <v>2</v>
      </c>
      <c r="AH959">
        <v>1</v>
      </c>
      <c r="AI959">
        <v>7</v>
      </c>
    </row>
    <row r="960" spans="1:35" x14ac:dyDescent="0.2">
      <c r="A960" s="102">
        <v>366</v>
      </c>
      <c r="B960">
        <v>1332</v>
      </c>
      <c r="C960" t="s">
        <v>1780</v>
      </c>
      <c r="D960" t="s">
        <v>1440</v>
      </c>
      <c r="E960">
        <v>610</v>
      </c>
      <c r="F960">
        <v>616</v>
      </c>
      <c r="G960">
        <v>1500</v>
      </c>
      <c r="H960" t="s">
        <v>1311</v>
      </c>
      <c r="I960">
        <v>4927</v>
      </c>
      <c r="J960" t="s">
        <v>1609</v>
      </c>
      <c r="K960" t="s">
        <v>1336</v>
      </c>
      <c r="L960">
        <v>2419</v>
      </c>
      <c r="M960">
        <v>2384</v>
      </c>
      <c r="N960">
        <v>400</v>
      </c>
      <c r="O960" t="s">
        <v>1314</v>
      </c>
      <c r="P960">
        <v>0.77826568723906198</v>
      </c>
      <c r="Q960">
        <v>0.91003829874075903</v>
      </c>
      <c r="R960">
        <v>2.7414709145005999E-2</v>
      </c>
      <c r="S960">
        <v>1.47920618239651E-2</v>
      </c>
      <c r="T960">
        <v>1.6625989747413501</v>
      </c>
      <c r="U960">
        <v>1.6625989747413501</v>
      </c>
      <c r="V960">
        <v>1.9146248022521599</v>
      </c>
      <c r="W960">
        <v>5.26</v>
      </c>
      <c r="X960">
        <v>3.1</v>
      </c>
      <c r="Y960">
        <v>20638</v>
      </c>
      <c r="Z960">
        <v>938</v>
      </c>
      <c r="AA960">
        <v>-0.02</v>
      </c>
      <c r="AB960">
        <v>22</v>
      </c>
      <c r="AC960">
        <v>10</v>
      </c>
      <c r="AD960">
        <v>12</v>
      </c>
      <c r="AE960">
        <v>45.45</v>
      </c>
      <c r="AF960">
        <v>8</v>
      </c>
      <c r="AG960">
        <v>8</v>
      </c>
      <c r="AH960">
        <v>11</v>
      </c>
      <c r="AI960">
        <v>3</v>
      </c>
    </row>
    <row r="961" spans="1:35" x14ac:dyDescent="0.2">
      <c r="A961" s="102">
        <v>948</v>
      </c>
      <c r="B961">
        <v>4061</v>
      </c>
      <c r="C961" t="s">
        <v>1562</v>
      </c>
      <c r="D961" t="s">
        <v>1336</v>
      </c>
      <c r="E961">
        <v>3015</v>
      </c>
      <c r="F961">
        <v>2943</v>
      </c>
      <c r="G961">
        <v>300</v>
      </c>
      <c r="H961" t="s">
        <v>1314</v>
      </c>
      <c r="I961">
        <v>8377</v>
      </c>
      <c r="J961" t="s">
        <v>1443</v>
      </c>
      <c r="K961" t="s">
        <v>1369</v>
      </c>
      <c r="L961">
        <v>1043</v>
      </c>
      <c r="M961">
        <v>1043</v>
      </c>
      <c r="N961">
        <v>800</v>
      </c>
      <c r="O961" t="s">
        <v>1311</v>
      </c>
      <c r="P961">
        <v>0.92392986757592099</v>
      </c>
      <c r="Q961">
        <v>0.86021160236595995</v>
      </c>
      <c r="R961">
        <v>7.7821251663472604E-2</v>
      </c>
      <c r="S961" s="15">
        <v>3.7716285501250398E-2</v>
      </c>
      <c r="T961">
        <v>-1.14410109246189</v>
      </c>
      <c r="U961">
        <v>1.14410109246189</v>
      </c>
      <c r="V961">
        <v>0.27038939985386901</v>
      </c>
      <c r="W961">
        <v>-2.27</v>
      </c>
      <c r="X961">
        <v>5.49</v>
      </c>
      <c r="Y961">
        <v>20394</v>
      </c>
      <c r="Z961">
        <v>1133</v>
      </c>
      <c r="AA961">
        <v>0.12</v>
      </c>
      <c r="AB961">
        <v>18</v>
      </c>
      <c r="AC961">
        <v>11</v>
      </c>
      <c r="AD961">
        <v>7</v>
      </c>
      <c r="AE961">
        <v>61.11</v>
      </c>
      <c r="AF961">
        <v>11</v>
      </c>
      <c r="AG961">
        <v>9</v>
      </c>
      <c r="AH961">
        <v>6</v>
      </c>
      <c r="AI961">
        <v>3</v>
      </c>
    </row>
    <row r="962" spans="1:35" x14ac:dyDescent="0.2">
      <c r="A962" s="102">
        <v>1109</v>
      </c>
      <c r="B962">
        <v>3436</v>
      </c>
      <c r="C962" t="s">
        <v>1581</v>
      </c>
      <c r="D962" t="s">
        <v>1525</v>
      </c>
      <c r="E962">
        <v>1870</v>
      </c>
      <c r="F962">
        <v>1896</v>
      </c>
      <c r="G962">
        <v>600</v>
      </c>
      <c r="H962" t="s">
        <v>1314</v>
      </c>
      <c r="I962">
        <v>3938</v>
      </c>
      <c r="J962" t="s">
        <v>1596</v>
      </c>
      <c r="K962" t="s">
        <v>1313</v>
      </c>
      <c r="L962">
        <v>5370</v>
      </c>
      <c r="M962">
        <v>5370</v>
      </c>
      <c r="N962">
        <v>200</v>
      </c>
      <c r="O962" t="s">
        <v>1311</v>
      </c>
      <c r="P962">
        <v>0.62457986939716004</v>
      </c>
      <c r="Q962">
        <v>0.84703017433545702</v>
      </c>
      <c r="R962">
        <v>0.210102833393667</v>
      </c>
      <c r="S962">
        <v>3.81394397007205E-2</v>
      </c>
      <c r="T962">
        <v>-5.44318272447155E-2</v>
      </c>
      <c r="U962">
        <v>5.44318272447155E-2</v>
      </c>
      <c r="V962">
        <v>2.06146557638065E-3</v>
      </c>
      <c r="W962">
        <v>-0.64</v>
      </c>
      <c r="X962">
        <v>5.92</v>
      </c>
      <c r="Y962">
        <v>20287</v>
      </c>
      <c r="Z962">
        <v>1561</v>
      </c>
      <c r="AA962">
        <v>0.03</v>
      </c>
      <c r="AB962">
        <v>13</v>
      </c>
      <c r="AC962">
        <v>6</v>
      </c>
      <c r="AD962">
        <v>7</v>
      </c>
      <c r="AE962">
        <v>46.15</v>
      </c>
      <c r="AF962">
        <v>10</v>
      </c>
      <c r="AG962">
        <v>5</v>
      </c>
      <c r="AH962">
        <v>6</v>
      </c>
      <c r="AI962">
        <v>2</v>
      </c>
    </row>
    <row r="963" spans="1:35" x14ac:dyDescent="0.2">
      <c r="A963" s="102">
        <v>1164</v>
      </c>
      <c r="B963">
        <v>7180</v>
      </c>
      <c r="C963" t="s">
        <v>1114</v>
      </c>
      <c r="D963" t="s">
        <v>1369</v>
      </c>
      <c r="E963">
        <v>435</v>
      </c>
      <c r="F963">
        <v>426</v>
      </c>
      <c r="G963">
        <v>1800</v>
      </c>
      <c r="H963" t="s">
        <v>1314</v>
      </c>
      <c r="I963">
        <v>8316</v>
      </c>
      <c r="J963" t="s">
        <v>1544</v>
      </c>
      <c r="K963" t="s">
        <v>1369</v>
      </c>
      <c r="L963">
        <v>3832</v>
      </c>
      <c r="M963">
        <v>3844</v>
      </c>
      <c r="N963">
        <v>200</v>
      </c>
      <c r="O963" t="s">
        <v>1311</v>
      </c>
      <c r="P963">
        <v>0.71038801023518205</v>
      </c>
      <c r="Q963">
        <v>0.841298648141802</v>
      </c>
      <c r="R963" s="106">
        <v>0.34437457987331399</v>
      </c>
      <c r="S963">
        <v>7.5150298517104794E-2</v>
      </c>
      <c r="T963">
        <v>-2.5500343500187999</v>
      </c>
      <c r="U963">
        <v>2.5500343500187999</v>
      </c>
      <c r="V963">
        <v>2.1250749001501199</v>
      </c>
      <c r="W963">
        <v>-6.89</v>
      </c>
      <c r="X963">
        <v>0.26</v>
      </c>
      <c r="Y963">
        <v>20191</v>
      </c>
      <c r="Z963">
        <v>1442</v>
      </c>
      <c r="AA963">
        <v>0.12</v>
      </c>
      <c r="AB963">
        <v>14</v>
      </c>
      <c r="AC963">
        <v>8</v>
      </c>
      <c r="AD963">
        <v>6</v>
      </c>
      <c r="AE963">
        <v>57.14</v>
      </c>
      <c r="AF963">
        <v>16</v>
      </c>
      <c r="AG963">
        <v>2</v>
      </c>
      <c r="AH963">
        <v>1</v>
      </c>
      <c r="AI963">
        <v>11</v>
      </c>
    </row>
    <row r="964" spans="1:35" x14ac:dyDescent="0.2">
      <c r="A964" s="102">
        <v>1093</v>
      </c>
      <c r="B964">
        <v>1860</v>
      </c>
      <c r="C964" t="s">
        <v>56</v>
      </c>
      <c r="D964" t="s">
        <v>1321</v>
      </c>
      <c r="E964">
        <v>728</v>
      </c>
      <c r="F964">
        <v>722</v>
      </c>
      <c r="G964">
        <v>1300</v>
      </c>
      <c r="H964" t="s">
        <v>1311</v>
      </c>
      <c r="I964">
        <v>8905</v>
      </c>
      <c r="J964" t="s">
        <v>1599</v>
      </c>
      <c r="K964" t="s">
        <v>1333</v>
      </c>
      <c r="L964">
        <v>1896</v>
      </c>
      <c r="M964">
        <v>1864</v>
      </c>
      <c r="N964">
        <v>500</v>
      </c>
      <c r="O964" t="s">
        <v>1314</v>
      </c>
      <c r="P964">
        <v>0.80911388881186097</v>
      </c>
      <c r="Q964">
        <v>0.84824721620132704</v>
      </c>
      <c r="R964">
        <v>7.5437024586270697E-3</v>
      </c>
      <c r="S964">
        <v>7.8662264051117398E-2</v>
      </c>
      <c r="T964">
        <v>0.10667830941629899</v>
      </c>
      <c r="U964">
        <v>0.10667830941629899</v>
      </c>
      <c r="V964">
        <v>0.256375767704979</v>
      </c>
      <c r="W964">
        <v>0.28999999999999998</v>
      </c>
      <c r="X964">
        <v>0.71</v>
      </c>
      <c r="Y964">
        <v>19694</v>
      </c>
      <c r="Z964">
        <v>985</v>
      </c>
      <c r="AA964">
        <v>0.08</v>
      </c>
      <c r="AB964">
        <v>20</v>
      </c>
      <c r="AC964">
        <v>11</v>
      </c>
      <c r="AD964">
        <v>9</v>
      </c>
      <c r="AE964">
        <v>55</v>
      </c>
      <c r="AF964">
        <v>13</v>
      </c>
      <c r="AG964">
        <v>7</v>
      </c>
      <c r="AH964">
        <v>4</v>
      </c>
      <c r="AI964">
        <v>9</v>
      </c>
    </row>
    <row r="965" spans="1:35" x14ac:dyDescent="0.2">
      <c r="A965" s="102">
        <v>1075</v>
      </c>
      <c r="B965">
        <v>4917</v>
      </c>
      <c r="C965" t="s">
        <v>1668</v>
      </c>
      <c r="D965" t="s">
        <v>1336</v>
      </c>
      <c r="E965">
        <v>2610</v>
      </c>
      <c r="F965">
        <v>2587</v>
      </c>
      <c r="G965">
        <v>300</v>
      </c>
      <c r="H965" t="s">
        <v>1314</v>
      </c>
      <c r="I965">
        <v>5947</v>
      </c>
      <c r="J965" t="s">
        <v>230</v>
      </c>
      <c r="K965" t="s">
        <v>1525</v>
      </c>
      <c r="L965">
        <v>7880</v>
      </c>
      <c r="M965">
        <v>7820</v>
      </c>
      <c r="N965">
        <v>100</v>
      </c>
      <c r="O965" t="s">
        <v>1311</v>
      </c>
      <c r="P965">
        <v>0.84571599646722895</v>
      </c>
      <c r="Q965">
        <v>0.84987592455859695</v>
      </c>
      <c r="R965">
        <v>2.55159922133671E-2</v>
      </c>
      <c r="S965" s="106">
        <v>1.9816372730017899E-4</v>
      </c>
      <c r="T965">
        <v>-1.5960019994307899</v>
      </c>
      <c r="U965">
        <v>1.5960019994307899</v>
      </c>
      <c r="V965">
        <v>2.1428552608934202</v>
      </c>
      <c r="W965">
        <v>-5.73</v>
      </c>
      <c r="X965">
        <v>0.75</v>
      </c>
      <c r="Y965">
        <v>19461</v>
      </c>
      <c r="Z965">
        <v>1946</v>
      </c>
      <c r="AA965">
        <v>0.31</v>
      </c>
      <c r="AB965">
        <v>10</v>
      </c>
      <c r="AC965">
        <v>5</v>
      </c>
      <c r="AD965">
        <v>5</v>
      </c>
      <c r="AE965">
        <v>50</v>
      </c>
      <c r="AF965">
        <v>14</v>
      </c>
      <c r="AG965">
        <v>4</v>
      </c>
      <c r="AH965">
        <v>2</v>
      </c>
      <c r="AI965">
        <v>4</v>
      </c>
    </row>
    <row r="966" spans="1:35" x14ac:dyDescent="0.2">
      <c r="A966" s="102">
        <v>342</v>
      </c>
      <c r="B966">
        <v>2001</v>
      </c>
      <c r="C966" t="s">
        <v>1222</v>
      </c>
      <c r="D966" t="s">
        <v>1339</v>
      </c>
      <c r="E966">
        <v>1653</v>
      </c>
      <c r="F966">
        <v>1649</v>
      </c>
      <c r="G966">
        <v>600</v>
      </c>
      <c r="H966" t="s">
        <v>1311</v>
      </c>
      <c r="I966">
        <v>8273</v>
      </c>
      <c r="J966" t="s">
        <v>1444</v>
      </c>
      <c r="K966" t="s">
        <v>1337</v>
      </c>
      <c r="L966">
        <v>3425</v>
      </c>
      <c r="M966">
        <v>3410</v>
      </c>
      <c r="N966">
        <v>300</v>
      </c>
      <c r="O966" t="s">
        <v>1314</v>
      </c>
      <c r="P966">
        <v>0.864233648315058</v>
      </c>
      <c r="Q966">
        <v>0.91223533484522901</v>
      </c>
      <c r="R966" s="106">
        <v>4.4340432968518403E-3</v>
      </c>
      <c r="S966" s="106">
        <v>1.1744433787860499E-2</v>
      </c>
      <c r="T966">
        <v>1.9082657167468799</v>
      </c>
      <c r="U966">
        <v>1.9082657167468799</v>
      </c>
      <c r="V966">
        <v>1.7474580963909701</v>
      </c>
      <c r="W966">
        <v>10.62</v>
      </c>
      <c r="X966">
        <v>3.28</v>
      </c>
      <c r="Y966">
        <v>19444</v>
      </c>
      <c r="Z966">
        <v>1080</v>
      </c>
      <c r="AA966">
        <v>-0.08</v>
      </c>
      <c r="AB966">
        <v>18</v>
      </c>
      <c r="AC966">
        <v>8</v>
      </c>
      <c r="AD966">
        <v>10</v>
      </c>
      <c r="AE966">
        <v>44.44</v>
      </c>
      <c r="AF966">
        <v>14</v>
      </c>
      <c r="AG966">
        <v>2</v>
      </c>
      <c r="AH966">
        <v>3</v>
      </c>
      <c r="AI966">
        <v>13</v>
      </c>
    </row>
    <row r="967" spans="1:35" x14ac:dyDescent="0.2">
      <c r="A967" s="102">
        <v>301</v>
      </c>
      <c r="B967">
        <v>4739</v>
      </c>
      <c r="C967" t="s">
        <v>1366</v>
      </c>
      <c r="D967" t="s">
        <v>1313</v>
      </c>
      <c r="E967">
        <v>3355</v>
      </c>
      <c r="F967">
        <v>3360</v>
      </c>
      <c r="G967">
        <v>300</v>
      </c>
      <c r="H967" t="s">
        <v>1311</v>
      </c>
      <c r="I967">
        <v>6755</v>
      </c>
      <c r="J967" t="s">
        <v>536</v>
      </c>
      <c r="K967" t="s">
        <v>1316</v>
      </c>
      <c r="L967">
        <v>2449</v>
      </c>
      <c r="M967">
        <v>2472</v>
      </c>
      <c r="N967">
        <v>400</v>
      </c>
      <c r="O967" t="s">
        <v>1314</v>
      </c>
      <c r="P967">
        <v>0.82291769151014404</v>
      </c>
      <c r="Q967">
        <v>0.91577384293353403</v>
      </c>
      <c r="R967">
        <v>0.43289819896989801</v>
      </c>
      <c r="S967">
        <v>6.2711539309442304E-3</v>
      </c>
      <c r="T967">
        <v>2.6336939006955402E-2</v>
      </c>
      <c r="U967">
        <v>2.6336939006955402E-2</v>
      </c>
      <c r="V967">
        <v>0.111342229201762</v>
      </c>
      <c r="W967">
        <v>0.17</v>
      </c>
      <c r="X967">
        <v>1.9</v>
      </c>
      <c r="Y967">
        <v>19357</v>
      </c>
      <c r="Z967">
        <v>842</v>
      </c>
      <c r="AA967">
        <v>0.04</v>
      </c>
      <c r="AB967">
        <v>23</v>
      </c>
      <c r="AC967">
        <v>13</v>
      </c>
      <c r="AD967">
        <v>10</v>
      </c>
      <c r="AE967">
        <v>56.52</v>
      </c>
      <c r="AF967">
        <v>11</v>
      </c>
      <c r="AG967">
        <v>12</v>
      </c>
      <c r="AH967">
        <v>6</v>
      </c>
      <c r="AI967">
        <v>5</v>
      </c>
    </row>
    <row r="968" spans="1:35" x14ac:dyDescent="0.2">
      <c r="A968" s="102">
        <v>701</v>
      </c>
      <c r="B968">
        <v>6501</v>
      </c>
      <c r="C968" t="s">
        <v>1514</v>
      </c>
      <c r="D968" t="s">
        <v>1316</v>
      </c>
      <c r="E968">
        <v>4116</v>
      </c>
      <c r="F968">
        <v>4116</v>
      </c>
      <c r="G968">
        <v>200</v>
      </c>
      <c r="H968" t="s">
        <v>1311</v>
      </c>
      <c r="I968">
        <v>7730</v>
      </c>
      <c r="J968" t="s">
        <v>1600</v>
      </c>
      <c r="K968" t="s">
        <v>1320</v>
      </c>
      <c r="L968">
        <v>2800</v>
      </c>
      <c r="M968">
        <v>2649</v>
      </c>
      <c r="N968">
        <v>300</v>
      </c>
      <c r="O968" t="s">
        <v>1314</v>
      </c>
      <c r="P968">
        <v>0.86827418445799098</v>
      </c>
      <c r="Q968">
        <v>0.88294391681551498</v>
      </c>
      <c r="R968">
        <v>1.8881535608535598E-2</v>
      </c>
      <c r="S968" s="106">
        <v>6.3496498615433897E-2</v>
      </c>
      <c r="T968">
        <v>1.48937677099068</v>
      </c>
      <c r="U968">
        <v>1.48937677099068</v>
      </c>
      <c r="V968">
        <v>0.42214941008288498</v>
      </c>
      <c r="W968">
        <v>4.95</v>
      </c>
      <c r="X968">
        <v>3.46</v>
      </c>
      <c r="Y968">
        <v>19346</v>
      </c>
      <c r="Z968">
        <v>1138</v>
      </c>
      <c r="AA968">
        <v>-0.08</v>
      </c>
      <c r="AB968">
        <v>17</v>
      </c>
      <c r="AC968">
        <v>9</v>
      </c>
      <c r="AD968">
        <v>8</v>
      </c>
      <c r="AE968">
        <v>52.94</v>
      </c>
      <c r="AF968">
        <v>11</v>
      </c>
      <c r="AG968">
        <v>7</v>
      </c>
      <c r="AH968">
        <v>7</v>
      </c>
      <c r="AI968">
        <v>3</v>
      </c>
    </row>
    <row r="969" spans="1:35" x14ac:dyDescent="0.2">
      <c r="A969" s="102">
        <v>1100</v>
      </c>
      <c r="B969">
        <v>6201</v>
      </c>
      <c r="C969" t="s">
        <v>1711</v>
      </c>
      <c r="D969" t="s">
        <v>1329</v>
      </c>
      <c r="E969">
        <v>6230</v>
      </c>
      <c r="F969">
        <v>6240</v>
      </c>
      <c r="G969">
        <v>100</v>
      </c>
      <c r="H969" t="s">
        <v>1314</v>
      </c>
      <c r="I969">
        <v>6460</v>
      </c>
      <c r="J969" t="s">
        <v>1606</v>
      </c>
      <c r="K969" t="s">
        <v>1324</v>
      </c>
      <c r="L969">
        <v>1585</v>
      </c>
      <c r="M969">
        <v>1601</v>
      </c>
      <c r="N969">
        <v>400</v>
      </c>
      <c r="O969" t="s">
        <v>1311</v>
      </c>
      <c r="P969">
        <v>0.64421393232034296</v>
      </c>
      <c r="Q969">
        <v>0.84785355107246896</v>
      </c>
      <c r="R969">
        <v>4.6767958291748499E-2</v>
      </c>
      <c r="S969" s="15">
        <v>1.30660611117028E-2</v>
      </c>
      <c r="T969">
        <v>-1.56454949552902</v>
      </c>
      <c r="U969">
        <v>1.56454949552902</v>
      </c>
      <c r="V969">
        <v>1.6170756335130501</v>
      </c>
      <c r="W969">
        <v>-3.5</v>
      </c>
      <c r="X969">
        <v>2.63</v>
      </c>
      <c r="Y969">
        <v>18982</v>
      </c>
      <c r="Z969">
        <v>1117</v>
      </c>
      <c r="AA969">
        <v>0.16</v>
      </c>
      <c r="AB969">
        <v>17</v>
      </c>
      <c r="AC969">
        <v>9</v>
      </c>
      <c r="AD969">
        <v>8</v>
      </c>
      <c r="AE969">
        <v>52.94</v>
      </c>
      <c r="AF969">
        <v>11</v>
      </c>
      <c r="AG969">
        <v>6</v>
      </c>
      <c r="AH969">
        <v>6</v>
      </c>
      <c r="AI969">
        <v>5</v>
      </c>
    </row>
    <row r="970" spans="1:35" x14ac:dyDescent="0.2">
      <c r="A970" s="102">
        <v>1245</v>
      </c>
      <c r="B970">
        <v>1812</v>
      </c>
      <c r="C970" t="s">
        <v>1416</v>
      </c>
      <c r="D970" t="s">
        <v>1321</v>
      </c>
      <c r="E970">
        <v>1289</v>
      </c>
      <c r="F970">
        <v>1296</v>
      </c>
      <c r="G970">
        <v>700</v>
      </c>
      <c r="H970" t="s">
        <v>1314</v>
      </c>
      <c r="I970">
        <v>8058</v>
      </c>
      <c r="J970" t="s">
        <v>1671</v>
      </c>
      <c r="K970" t="s">
        <v>1318</v>
      </c>
      <c r="L970">
        <v>2843</v>
      </c>
      <c r="M970">
        <v>2864.5</v>
      </c>
      <c r="N970">
        <v>300</v>
      </c>
      <c r="O970" t="s">
        <v>1311</v>
      </c>
      <c r="P970">
        <v>0.56979843997972601</v>
      </c>
      <c r="Q970">
        <v>0.83382162396021797</v>
      </c>
      <c r="R970" s="106">
        <v>8.2033756146461106E-3</v>
      </c>
      <c r="S970" s="106">
        <v>4.7097707354914899E-2</v>
      </c>
      <c r="T970">
        <v>-2.69694415608426</v>
      </c>
      <c r="U970">
        <v>2.69694415608426</v>
      </c>
      <c r="V970">
        <v>2.51747081653021</v>
      </c>
      <c r="W970">
        <v>-12.16</v>
      </c>
      <c r="X970">
        <v>5.57</v>
      </c>
      <c r="Y970">
        <v>18955</v>
      </c>
      <c r="Z970">
        <v>903</v>
      </c>
      <c r="AA970">
        <v>0.01</v>
      </c>
      <c r="AB970">
        <v>21</v>
      </c>
      <c r="AC970">
        <v>9</v>
      </c>
      <c r="AD970">
        <v>12</v>
      </c>
      <c r="AE970">
        <v>42.86</v>
      </c>
      <c r="AF970">
        <v>13</v>
      </c>
      <c r="AG970">
        <v>6</v>
      </c>
      <c r="AH970">
        <v>4</v>
      </c>
      <c r="AI970">
        <v>11</v>
      </c>
    </row>
    <row r="971" spans="1:35" x14ac:dyDescent="0.2">
      <c r="A971" s="102">
        <v>913</v>
      </c>
      <c r="B971">
        <v>7459</v>
      </c>
      <c r="C971" t="s">
        <v>817</v>
      </c>
      <c r="D971" t="s">
        <v>1318</v>
      </c>
      <c r="E971">
        <v>2246</v>
      </c>
      <c r="F971">
        <v>2232</v>
      </c>
      <c r="G971">
        <v>500</v>
      </c>
      <c r="H971" t="s">
        <v>1314</v>
      </c>
      <c r="I971">
        <v>9003</v>
      </c>
      <c r="J971" t="s">
        <v>1559</v>
      </c>
      <c r="K971" t="s">
        <v>1442</v>
      </c>
      <c r="L971">
        <v>2764</v>
      </c>
      <c r="M971">
        <v>2748</v>
      </c>
      <c r="N971">
        <v>400</v>
      </c>
      <c r="O971" t="s">
        <v>1311</v>
      </c>
      <c r="P971">
        <v>0.62934520095982005</v>
      </c>
      <c r="Q971">
        <v>0.86373993389324399</v>
      </c>
      <c r="R971">
        <v>2.2572508305303898E-2</v>
      </c>
      <c r="S971" s="15">
        <v>7.2332724453134101E-3</v>
      </c>
      <c r="T971">
        <v>-9.6075532913348097E-2</v>
      </c>
      <c r="U971">
        <v>9.6075532913348097E-2</v>
      </c>
      <c r="V971">
        <v>0.127745597864177</v>
      </c>
      <c r="W971">
        <v>-0.24</v>
      </c>
      <c r="X971">
        <v>1.53</v>
      </c>
      <c r="Y971">
        <v>18605</v>
      </c>
      <c r="Z971">
        <v>1431</v>
      </c>
      <c r="AA971">
        <v>0.12</v>
      </c>
      <c r="AB971">
        <v>13</v>
      </c>
      <c r="AC971">
        <v>8</v>
      </c>
      <c r="AD971">
        <v>5</v>
      </c>
      <c r="AE971">
        <v>61.54</v>
      </c>
      <c r="AF971">
        <v>14</v>
      </c>
      <c r="AG971">
        <v>3</v>
      </c>
      <c r="AH971">
        <v>2</v>
      </c>
      <c r="AI971">
        <v>8</v>
      </c>
    </row>
    <row r="972" spans="1:35" x14ac:dyDescent="0.2">
      <c r="A972" s="102">
        <v>1299</v>
      </c>
      <c r="B972">
        <v>3048</v>
      </c>
      <c r="C972" t="s">
        <v>1643</v>
      </c>
      <c r="D972" t="s">
        <v>1337</v>
      </c>
      <c r="E972">
        <v>1150</v>
      </c>
      <c r="F972">
        <v>1130</v>
      </c>
      <c r="G972">
        <v>600</v>
      </c>
      <c r="H972" t="s">
        <v>1314</v>
      </c>
      <c r="I972">
        <v>4507</v>
      </c>
      <c r="J972" t="s">
        <v>1819</v>
      </c>
      <c r="K972" t="s">
        <v>1334</v>
      </c>
      <c r="L972">
        <v>6391</v>
      </c>
      <c r="M972">
        <v>6371</v>
      </c>
      <c r="N972">
        <v>100</v>
      </c>
      <c r="O972" t="s">
        <v>1311</v>
      </c>
      <c r="P972">
        <v>0.59433839256724696</v>
      </c>
      <c r="Q972">
        <v>0.82657305484659205</v>
      </c>
      <c r="R972">
        <v>0.24358617098153401</v>
      </c>
      <c r="S972">
        <v>1.4499406305894001E-2</v>
      </c>
      <c r="T972">
        <v>-1.7339285418943999</v>
      </c>
      <c r="U972">
        <v>1.7339285418943999</v>
      </c>
      <c r="V972">
        <v>1.0198207718833801</v>
      </c>
      <c r="W972">
        <v>-5.44</v>
      </c>
      <c r="X972">
        <v>6.42</v>
      </c>
      <c r="Y972">
        <v>18407</v>
      </c>
      <c r="Z972">
        <v>1150</v>
      </c>
      <c r="AA972">
        <v>-0.17</v>
      </c>
      <c r="AB972">
        <v>16</v>
      </c>
      <c r="AC972">
        <v>9</v>
      </c>
      <c r="AD972">
        <v>7</v>
      </c>
      <c r="AE972">
        <v>56.25</v>
      </c>
      <c r="AF972">
        <v>12</v>
      </c>
      <c r="AG972">
        <v>6</v>
      </c>
      <c r="AH972">
        <v>5</v>
      </c>
      <c r="AI972">
        <v>5</v>
      </c>
    </row>
    <row r="973" spans="1:35" x14ac:dyDescent="0.2">
      <c r="A973" s="102">
        <v>1419</v>
      </c>
      <c r="B973">
        <v>5444</v>
      </c>
      <c r="C973" t="s">
        <v>1815</v>
      </c>
      <c r="D973" t="s">
        <v>1367</v>
      </c>
      <c r="E973">
        <v>2550</v>
      </c>
      <c r="F973">
        <v>2535</v>
      </c>
      <c r="G973">
        <v>400</v>
      </c>
      <c r="H973" t="s">
        <v>1314</v>
      </c>
      <c r="I973">
        <v>6013</v>
      </c>
      <c r="J973" t="s">
        <v>1805</v>
      </c>
      <c r="K973" t="s">
        <v>1324</v>
      </c>
      <c r="L973">
        <v>1228</v>
      </c>
      <c r="M973">
        <v>1233</v>
      </c>
      <c r="N973">
        <v>800</v>
      </c>
      <c r="O973" t="s">
        <v>1311</v>
      </c>
      <c r="P973">
        <v>0.72802244511175596</v>
      </c>
      <c r="Q973">
        <v>0.81317113018245601</v>
      </c>
      <c r="R973">
        <v>0.10457309706257301</v>
      </c>
      <c r="S973">
        <v>2.37267940224546E-2</v>
      </c>
      <c r="T973">
        <v>-1.78239840125758</v>
      </c>
      <c r="U973">
        <v>1.78239840125758</v>
      </c>
      <c r="V973">
        <v>1.2302285044088901</v>
      </c>
      <c r="W973">
        <v>-4.34</v>
      </c>
      <c r="X973">
        <v>2.72</v>
      </c>
      <c r="Y973">
        <v>18251</v>
      </c>
      <c r="Z973">
        <v>1074</v>
      </c>
      <c r="AA973">
        <v>0.12</v>
      </c>
      <c r="AB973">
        <v>17</v>
      </c>
      <c r="AC973">
        <v>8</v>
      </c>
      <c r="AD973">
        <v>9</v>
      </c>
      <c r="AE973">
        <v>47.06</v>
      </c>
      <c r="AF973">
        <v>12</v>
      </c>
      <c r="AG973">
        <v>8</v>
      </c>
      <c r="AH973">
        <v>6</v>
      </c>
      <c r="AI973">
        <v>3</v>
      </c>
    </row>
    <row r="974" spans="1:35" x14ac:dyDescent="0.2">
      <c r="A974" s="102">
        <v>974</v>
      </c>
      <c r="B974">
        <v>2267</v>
      </c>
      <c r="C974" t="s">
        <v>1570</v>
      </c>
      <c r="D974" t="s">
        <v>1339</v>
      </c>
      <c r="E974">
        <v>5310</v>
      </c>
      <c r="F974">
        <v>5330</v>
      </c>
      <c r="G974">
        <v>200</v>
      </c>
      <c r="H974" t="s">
        <v>1314</v>
      </c>
      <c r="I974">
        <v>5233</v>
      </c>
      <c r="J974" t="s">
        <v>1526</v>
      </c>
      <c r="K974" t="s">
        <v>1310</v>
      </c>
      <c r="L974">
        <v>2989</v>
      </c>
      <c r="M974">
        <v>2992</v>
      </c>
      <c r="N974">
        <v>400</v>
      </c>
      <c r="O974" t="s">
        <v>1311</v>
      </c>
      <c r="P974">
        <v>0.71633503309548296</v>
      </c>
      <c r="Q974">
        <v>0.85819450003159503</v>
      </c>
      <c r="R974">
        <v>0.190818412160703</v>
      </c>
      <c r="S974">
        <v>7.5995604446822407E-2</v>
      </c>
      <c r="T974">
        <v>-1.8119904404943601</v>
      </c>
      <c r="U974">
        <v>1.8119904404943601</v>
      </c>
      <c r="V974">
        <v>1.67025076979938</v>
      </c>
      <c r="W974">
        <v>-7.16</v>
      </c>
      <c r="X974">
        <v>12.27</v>
      </c>
      <c r="Y974">
        <v>17544</v>
      </c>
      <c r="Z974">
        <v>1754</v>
      </c>
      <c r="AA974">
        <v>0.03</v>
      </c>
      <c r="AB974">
        <v>10</v>
      </c>
      <c r="AC974">
        <v>5</v>
      </c>
      <c r="AD974">
        <v>5</v>
      </c>
      <c r="AE974">
        <v>50</v>
      </c>
      <c r="AF974">
        <v>13</v>
      </c>
      <c r="AG974">
        <v>3</v>
      </c>
      <c r="AH974">
        <v>3</v>
      </c>
      <c r="AI974">
        <v>4</v>
      </c>
    </row>
    <row r="975" spans="1:35" x14ac:dyDescent="0.2">
      <c r="A975" s="102">
        <v>1145</v>
      </c>
      <c r="B975">
        <v>5201</v>
      </c>
      <c r="C975" t="s">
        <v>1747</v>
      </c>
      <c r="D975" t="s">
        <v>1310</v>
      </c>
      <c r="E975">
        <v>3485</v>
      </c>
      <c r="F975">
        <v>3485</v>
      </c>
      <c r="G975">
        <v>300</v>
      </c>
      <c r="H975" t="s">
        <v>1314</v>
      </c>
      <c r="I975">
        <v>5463</v>
      </c>
      <c r="J975" t="s">
        <v>66</v>
      </c>
      <c r="K975" t="s">
        <v>1367</v>
      </c>
      <c r="L975">
        <v>2866</v>
      </c>
      <c r="M975">
        <v>2883</v>
      </c>
      <c r="N975">
        <v>400</v>
      </c>
      <c r="O975" t="s">
        <v>1311</v>
      </c>
      <c r="P975">
        <v>0.62884175546364296</v>
      </c>
      <c r="Q975">
        <v>0.84302138329466803</v>
      </c>
      <c r="R975">
        <v>0.24801718791857</v>
      </c>
      <c r="S975">
        <v>6.8846393528686795E-2</v>
      </c>
      <c r="T975">
        <v>-1.14385807764808</v>
      </c>
      <c r="U975">
        <v>1.14385807764808</v>
      </c>
      <c r="V975">
        <v>1.00639749002317</v>
      </c>
      <c r="W975">
        <v>-3.9</v>
      </c>
      <c r="X975">
        <v>10.3</v>
      </c>
      <c r="Y975">
        <v>17466</v>
      </c>
      <c r="Z975">
        <v>2495</v>
      </c>
      <c r="AA975">
        <v>0.06</v>
      </c>
      <c r="AB975">
        <v>7</v>
      </c>
      <c r="AC975">
        <v>4</v>
      </c>
      <c r="AD975">
        <v>3</v>
      </c>
      <c r="AE975">
        <v>57.14</v>
      </c>
      <c r="AF975">
        <v>13</v>
      </c>
      <c r="AG975">
        <v>3</v>
      </c>
      <c r="AH975">
        <v>2</v>
      </c>
      <c r="AI975">
        <v>2</v>
      </c>
    </row>
    <row r="976" spans="1:35" x14ac:dyDescent="0.2">
      <c r="A976" s="102">
        <v>523</v>
      </c>
      <c r="B976">
        <v>4502</v>
      </c>
      <c r="C976" t="s">
        <v>1601</v>
      </c>
      <c r="D976" t="s">
        <v>1334</v>
      </c>
      <c r="E976">
        <v>4250</v>
      </c>
      <c r="F976">
        <v>4242</v>
      </c>
      <c r="G976">
        <v>200</v>
      </c>
      <c r="H976" t="s">
        <v>1311</v>
      </c>
      <c r="I976">
        <v>5463</v>
      </c>
      <c r="J976" t="s">
        <v>66</v>
      </c>
      <c r="K976" t="s">
        <v>1367</v>
      </c>
      <c r="L976">
        <v>2866</v>
      </c>
      <c r="M976">
        <v>2883</v>
      </c>
      <c r="N976">
        <v>300</v>
      </c>
      <c r="O976" t="s">
        <v>1314</v>
      </c>
      <c r="P976">
        <v>0.82631845563698103</v>
      </c>
      <c r="Q976">
        <v>0.89754723321803498</v>
      </c>
      <c r="R976">
        <v>2.0437955476057201E-2</v>
      </c>
      <c r="S976">
        <v>2.6494553864816198E-2</v>
      </c>
      <c r="T976">
        <v>1.89625373700816</v>
      </c>
      <c r="U976">
        <v>1.89625373700816</v>
      </c>
      <c r="V976">
        <v>2.49918248252686</v>
      </c>
      <c r="W976">
        <v>4.6900000000000004</v>
      </c>
      <c r="X976">
        <v>1.94</v>
      </c>
      <c r="Y976">
        <v>17245</v>
      </c>
      <c r="Z976">
        <v>1437</v>
      </c>
      <c r="AA976">
        <v>0.01</v>
      </c>
      <c r="AB976">
        <v>12</v>
      </c>
      <c r="AC976">
        <v>8</v>
      </c>
      <c r="AD976">
        <v>4</v>
      </c>
      <c r="AE976">
        <v>66.67</v>
      </c>
      <c r="AF976">
        <v>9</v>
      </c>
      <c r="AG976">
        <v>5</v>
      </c>
      <c r="AH976">
        <v>4</v>
      </c>
      <c r="AI976">
        <v>3</v>
      </c>
    </row>
    <row r="977" spans="1:35" x14ac:dyDescent="0.2">
      <c r="A977" s="102">
        <v>55</v>
      </c>
      <c r="B977">
        <v>7729</v>
      </c>
      <c r="C977" t="s">
        <v>552</v>
      </c>
      <c r="D977" t="s">
        <v>1320</v>
      </c>
      <c r="E977">
        <v>4150</v>
      </c>
      <c r="F977">
        <v>4085</v>
      </c>
      <c r="G977">
        <v>200</v>
      </c>
      <c r="H977" t="s">
        <v>1311</v>
      </c>
      <c r="I977">
        <v>8604</v>
      </c>
      <c r="J977" t="s">
        <v>446</v>
      </c>
      <c r="K977" t="s">
        <v>1517</v>
      </c>
      <c r="L977">
        <v>556</v>
      </c>
      <c r="M977">
        <v>558.9</v>
      </c>
      <c r="N977">
        <v>1500</v>
      </c>
      <c r="O977" t="s">
        <v>1314</v>
      </c>
      <c r="P977">
        <v>0.590892647431143</v>
      </c>
      <c r="Q977">
        <v>0.950958834412028</v>
      </c>
      <c r="R977">
        <v>5.1949707044841399E-2</v>
      </c>
      <c r="S977" s="15">
        <v>6.7654542429356895E-2</v>
      </c>
      <c r="T977">
        <v>0.196682160234951</v>
      </c>
      <c r="U977">
        <v>0.196682160234951</v>
      </c>
      <c r="V977">
        <v>0.24866415162896499</v>
      </c>
      <c r="W977">
        <v>0.67</v>
      </c>
      <c r="X977">
        <v>2.61</v>
      </c>
      <c r="Y977">
        <v>17223</v>
      </c>
      <c r="Z977">
        <v>957</v>
      </c>
      <c r="AA977">
        <v>-0.05</v>
      </c>
      <c r="AB977">
        <v>18</v>
      </c>
      <c r="AC977">
        <v>9</v>
      </c>
      <c r="AD977">
        <v>9</v>
      </c>
      <c r="AE977">
        <v>50</v>
      </c>
      <c r="AF977">
        <v>11</v>
      </c>
      <c r="AG977">
        <v>6</v>
      </c>
      <c r="AH977">
        <v>5</v>
      </c>
      <c r="AI977">
        <v>7</v>
      </c>
    </row>
    <row r="978" spans="1:35" x14ac:dyDescent="0.2">
      <c r="A978" s="102">
        <v>889</v>
      </c>
      <c r="B978">
        <v>4114</v>
      </c>
      <c r="C978" t="s">
        <v>1475</v>
      </c>
      <c r="D978" t="s">
        <v>1336</v>
      </c>
      <c r="E978">
        <v>6140</v>
      </c>
      <c r="F978">
        <v>6160</v>
      </c>
      <c r="G978">
        <v>100</v>
      </c>
      <c r="H978" t="s">
        <v>1311</v>
      </c>
      <c r="I978">
        <v>7327</v>
      </c>
      <c r="J978" t="s">
        <v>1576</v>
      </c>
      <c r="K978" t="s">
        <v>1369</v>
      </c>
      <c r="L978">
        <v>2603</v>
      </c>
      <c r="M978">
        <v>2610</v>
      </c>
      <c r="N978">
        <v>200</v>
      </c>
      <c r="O978" t="s">
        <v>1314</v>
      </c>
      <c r="P978">
        <v>0.82733672660578195</v>
      </c>
      <c r="Q978">
        <v>0.86549637345978303</v>
      </c>
      <c r="R978">
        <v>0.13299125929017599</v>
      </c>
      <c r="S978">
        <v>9.1835019750087399E-2</v>
      </c>
      <c r="T978">
        <v>0.77594518854376004</v>
      </c>
      <c r="U978">
        <v>0.77594518854376004</v>
      </c>
      <c r="V978">
        <v>0.55082432815838001</v>
      </c>
      <c r="W978">
        <v>2.48</v>
      </c>
      <c r="X978">
        <v>15.26</v>
      </c>
      <c r="Y978">
        <v>17062</v>
      </c>
      <c r="Z978">
        <v>8531</v>
      </c>
      <c r="AA978">
        <v>0.73</v>
      </c>
      <c r="AB978">
        <v>2</v>
      </c>
      <c r="AC978">
        <v>1</v>
      </c>
      <c r="AD978">
        <v>1</v>
      </c>
      <c r="AE978">
        <v>50</v>
      </c>
      <c r="AF978">
        <v>11</v>
      </c>
      <c r="AG978">
        <v>1</v>
      </c>
      <c r="AH978">
        <v>0</v>
      </c>
      <c r="AI978">
        <v>1</v>
      </c>
    </row>
    <row r="979" spans="1:35" x14ac:dyDescent="0.2">
      <c r="A979" s="102">
        <v>418</v>
      </c>
      <c r="B979">
        <v>1414</v>
      </c>
      <c r="C979" t="s">
        <v>1506</v>
      </c>
      <c r="D979" t="s">
        <v>1321</v>
      </c>
      <c r="E979">
        <v>4500</v>
      </c>
      <c r="F979">
        <v>4460</v>
      </c>
      <c r="G979">
        <v>200</v>
      </c>
      <c r="H979" t="s">
        <v>1314</v>
      </c>
      <c r="I979">
        <v>4689</v>
      </c>
      <c r="J979" t="s">
        <v>1504</v>
      </c>
      <c r="K979" t="s">
        <v>1313</v>
      </c>
      <c r="L979">
        <v>450</v>
      </c>
      <c r="M979">
        <v>449</v>
      </c>
      <c r="N979">
        <v>2000</v>
      </c>
      <c r="O979" t="s">
        <v>1311</v>
      </c>
      <c r="P979">
        <v>0.74494829848061705</v>
      </c>
      <c r="Q979">
        <v>0.90614775484604104</v>
      </c>
      <c r="R979" s="106">
        <v>0.32772223904759001</v>
      </c>
      <c r="S979">
        <v>1.5689394820406901E-2</v>
      </c>
      <c r="T979">
        <v>-1.1578776487634601</v>
      </c>
      <c r="U979">
        <v>1.1578776487634601</v>
      </c>
      <c r="V979">
        <v>1.0165276972920101</v>
      </c>
      <c r="W979">
        <v>-9.3699999999999992</v>
      </c>
      <c r="X979">
        <v>0.67</v>
      </c>
      <c r="Y979">
        <v>16821</v>
      </c>
      <c r="Z979">
        <v>765</v>
      </c>
      <c r="AA979">
        <v>0.03</v>
      </c>
      <c r="AB979">
        <v>22</v>
      </c>
      <c r="AC979">
        <v>12</v>
      </c>
      <c r="AD979">
        <v>10</v>
      </c>
      <c r="AE979">
        <v>54.55</v>
      </c>
      <c r="AF979">
        <v>10</v>
      </c>
      <c r="AG979">
        <v>9</v>
      </c>
      <c r="AH979">
        <v>8</v>
      </c>
      <c r="AI979">
        <v>5</v>
      </c>
    </row>
    <row r="980" spans="1:35" x14ac:dyDescent="0.2">
      <c r="A980" s="102">
        <v>498</v>
      </c>
      <c r="B980">
        <v>4523</v>
      </c>
      <c r="C980" t="s">
        <v>1516</v>
      </c>
      <c r="D980" t="s">
        <v>1334</v>
      </c>
      <c r="E980">
        <v>8950</v>
      </c>
      <c r="F980">
        <v>8858</v>
      </c>
      <c r="G980">
        <v>100</v>
      </c>
      <c r="H980" t="s">
        <v>1311</v>
      </c>
      <c r="I980">
        <v>8304</v>
      </c>
      <c r="J980" t="s">
        <v>1659</v>
      </c>
      <c r="K980" t="s">
        <v>1369</v>
      </c>
      <c r="L980">
        <v>3040</v>
      </c>
      <c r="M980">
        <v>3075</v>
      </c>
      <c r="N980">
        <v>300</v>
      </c>
      <c r="O980" t="s">
        <v>1314</v>
      </c>
      <c r="P980">
        <v>0.88920856951891702</v>
      </c>
      <c r="Q980">
        <v>0.89945403478367303</v>
      </c>
      <c r="R980" s="106">
        <v>0.39523506484322601</v>
      </c>
      <c r="S980" s="106">
        <v>2.59554691319769E-2</v>
      </c>
      <c r="T980">
        <v>0.57557416026550701</v>
      </c>
      <c r="U980">
        <v>0.57557416026550701</v>
      </c>
      <c r="V980">
        <v>0.88775116089676498</v>
      </c>
      <c r="W980">
        <v>2.0499999999999998</v>
      </c>
      <c r="X980">
        <v>4.1399999999999997</v>
      </c>
      <c r="Y980">
        <v>16293</v>
      </c>
      <c r="Z980">
        <v>2037</v>
      </c>
      <c r="AA980">
        <v>0.28000000000000003</v>
      </c>
      <c r="AB980">
        <v>8</v>
      </c>
      <c r="AC980">
        <v>3</v>
      </c>
      <c r="AD980">
        <v>5</v>
      </c>
      <c r="AE980">
        <v>37.5</v>
      </c>
      <c r="AF980">
        <v>11</v>
      </c>
      <c r="AG980">
        <v>3</v>
      </c>
      <c r="AH980">
        <v>2</v>
      </c>
      <c r="AI980">
        <v>3</v>
      </c>
    </row>
    <row r="981" spans="1:35" x14ac:dyDescent="0.2">
      <c r="A981" s="102">
        <v>566</v>
      </c>
      <c r="B981">
        <v>2206</v>
      </c>
      <c r="C981" t="s">
        <v>590</v>
      </c>
      <c r="D981" t="s">
        <v>1339</v>
      </c>
      <c r="E981">
        <v>4680</v>
      </c>
      <c r="F981">
        <v>4625</v>
      </c>
      <c r="G981">
        <v>200</v>
      </c>
      <c r="H981" t="s">
        <v>1311</v>
      </c>
      <c r="I981">
        <v>9003</v>
      </c>
      <c r="J981" t="s">
        <v>1559</v>
      </c>
      <c r="K981" t="s">
        <v>1442</v>
      </c>
      <c r="L981">
        <v>2764</v>
      </c>
      <c r="M981">
        <v>2748</v>
      </c>
      <c r="N981">
        <v>300</v>
      </c>
      <c r="O981" t="s">
        <v>1314</v>
      </c>
      <c r="P981">
        <v>0.75270411249962099</v>
      </c>
      <c r="Q981">
        <v>0.89448312429007004</v>
      </c>
      <c r="R981">
        <v>8.5827369836441597E-2</v>
      </c>
      <c r="S981">
        <v>1.5657598018241702E-2</v>
      </c>
      <c r="T981">
        <v>0.60207813655082898</v>
      </c>
      <c r="U981">
        <v>0.60207813655082898</v>
      </c>
      <c r="V981">
        <v>0.67901125827960596</v>
      </c>
      <c r="W981">
        <v>1.27</v>
      </c>
      <c r="X981">
        <v>10.88</v>
      </c>
      <c r="Y981">
        <v>15910</v>
      </c>
      <c r="Z981">
        <v>1768</v>
      </c>
      <c r="AA981">
        <v>0.43</v>
      </c>
      <c r="AB981">
        <v>9</v>
      </c>
      <c r="AC981">
        <v>7</v>
      </c>
      <c r="AD981">
        <v>2</v>
      </c>
      <c r="AE981">
        <v>77.78</v>
      </c>
      <c r="AF981">
        <v>14</v>
      </c>
      <c r="AG981">
        <v>3</v>
      </c>
      <c r="AH981">
        <v>2</v>
      </c>
      <c r="AI981">
        <v>4</v>
      </c>
    </row>
    <row r="982" spans="1:35" x14ac:dyDescent="0.2">
      <c r="A982" s="102">
        <v>601</v>
      </c>
      <c r="B982">
        <v>7272</v>
      </c>
      <c r="C982" t="s">
        <v>1532</v>
      </c>
      <c r="D982" t="s">
        <v>1329</v>
      </c>
      <c r="E982">
        <v>1927</v>
      </c>
      <c r="F982">
        <v>1934</v>
      </c>
      <c r="G982">
        <v>500</v>
      </c>
      <c r="H982" t="s">
        <v>1314</v>
      </c>
      <c r="I982">
        <v>8358</v>
      </c>
      <c r="J982" t="s">
        <v>1602</v>
      </c>
      <c r="K982" t="s">
        <v>1369</v>
      </c>
      <c r="L982">
        <v>478</v>
      </c>
      <c r="M982">
        <v>468</v>
      </c>
      <c r="N982">
        <v>2100</v>
      </c>
      <c r="O982" t="s">
        <v>1311</v>
      </c>
      <c r="P982">
        <v>0.86458512749330796</v>
      </c>
      <c r="Q982">
        <v>0.89107027066613398</v>
      </c>
      <c r="R982">
        <v>1.0310165398947301E-3</v>
      </c>
      <c r="S982">
        <v>3.2209578586637299E-3</v>
      </c>
      <c r="T982">
        <v>-1.34059293119782</v>
      </c>
      <c r="U982">
        <v>1.34059293119782</v>
      </c>
      <c r="V982">
        <v>0.42502531227636198</v>
      </c>
      <c r="W982">
        <v>-8.4</v>
      </c>
      <c r="X982">
        <v>1.63</v>
      </c>
      <c r="Y982">
        <v>15893</v>
      </c>
      <c r="Z982">
        <v>795</v>
      </c>
      <c r="AA982">
        <v>-0.06</v>
      </c>
      <c r="AB982">
        <v>20</v>
      </c>
      <c r="AC982">
        <v>10</v>
      </c>
      <c r="AD982">
        <v>10</v>
      </c>
      <c r="AE982">
        <v>50</v>
      </c>
      <c r="AF982">
        <v>10</v>
      </c>
      <c r="AG982">
        <v>9</v>
      </c>
      <c r="AH982">
        <v>6</v>
      </c>
      <c r="AI982">
        <v>5</v>
      </c>
    </row>
    <row r="983" spans="1:35" x14ac:dyDescent="0.2">
      <c r="A983" s="102">
        <v>428</v>
      </c>
      <c r="B983">
        <v>1414</v>
      </c>
      <c r="C983" t="s">
        <v>1506</v>
      </c>
      <c r="D983" t="s">
        <v>1321</v>
      </c>
      <c r="E983">
        <v>4500</v>
      </c>
      <c r="F983">
        <v>4460</v>
      </c>
      <c r="G983">
        <v>200</v>
      </c>
      <c r="H983" t="s">
        <v>1314</v>
      </c>
      <c r="I983">
        <v>6967</v>
      </c>
      <c r="J983" t="s">
        <v>794</v>
      </c>
      <c r="K983" t="s">
        <v>1316</v>
      </c>
      <c r="L983">
        <v>1367</v>
      </c>
      <c r="M983">
        <v>1361</v>
      </c>
      <c r="N983">
        <v>700</v>
      </c>
      <c r="O983" t="s">
        <v>1311</v>
      </c>
      <c r="P983">
        <v>0.84064450081770903</v>
      </c>
      <c r="Q983">
        <v>0.905470099873809</v>
      </c>
      <c r="R983">
        <v>7.5940012920519004E-3</v>
      </c>
      <c r="S983">
        <v>4.0523428124987798E-2</v>
      </c>
      <c r="T983">
        <v>-1.6636588635837199</v>
      </c>
      <c r="U983">
        <v>1.6636588635837199</v>
      </c>
      <c r="V983">
        <v>1.6185626870959</v>
      </c>
      <c r="W983">
        <v>-12.13</v>
      </c>
      <c r="X983">
        <v>6.8</v>
      </c>
      <c r="Y983">
        <v>15884</v>
      </c>
      <c r="Z983">
        <v>635</v>
      </c>
      <c r="AA983">
        <v>0.11</v>
      </c>
      <c r="AB983">
        <v>25</v>
      </c>
      <c r="AC983">
        <v>12</v>
      </c>
      <c r="AD983">
        <v>13</v>
      </c>
      <c r="AE983">
        <v>48</v>
      </c>
      <c r="AF983">
        <v>10</v>
      </c>
      <c r="AG983">
        <v>8</v>
      </c>
      <c r="AH983">
        <v>7</v>
      </c>
      <c r="AI983">
        <v>10</v>
      </c>
    </row>
    <row r="984" spans="1:35" x14ac:dyDescent="0.2">
      <c r="A984" s="102">
        <v>38</v>
      </c>
      <c r="B984">
        <v>1928</v>
      </c>
      <c r="C984" t="s">
        <v>219</v>
      </c>
      <c r="D984" t="s">
        <v>1321</v>
      </c>
      <c r="E984">
        <v>2391</v>
      </c>
      <c r="F984">
        <v>2408</v>
      </c>
      <c r="G984">
        <v>400</v>
      </c>
      <c r="H984" t="s">
        <v>1314</v>
      </c>
      <c r="I984">
        <v>8585</v>
      </c>
      <c r="J984" t="s">
        <v>1812</v>
      </c>
      <c r="K984" t="s">
        <v>1317</v>
      </c>
      <c r="L984">
        <v>169</v>
      </c>
      <c r="M984">
        <v>166</v>
      </c>
      <c r="N984">
        <v>5800</v>
      </c>
      <c r="O984" t="s">
        <v>1311</v>
      </c>
      <c r="P984">
        <v>0.54513419275701203</v>
      </c>
      <c r="Q984">
        <v>0.95405946203477898</v>
      </c>
      <c r="R984">
        <v>4.2686219404981601E-2</v>
      </c>
      <c r="S984">
        <v>5.3011254210414603E-2</v>
      </c>
      <c r="T984">
        <v>-7.2355560753596601E-2</v>
      </c>
      <c r="U984">
        <v>7.2355560753596601E-2</v>
      </c>
      <c r="V984">
        <v>0.75053173834892195</v>
      </c>
      <c r="W984">
        <v>-0.26</v>
      </c>
      <c r="X984">
        <v>0.04</v>
      </c>
      <c r="Y984">
        <v>15215</v>
      </c>
      <c r="Z984">
        <v>801</v>
      </c>
      <c r="AA984">
        <v>0.1</v>
      </c>
      <c r="AB984">
        <v>19</v>
      </c>
      <c r="AC984">
        <v>9</v>
      </c>
      <c r="AD984">
        <v>10</v>
      </c>
      <c r="AE984">
        <v>47.37</v>
      </c>
      <c r="AF984">
        <v>13</v>
      </c>
      <c r="AG984">
        <v>8</v>
      </c>
      <c r="AH984">
        <v>5</v>
      </c>
      <c r="AI984">
        <v>6</v>
      </c>
    </row>
    <row r="985" spans="1:35" x14ac:dyDescent="0.2">
      <c r="A985" s="102">
        <v>561</v>
      </c>
      <c r="B985">
        <v>1812</v>
      </c>
      <c r="C985" t="s">
        <v>1416</v>
      </c>
      <c r="D985" t="s">
        <v>1321</v>
      </c>
      <c r="E985">
        <v>1289</v>
      </c>
      <c r="F985">
        <v>1296</v>
      </c>
      <c r="G985">
        <v>800</v>
      </c>
      <c r="H985" t="s">
        <v>1311</v>
      </c>
      <c r="I985">
        <v>7189</v>
      </c>
      <c r="J985" t="s">
        <v>44</v>
      </c>
      <c r="K985" t="s">
        <v>1369</v>
      </c>
      <c r="L985">
        <v>689</v>
      </c>
      <c r="M985">
        <v>691</v>
      </c>
      <c r="N985">
        <v>1500</v>
      </c>
      <c r="O985" t="s">
        <v>1314</v>
      </c>
      <c r="P985">
        <v>0.78521733779911496</v>
      </c>
      <c r="Q985">
        <v>0.89484522788830001</v>
      </c>
      <c r="R985">
        <v>3.5689972265954897E-2</v>
      </c>
      <c r="S985">
        <v>7.3637009453473706E-2</v>
      </c>
      <c r="T985">
        <v>0.96169758572705399</v>
      </c>
      <c r="U985">
        <v>0.96169758572705399</v>
      </c>
      <c r="V985">
        <v>1.0694254038651101</v>
      </c>
      <c r="W985">
        <v>4.7699999999999996</v>
      </c>
      <c r="X985">
        <v>0.03</v>
      </c>
      <c r="Y985">
        <v>14608</v>
      </c>
      <c r="Z985">
        <v>812</v>
      </c>
      <c r="AA985">
        <v>0.08</v>
      </c>
      <c r="AB985">
        <v>18</v>
      </c>
      <c r="AC985">
        <v>9</v>
      </c>
      <c r="AD985">
        <v>9</v>
      </c>
      <c r="AE985">
        <v>50</v>
      </c>
      <c r="AF985">
        <v>12</v>
      </c>
      <c r="AG985">
        <v>8</v>
      </c>
      <c r="AH985">
        <v>5</v>
      </c>
      <c r="AI985">
        <v>5</v>
      </c>
    </row>
    <row r="986" spans="1:35" x14ac:dyDescent="0.2">
      <c r="A986" s="102">
        <v>554</v>
      </c>
      <c r="B986">
        <v>3938</v>
      </c>
      <c r="C986" t="s">
        <v>1596</v>
      </c>
      <c r="D986" t="s">
        <v>1313</v>
      </c>
      <c r="E986">
        <v>5370</v>
      </c>
      <c r="F986">
        <v>5370</v>
      </c>
      <c r="G986">
        <v>200</v>
      </c>
      <c r="H986" t="s">
        <v>1311</v>
      </c>
      <c r="I986">
        <v>6370</v>
      </c>
      <c r="J986" t="s">
        <v>1569</v>
      </c>
      <c r="K986" t="s">
        <v>1324</v>
      </c>
      <c r="L986">
        <v>3195</v>
      </c>
      <c r="M986">
        <v>3200</v>
      </c>
      <c r="N986">
        <v>300</v>
      </c>
      <c r="O986" t="s">
        <v>1314</v>
      </c>
      <c r="P986">
        <v>0.77946328514012198</v>
      </c>
      <c r="Q986">
        <v>0.895611015838645</v>
      </c>
      <c r="R986">
        <v>8.9055502486724197E-2</v>
      </c>
      <c r="S986">
        <v>2.44337088741001E-2</v>
      </c>
      <c r="T986">
        <v>0.68922867404761701</v>
      </c>
      <c r="U986">
        <v>0.68922867404761701</v>
      </c>
      <c r="V986">
        <v>0.72626623971502402</v>
      </c>
      <c r="W986">
        <v>5.0999999999999996</v>
      </c>
      <c r="X986">
        <v>10.61</v>
      </c>
      <c r="Y986">
        <v>14363</v>
      </c>
      <c r="Z986">
        <v>1306</v>
      </c>
      <c r="AA986">
        <v>0.23</v>
      </c>
      <c r="AB986">
        <v>11</v>
      </c>
      <c r="AC986">
        <v>5</v>
      </c>
      <c r="AD986">
        <v>6</v>
      </c>
      <c r="AE986">
        <v>45.45</v>
      </c>
      <c r="AF986">
        <v>13</v>
      </c>
      <c r="AG986">
        <v>4</v>
      </c>
      <c r="AH986">
        <v>4</v>
      </c>
      <c r="AI986">
        <v>3</v>
      </c>
    </row>
    <row r="987" spans="1:35" x14ac:dyDescent="0.2">
      <c r="A987" s="102">
        <v>1188</v>
      </c>
      <c r="B987">
        <v>7272</v>
      </c>
      <c r="C987" t="s">
        <v>1532</v>
      </c>
      <c r="D987" t="s">
        <v>1329</v>
      </c>
      <c r="E987">
        <v>1927</v>
      </c>
      <c r="F987">
        <v>1934</v>
      </c>
      <c r="G987">
        <v>300</v>
      </c>
      <c r="H987" t="s">
        <v>1314</v>
      </c>
      <c r="I987">
        <v>9062</v>
      </c>
      <c r="J987" t="s">
        <v>1275</v>
      </c>
      <c r="K987" t="s">
        <v>1442</v>
      </c>
      <c r="L987">
        <v>5810</v>
      </c>
      <c r="M987">
        <v>5880</v>
      </c>
      <c r="N987">
        <v>100</v>
      </c>
      <c r="O987" t="s">
        <v>1311</v>
      </c>
      <c r="P987">
        <v>0.85701513858081801</v>
      </c>
      <c r="Q987">
        <v>0.83867402576653605</v>
      </c>
      <c r="R987">
        <v>0.15721918643798</v>
      </c>
      <c r="S987">
        <v>5.7345189105893299E-2</v>
      </c>
      <c r="T987">
        <v>-0.95594592635291797</v>
      </c>
      <c r="U987">
        <v>0.95594592635291797</v>
      </c>
      <c r="V987">
        <v>0.82984095994010199</v>
      </c>
      <c r="W987">
        <v>-3.25</v>
      </c>
      <c r="X987">
        <v>1.33</v>
      </c>
      <c r="Y987">
        <v>14060</v>
      </c>
      <c r="Z987">
        <v>1172</v>
      </c>
      <c r="AA987">
        <v>0.19</v>
      </c>
      <c r="AB987">
        <v>12</v>
      </c>
      <c r="AC987">
        <v>6</v>
      </c>
      <c r="AD987">
        <v>6</v>
      </c>
      <c r="AE987">
        <v>50</v>
      </c>
      <c r="AF987">
        <v>10</v>
      </c>
      <c r="AG987">
        <v>5</v>
      </c>
      <c r="AH987">
        <v>3</v>
      </c>
      <c r="AI987">
        <v>4</v>
      </c>
    </row>
    <row r="988" spans="1:35" x14ac:dyDescent="0.2">
      <c r="A988" s="102">
        <v>965</v>
      </c>
      <c r="B988">
        <v>2127</v>
      </c>
      <c r="C988" t="s">
        <v>1508</v>
      </c>
      <c r="D988" t="s">
        <v>1326</v>
      </c>
      <c r="E988">
        <v>3865</v>
      </c>
      <c r="F988">
        <v>3830</v>
      </c>
      <c r="G988">
        <v>200</v>
      </c>
      <c r="H988" t="s">
        <v>1314</v>
      </c>
      <c r="I988">
        <v>6967</v>
      </c>
      <c r="J988" t="s">
        <v>794</v>
      </c>
      <c r="K988" t="s">
        <v>1316</v>
      </c>
      <c r="L988">
        <v>1367</v>
      </c>
      <c r="M988">
        <v>1361</v>
      </c>
      <c r="N988">
        <v>600</v>
      </c>
      <c r="O988" t="s">
        <v>1311</v>
      </c>
      <c r="P988">
        <v>0.59386913128515695</v>
      </c>
      <c r="Q988">
        <v>0.85910374686759805</v>
      </c>
      <c r="R988">
        <v>3.8004457698007997E-2</v>
      </c>
      <c r="S988" s="15">
        <v>4.1431650915314103E-2</v>
      </c>
      <c r="T988">
        <v>-0.97328950065118403</v>
      </c>
      <c r="U988">
        <v>0.97328950065118403</v>
      </c>
      <c r="V988">
        <v>0.80624819000154802</v>
      </c>
      <c r="W988">
        <v>-7.06</v>
      </c>
      <c r="X988">
        <v>6.61</v>
      </c>
      <c r="Y988">
        <v>13769</v>
      </c>
      <c r="Z988">
        <v>656</v>
      </c>
      <c r="AA988">
        <v>7.0000000000000007E-2</v>
      </c>
      <c r="AB988">
        <v>21</v>
      </c>
      <c r="AC988">
        <v>10</v>
      </c>
      <c r="AD988">
        <v>11</v>
      </c>
      <c r="AE988">
        <v>47.62</v>
      </c>
      <c r="AF988">
        <v>9</v>
      </c>
      <c r="AG988">
        <v>9</v>
      </c>
      <c r="AH988">
        <v>9</v>
      </c>
      <c r="AI988">
        <v>3</v>
      </c>
    </row>
    <row r="989" spans="1:35" x14ac:dyDescent="0.2">
      <c r="A989" s="102">
        <v>1266</v>
      </c>
      <c r="B989">
        <v>6301</v>
      </c>
      <c r="C989" t="s">
        <v>55</v>
      </c>
      <c r="D989" t="s">
        <v>1324</v>
      </c>
      <c r="E989">
        <v>2330.5</v>
      </c>
      <c r="F989">
        <v>2324</v>
      </c>
      <c r="G989">
        <v>300</v>
      </c>
      <c r="H989" t="s">
        <v>1314</v>
      </c>
      <c r="I989">
        <v>8316</v>
      </c>
      <c r="J989" t="s">
        <v>1544</v>
      </c>
      <c r="K989" t="s">
        <v>1369</v>
      </c>
      <c r="L989">
        <v>3832</v>
      </c>
      <c r="M989">
        <v>3844</v>
      </c>
      <c r="N989">
        <v>200</v>
      </c>
      <c r="O989" t="s">
        <v>1311</v>
      </c>
      <c r="P989">
        <v>0.71998221755230996</v>
      </c>
      <c r="Q989">
        <v>0.83146335064094801</v>
      </c>
      <c r="R989">
        <v>0.34737544738526299</v>
      </c>
      <c r="S989" s="106">
        <v>2.5544549387306201E-2</v>
      </c>
      <c r="T989">
        <v>-2.36997153056587</v>
      </c>
      <c r="U989">
        <v>2.36997153056587</v>
      </c>
      <c r="V989">
        <v>2.5157795365482598</v>
      </c>
      <c r="W989">
        <v>-7.69</v>
      </c>
      <c r="X989">
        <v>9.31</v>
      </c>
      <c r="Y989">
        <v>13595</v>
      </c>
      <c r="Z989">
        <v>2719</v>
      </c>
      <c r="AA989">
        <v>0.18</v>
      </c>
      <c r="AB989">
        <v>5</v>
      </c>
      <c r="AC989">
        <v>3</v>
      </c>
      <c r="AD989">
        <v>2</v>
      </c>
      <c r="AE989">
        <v>60</v>
      </c>
      <c r="AF989">
        <v>12</v>
      </c>
      <c r="AG989">
        <v>2</v>
      </c>
      <c r="AH989">
        <v>1</v>
      </c>
      <c r="AI989">
        <v>2</v>
      </c>
    </row>
    <row r="990" spans="1:35" x14ac:dyDescent="0.2">
      <c r="A990" s="102">
        <v>1472</v>
      </c>
      <c r="B990">
        <v>7202</v>
      </c>
      <c r="C990" t="s">
        <v>803</v>
      </c>
      <c r="D990" t="s">
        <v>1329</v>
      </c>
      <c r="E990">
        <v>1138</v>
      </c>
      <c r="F990">
        <v>1141.5</v>
      </c>
      <c r="G990">
        <v>900</v>
      </c>
      <c r="H990" t="s">
        <v>1311</v>
      </c>
      <c r="I990">
        <v>8078</v>
      </c>
      <c r="J990" t="s">
        <v>1802</v>
      </c>
      <c r="K990" t="s">
        <v>1318</v>
      </c>
      <c r="L990">
        <v>2516</v>
      </c>
      <c r="M990">
        <v>2551</v>
      </c>
      <c r="N990">
        <v>400</v>
      </c>
      <c r="O990" t="s">
        <v>1314</v>
      </c>
      <c r="P990">
        <v>0.82453731734235602</v>
      </c>
      <c r="Q990">
        <v>0.80638943487311898</v>
      </c>
      <c r="R990" s="15">
        <v>0.34138313750073801</v>
      </c>
      <c r="S990" s="106">
        <v>3.3543314048284797E-2</v>
      </c>
      <c r="T990">
        <v>0.250455092566091</v>
      </c>
      <c r="U990">
        <v>0.250455092566091</v>
      </c>
      <c r="V990">
        <v>0.11265612664576601</v>
      </c>
      <c r="W990">
        <v>1.42</v>
      </c>
      <c r="X990">
        <v>0.68</v>
      </c>
      <c r="Y990">
        <v>13185</v>
      </c>
      <c r="Z990">
        <v>824</v>
      </c>
      <c r="AA990">
        <v>0.01</v>
      </c>
      <c r="AB990">
        <v>16</v>
      </c>
      <c r="AC990">
        <v>7</v>
      </c>
      <c r="AD990">
        <v>9</v>
      </c>
      <c r="AE990">
        <v>43.75</v>
      </c>
      <c r="AF990">
        <v>11</v>
      </c>
      <c r="AG990">
        <v>7</v>
      </c>
      <c r="AH990">
        <v>4</v>
      </c>
      <c r="AI990">
        <v>5</v>
      </c>
    </row>
    <row r="991" spans="1:35" x14ac:dyDescent="0.2">
      <c r="A991" s="102">
        <v>346</v>
      </c>
      <c r="B991">
        <v>3387</v>
      </c>
      <c r="C991" t="s">
        <v>645</v>
      </c>
      <c r="D991" t="s">
        <v>1337</v>
      </c>
      <c r="E991">
        <v>2356</v>
      </c>
      <c r="F991">
        <v>2290</v>
      </c>
      <c r="G991">
        <v>400</v>
      </c>
      <c r="H991" t="s">
        <v>1311</v>
      </c>
      <c r="I991">
        <v>8585</v>
      </c>
      <c r="J991" t="s">
        <v>1812</v>
      </c>
      <c r="K991" t="s">
        <v>1317</v>
      </c>
      <c r="L991">
        <v>169</v>
      </c>
      <c r="M991">
        <v>166</v>
      </c>
      <c r="N991">
        <v>5500</v>
      </c>
      <c r="O991" t="s">
        <v>1314</v>
      </c>
      <c r="P991">
        <v>0.73387748495457195</v>
      </c>
      <c r="Q991">
        <v>0.912067667586269</v>
      </c>
      <c r="R991" s="106">
        <v>0.24547910970638601</v>
      </c>
      <c r="S991" s="106">
        <v>7.9679195162939198E-2</v>
      </c>
      <c r="T991">
        <v>1.5640564335298699</v>
      </c>
      <c r="U991">
        <v>1.5640564335298699</v>
      </c>
      <c r="V991">
        <v>1.7048769293908901</v>
      </c>
      <c r="W991">
        <v>11.53</v>
      </c>
      <c r="X991">
        <v>0.33</v>
      </c>
      <c r="Y991">
        <v>13173</v>
      </c>
      <c r="Z991">
        <v>573</v>
      </c>
      <c r="AA991">
        <v>7.0000000000000007E-2</v>
      </c>
      <c r="AB991">
        <v>23</v>
      </c>
      <c r="AC991">
        <v>10</v>
      </c>
      <c r="AD991">
        <v>13</v>
      </c>
      <c r="AE991">
        <v>43.48</v>
      </c>
      <c r="AF991">
        <v>13</v>
      </c>
      <c r="AG991">
        <v>7</v>
      </c>
      <c r="AH991">
        <v>6</v>
      </c>
      <c r="AI991">
        <v>10</v>
      </c>
    </row>
    <row r="992" spans="1:35" x14ac:dyDescent="0.2">
      <c r="A992" s="102">
        <v>1346</v>
      </c>
      <c r="B992">
        <v>5334</v>
      </c>
      <c r="C992" t="s">
        <v>1571</v>
      </c>
      <c r="D992" t="s">
        <v>1310</v>
      </c>
      <c r="E992">
        <v>1894</v>
      </c>
      <c r="F992">
        <v>1915</v>
      </c>
      <c r="G992">
        <v>500</v>
      </c>
      <c r="H992" t="s">
        <v>1311</v>
      </c>
      <c r="I992">
        <v>7453</v>
      </c>
      <c r="J992" t="s">
        <v>53</v>
      </c>
      <c r="K992" t="s">
        <v>1337</v>
      </c>
      <c r="L992">
        <v>1815</v>
      </c>
      <c r="M992">
        <v>1782</v>
      </c>
      <c r="N992">
        <v>500</v>
      </c>
      <c r="O992" t="s">
        <v>1314</v>
      </c>
      <c r="P992">
        <v>0.87565825251113205</v>
      </c>
      <c r="Q992">
        <v>0.82144432109508303</v>
      </c>
      <c r="R992">
        <v>0.15177635972193601</v>
      </c>
      <c r="S992">
        <v>1.01515896156092E-3</v>
      </c>
      <c r="T992">
        <v>1.8200541384803099</v>
      </c>
      <c r="U992">
        <v>1.8200541384803099</v>
      </c>
      <c r="V992">
        <v>1.5844265341616399</v>
      </c>
      <c r="W992">
        <v>13.79</v>
      </c>
      <c r="X992">
        <v>6.95</v>
      </c>
      <c r="Y992">
        <v>12741</v>
      </c>
      <c r="Z992">
        <v>1062</v>
      </c>
      <c r="AA992">
        <v>0.03</v>
      </c>
      <c r="AB992">
        <v>12</v>
      </c>
      <c r="AC992">
        <v>6</v>
      </c>
      <c r="AD992">
        <v>6</v>
      </c>
      <c r="AE992">
        <v>50</v>
      </c>
      <c r="AF992">
        <v>8</v>
      </c>
      <c r="AG992">
        <v>6</v>
      </c>
      <c r="AH992">
        <v>4</v>
      </c>
      <c r="AI992">
        <v>2</v>
      </c>
    </row>
    <row r="993" spans="1:35" x14ac:dyDescent="0.2">
      <c r="A993" s="102">
        <v>896</v>
      </c>
      <c r="B993">
        <v>2267</v>
      </c>
      <c r="C993" t="s">
        <v>1570</v>
      </c>
      <c r="D993" t="s">
        <v>1339</v>
      </c>
      <c r="E993">
        <v>5310</v>
      </c>
      <c r="F993">
        <v>5330</v>
      </c>
      <c r="G993">
        <v>200</v>
      </c>
      <c r="H993" t="s">
        <v>1314</v>
      </c>
      <c r="I993">
        <v>9716</v>
      </c>
      <c r="J993" t="s">
        <v>1527</v>
      </c>
      <c r="K993" t="s">
        <v>1326</v>
      </c>
      <c r="L993">
        <v>1252</v>
      </c>
      <c r="M993">
        <v>1242</v>
      </c>
      <c r="N993">
        <v>900</v>
      </c>
      <c r="O993" t="s">
        <v>1311</v>
      </c>
      <c r="P993">
        <v>0.75703530945893305</v>
      </c>
      <c r="Q993">
        <v>0.86480677184800903</v>
      </c>
      <c r="R993">
        <v>0.199792309898701</v>
      </c>
      <c r="S993">
        <v>1.03503713292838E-2</v>
      </c>
      <c r="T993">
        <v>-0.67900064985668696</v>
      </c>
      <c r="U993">
        <v>0.67900064985668696</v>
      </c>
      <c r="V993">
        <v>1.2030651493620901</v>
      </c>
      <c r="W993">
        <v>-2.6</v>
      </c>
      <c r="X993">
        <v>4.8600000000000003</v>
      </c>
      <c r="Y993">
        <v>12515</v>
      </c>
      <c r="Z993">
        <v>659</v>
      </c>
      <c r="AA993">
        <v>0.16</v>
      </c>
      <c r="AB993">
        <v>19</v>
      </c>
      <c r="AC993">
        <v>10</v>
      </c>
      <c r="AD993">
        <v>9</v>
      </c>
      <c r="AE993">
        <v>52.63</v>
      </c>
      <c r="AF993">
        <v>11</v>
      </c>
      <c r="AG993">
        <v>7</v>
      </c>
      <c r="AH993">
        <v>5</v>
      </c>
      <c r="AI993">
        <v>7</v>
      </c>
    </row>
    <row r="994" spans="1:35" x14ac:dyDescent="0.2">
      <c r="A994" s="102">
        <v>855</v>
      </c>
      <c r="B994">
        <v>8309</v>
      </c>
      <c r="C994" t="s">
        <v>893</v>
      </c>
      <c r="D994" t="s">
        <v>1369</v>
      </c>
      <c r="E994">
        <v>3985</v>
      </c>
      <c r="F994">
        <v>3992</v>
      </c>
      <c r="G994">
        <v>200</v>
      </c>
      <c r="H994" t="s">
        <v>1311</v>
      </c>
      <c r="I994">
        <v>9810</v>
      </c>
      <c r="J994" t="s">
        <v>1278</v>
      </c>
      <c r="K994" t="s">
        <v>1318</v>
      </c>
      <c r="L994">
        <v>4625</v>
      </c>
      <c r="M994">
        <v>4625</v>
      </c>
      <c r="N994">
        <v>200</v>
      </c>
      <c r="O994" t="s">
        <v>1314</v>
      </c>
      <c r="P994">
        <v>0.79781255790435701</v>
      </c>
      <c r="Q994">
        <v>0.86937340697536802</v>
      </c>
      <c r="R994">
        <v>0.47195637093902398</v>
      </c>
      <c r="S994">
        <v>4.9330539217581897E-2</v>
      </c>
      <c r="T994">
        <v>1.2285916352314601</v>
      </c>
      <c r="U994">
        <v>1.2285916352314601</v>
      </c>
      <c r="V994">
        <v>1.1825398039823301</v>
      </c>
      <c r="W994">
        <v>3.3</v>
      </c>
      <c r="X994">
        <v>13.69</v>
      </c>
      <c r="Y994">
        <v>12465</v>
      </c>
      <c r="Z994">
        <v>4155</v>
      </c>
      <c r="AA994">
        <v>0.05</v>
      </c>
      <c r="AB994">
        <v>3</v>
      </c>
      <c r="AC994">
        <v>1</v>
      </c>
      <c r="AD994">
        <v>2</v>
      </c>
      <c r="AE994">
        <v>33.33</v>
      </c>
      <c r="AF994">
        <v>16</v>
      </c>
      <c r="AG994">
        <v>0</v>
      </c>
      <c r="AH994">
        <v>0</v>
      </c>
      <c r="AI994">
        <v>3</v>
      </c>
    </row>
    <row r="995" spans="1:35" x14ac:dyDescent="0.2">
      <c r="A995" s="102">
        <v>1222</v>
      </c>
      <c r="B995">
        <v>1662</v>
      </c>
      <c r="C995" t="s">
        <v>572</v>
      </c>
      <c r="D995" t="s">
        <v>1538</v>
      </c>
      <c r="E995">
        <v>2821</v>
      </c>
      <c r="F995">
        <v>2814</v>
      </c>
      <c r="G995">
        <v>300</v>
      </c>
      <c r="H995" t="s">
        <v>1311</v>
      </c>
      <c r="I995">
        <v>6501</v>
      </c>
      <c r="J995" t="s">
        <v>1514</v>
      </c>
      <c r="K995" t="s">
        <v>1316</v>
      </c>
      <c r="L995">
        <v>4116</v>
      </c>
      <c r="M995">
        <v>4116</v>
      </c>
      <c r="N995">
        <v>200</v>
      </c>
      <c r="O995" t="s">
        <v>1314</v>
      </c>
      <c r="P995">
        <v>0.67568584490585204</v>
      </c>
      <c r="Q995">
        <v>0.83577885925825102</v>
      </c>
      <c r="R995">
        <v>0.37908284599919101</v>
      </c>
      <c r="S995" s="15">
        <v>2.4511106321881599E-2</v>
      </c>
      <c r="T995">
        <v>0.343643347598239</v>
      </c>
      <c r="U995">
        <v>0.343643347598239</v>
      </c>
      <c r="V995">
        <v>1.10513808775102</v>
      </c>
      <c r="W995">
        <v>1.19</v>
      </c>
      <c r="X995">
        <v>2.5499999999999998</v>
      </c>
      <c r="Y995">
        <v>11931</v>
      </c>
      <c r="Z995">
        <v>1193</v>
      </c>
      <c r="AA995">
        <v>0.09</v>
      </c>
      <c r="AB995">
        <v>10</v>
      </c>
      <c r="AC995">
        <v>5</v>
      </c>
      <c r="AD995">
        <v>5</v>
      </c>
      <c r="AE995">
        <v>50</v>
      </c>
      <c r="AF995">
        <v>10</v>
      </c>
      <c r="AG995">
        <v>4</v>
      </c>
      <c r="AH995">
        <v>3</v>
      </c>
      <c r="AI995">
        <v>3</v>
      </c>
    </row>
    <row r="996" spans="1:35" x14ac:dyDescent="0.2">
      <c r="A996" s="102">
        <v>111</v>
      </c>
      <c r="B996">
        <v>7202</v>
      </c>
      <c r="C996" t="s">
        <v>803</v>
      </c>
      <c r="D996" t="s">
        <v>1329</v>
      </c>
      <c r="E996">
        <v>1138</v>
      </c>
      <c r="F996">
        <v>1141.5</v>
      </c>
      <c r="G996">
        <v>900</v>
      </c>
      <c r="H996" t="s">
        <v>1311</v>
      </c>
      <c r="I996">
        <v>7327</v>
      </c>
      <c r="J996" t="s">
        <v>1576</v>
      </c>
      <c r="K996" t="s">
        <v>1369</v>
      </c>
      <c r="L996">
        <v>2603</v>
      </c>
      <c r="M996">
        <v>2610</v>
      </c>
      <c r="N996">
        <v>400</v>
      </c>
      <c r="O996" t="s">
        <v>1314</v>
      </c>
      <c r="P996">
        <v>0.91771226655780302</v>
      </c>
      <c r="Q996">
        <v>0.93895638316626895</v>
      </c>
      <c r="R996">
        <v>0.108281706338341</v>
      </c>
      <c r="S996">
        <v>1.7103702291940801E-3</v>
      </c>
      <c r="T996">
        <v>0.359848807222794</v>
      </c>
      <c r="U996">
        <v>0.359848807222794</v>
      </c>
      <c r="V996">
        <v>0.114018272897958</v>
      </c>
      <c r="W996">
        <v>1.27</v>
      </c>
      <c r="X996">
        <v>1.59</v>
      </c>
      <c r="Y996">
        <v>11814</v>
      </c>
      <c r="Z996">
        <v>1969</v>
      </c>
      <c r="AA996">
        <v>0.31</v>
      </c>
      <c r="AB996">
        <v>6</v>
      </c>
      <c r="AC996">
        <v>3</v>
      </c>
      <c r="AD996">
        <v>3</v>
      </c>
      <c r="AE996">
        <v>50</v>
      </c>
      <c r="AF996">
        <v>11</v>
      </c>
      <c r="AG996">
        <v>3</v>
      </c>
      <c r="AH996">
        <v>1</v>
      </c>
      <c r="AI996">
        <v>2</v>
      </c>
    </row>
    <row r="997" spans="1:35" x14ac:dyDescent="0.2">
      <c r="A997" s="102">
        <v>593</v>
      </c>
      <c r="B997">
        <v>5201</v>
      </c>
      <c r="C997" t="s">
        <v>1747</v>
      </c>
      <c r="D997" t="s">
        <v>1310</v>
      </c>
      <c r="E997">
        <v>3485</v>
      </c>
      <c r="F997">
        <v>3485</v>
      </c>
      <c r="G997">
        <v>300</v>
      </c>
      <c r="H997" t="s">
        <v>1314</v>
      </c>
      <c r="I997">
        <v>9072</v>
      </c>
      <c r="J997" t="s">
        <v>1441</v>
      </c>
      <c r="K997" t="s">
        <v>1442</v>
      </c>
      <c r="L997">
        <v>2444</v>
      </c>
      <c r="M997">
        <v>2438</v>
      </c>
      <c r="N997">
        <v>400</v>
      </c>
      <c r="O997" t="s">
        <v>1311</v>
      </c>
      <c r="P997">
        <v>0.86435532820504801</v>
      </c>
      <c r="Q997">
        <v>0.89182335951027203</v>
      </c>
      <c r="R997">
        <v>0.17788838681073399</v>
      </c>
      <c r="S997">
        <v>5.24860998238933E-3</v>
      </c>
      <c r="T997">
        <v>-0.64111792606539098</v>
      </c>
      <c r="U997">
        <v>0.64111792606539098</v>
      </c>
      <c r="V997">
        <v>1.1860072453622701</v>
      </c>
      <c r="W997">
        <v>-1.53</v>
      </c>
      <c r="X997">
        <v>6.72</v>
      </c>
      <c r="Y997">
        <v>10958</v>
      </c>
      <c r="Z997">
        <v>913</v>
      </c>
      <c r="AA997">
        <v>0.09</v>
      </c>
      <c r="AB997">
        <v>12</v>
      </c>
      <c r="AC997">
        <v>7</v>
      </c>
      <c r="AD997">
        <v>5</v>
      </c>
      <c r="AE997">
        <v>58.33</v>
      </c>
      <c r="AF997">
        <v>16</v>
      </c>
      <c r="AG997">
        <v>2</v>
      </c>
      <c r="AH997">
        <v>2</v>
      </c>
      <c r="AI997">
        <v>8</v>
      </c>
    </row>
    <row r="998" spans="1:35" x14ac:dyDescent="0.2">
      <c r="A998" s="102">
        <v>694</v>
      </c>
      <c r="B998">
        <v>4996</v>
      </c>
      <c r="C998" t="s">
        <v>1603</v>
      </c>
      <c r="D998" t="s">
        <v>1336</v>
      </c>
      <c r="E998">
        <v>850</v>
      </c>
      <c r="F998">
        <v>851</v>
      </c>
      <c r="G998">
        <v>600</v>
      </c>
      <c r="H998" t="s">
        <v>1314</v>
      </c>
      <c r="I998">
        <v>7649</v>
      </c>
      <c r="J998" t="s">
        <v>1555</v>
      </c>
      <c r="K998" t="s">
        <v>1337</v>
      </c>
      <c r="L998">
        <v>5550</v>
      </c>
      <c r="M998">
        <v>5520</v>
      </c>
      <c r="N998">
        <v>100</v>
      </c>
      <c r="O998" t="s">
        <v>1311</v>
      </c>
      <c r="P998">
        <v>0.84064003951448996</v>
      </c>
      <c r="Q998">
        <v>0.88372667484288603</v>
      </c>
      <c r="R998">
        <v>0.15134804649526801</v>
      </c>
      <c r="S998">
        <v>2.2600211828430201E-2</v>
      </c>
      <c r="T998">
        <v>-1.8636468513379401</v>
      </c>
      <c r="U998">
        <v>1.8636468513379401</v>
      </c>
      <c r="V998">
        <v>1.7482005467050901</v>
      </c>
      <c r="W998">
        <v>-6.97</v>
      </c>
      <c r="X998">
        <v>7.5</v>
      </c>
      <c r="Y998">
        <v>10327</v>
      </c>
      <c r="Z998">
        <v>492</v>
      </c>
      <c r="AA998">
        <v>-0.3</v>
      </c>
      <c r="AB998">
        <v>21</v>
      </c>
      <c r="AC998">
        <v>13</v>
      </c>
      <c r="AD998">
        <v>8</v>
      </c>
      <c r="AE998">
        <v>61.9</v>
      </c>
      <c r="AF998">
        <v>10</v>
      </c>
      <c r="AG998">
        <v>9</v>
      </c>
      <c r="AH998">
        <v>8</v>
      </c>
      <c r="AI998">
        <v>4</v>
      </c>
    </row>
    <row r="999" spans="1:35" x14ac:dyDescent="0.2">
      <c r="A999" s="102">
        <v>623</v>
      </c>
      <c r="B999">
        <v>3865</v>
      </c>
      <c r="C999" t="s">
        <v>1259</v>
      </c>
      <c r="D999" t="s">
        <v>1542</v>
      </c>
      <c r="E999">
        <v>500</v>
      </c>
      <c r="F999">
        <v>499</v>
      </c>
      <c r="G999">
        <v>2100</v>
      </c>
      <c r="H999" t="s">
        <v>1314</v>
      </c>
      <c r="I999">
        <v>9506</v>
      </c>
      <c r="J999" t="s">
        <v>1370</v>
      </c>
      <c r="K999" t="s">
        <v>1371</v>
      </c>
      <c r="L999">
        <v>1033</v>
      </c>
      <c r="M999">
        <v>1036</v>
      </c>
      <c r="N999">
        <v>1000</v>
      </c>
      <c r="O999" t="s">
        <v>1311</v>
      </c>
      <c r="P999">
        <v>0.75809903722365701</v>
      </c>
      <c r="Q999">
        <v>0.88914710706576605</v>
      </c>
      <c r="R999">
        <v>0.115944621209151</v>
      </c>
      <c r="S999">
        <v>1.81094379246631E-3</v>
      </c>
      <c r="T999">
        <v>-2.3434400124410399</v>
      </c>
      <c r="U999">
        <v>2.3434400124410399</v>
      </c>
      <c r="V999">
        <v>2.24779416623642</v>
      </c>
      <c r="W999">
        <v>-7.18</v>
      </c>
      <c r="X999">
        <v>1.1499999999999999</v>
      </c>
      <c r="Y999">
        <v>10243</v>
      </c>
      <c r="Z999">
        <v>603</v>
      </c>
      <c r="AA999">
        <v>0.02</v>
      </c>
      <c r="AB999">
        <v>17</v>
      </c>
      <c r="AC999">
        <v>9</v>
      </c>
      <c r="AD999">
        <v>8</v>
      </c>
      <c r="AE999">
        <v>52.94</v>
      </c>
      <c r="AF999">
        <v>13</v>
      </c>
      <c r="AG999">
        <v>6</v>
      </c>
      <c r="AH999">
        <v>4</v>
      </c>
      <c r="AI999">
        <v>7</v>
      </c>
    </row>
    <row r="1000" spans="1:35" x14ac:dyDescent="0.2">
      <c r="A1000" s="102">
        <v>1019</v>
      </c>
      <c r="B1000">
        <v>2001</v>
      </c>
      <c r="C1000" t="s">
        <v>1222</v>
      </c>
      <c r="D1000" t="s">
        <v>1339</v>
      </c>
      <c r="E1000">
        <v>1653</v>
      </c>
      <c r="F1000">
        <v>1649</v>
      </c>
      <c r="G1000">
        <v>600</v>
      </c>
      <c r="H1000" t="s">
        <v>1311</v>
      </c>
      <c r="I1000">
        <v>7276</v>
      </c>
      <c r="J1000" t="s">
        <v>1365</v>
      </c>
      <c r="K1000" t="s">
        <v>1316</v>
      </c>
      <c r="L1000">
        <v>4700</v>
      </c>
      <c r="M1000">
        <v>4705</v>
      </c>
      <c r="N1000">
        <v>200</v>
      </c>
      <c r="O1000" t="s">
        <v>1314</v>
      </c>
      <c r="P1000">
        <v>0.85307613166251794</v>
      </c>
      <c r="Q1000">
        <v>0.853881855353677</v>
      </c>
      <c r="R1000" s="15">
        <v>1.1579237137092401E-2</v>
      </c>
      <c r="S1000">
        <v>7.0332680670042294E-2</v>
      </c>
      <c r="T1000">
        <v>1.71064271191224</v>
      </c>
      <c r="U1000">
        <v>1.71064271191224</v>
      </c>
      <c r="V1000">
        <v>1.64145577057568</v>
      </c>
      <c r="W1000">
        <v>8.5399999999999991</v>
      </c>
      <c r="X1000">
        <v>5.14</v>
      </c>
      <c r="Y1000">
        <v>10200</v>
      </c>
      <c r="Z1000">
        <v>567</v>
      </c>
      <c r="AA1000">
        <v>-0.2</v>
      </c>
      <c r="AB1000">
        <v>18</v>
      </c>
      <c r="AC1000">
        <v>9</v>
      </c>
      <c r="AD1000">
        <v>9</v>
      </c>
      <c r="AE1000">
        <v>50</v>
      </c>
      <c r="AF1000">
        <v>13</v>
      </c>
      <c r="AG1000">
        <v>5</v>
      </c>
      <c r="AH1000">
        <v>4</v>
      </c>
      <c r="AI1000">
        <v>9</v>
      </c>
    </row>
    <row r="1001" spans="1:35" x14ac:dyDescent="0.2">
      <c r="A1001" s="102">
        <v>394</v>
      </c>
      <c r="B1001">
        <v>3635</v>
      </c>
      <c r="C1001" t="s">
        <v>46</v>
      </c>
      <c r="D1001" t="s">
        <v>1313</v>
      </c>
      <c r="E1001">
        <v>3155</v>
      </c>
      <c r="F1001">
        <v>3190</v>
      </c>
      <c r="G1001">
        <v>200</v>
      </c>
      <c r="H1001" t="s">
        <v>1311</v>
      </c>
      <c r="I1001">
        <v>6857</v>
      </c>
      <c r="J1001" t="s">
        <v>1518</v>
      </c>
      <c r="K1001" t="s">
        <v>1316</v>
      </c>
      <c r="L1001">
        <v>5800</v>
      </c>
      <c r="M1001">
        <v>5740</v>
      </c>
      <c r="N1001">
        <v>100</v>
      </c>
      <c r="O1001" t="s">
        <v>1314</v>
      </c>
      <c r="P1001">
        <v>0.53771669651485698</v>
      </c>
      <c r="Q1001">
        <v>0.90748094504969201</v>
      </c>
      <c r="R1001" s="15">
        <v>0.451599912611371</v>
      </c>
      <c r="S1001">
        <v>2.7130559559871599E-2</v>
      </c>
      <c r="T1001">
        <v>2.4352067973588798</v>
      </c>
      <c r="U1001">
        <v>2.4352067973588798</v>
      </c>
      <c r="V1001">
        <v>2.0798435662635</v>
      </c>
      <c r="W1001">
        <v>13.23</v>
      </c>
      <c r="X1001">
        <v>11.15</v>
      </c>
      <c r="Y1001">
        <v>9697</v>
      </c>
      <c r="Z1001">
        <v>646</v>
      </c>
      <c r="AA1001">
        <v>-0.01</v>
      </c>
      <c r="AB1001">
        <v>15</v>
      </c>
      <c r="AC1001">
        <v>7</v>
      </c>
      <c r="AD1001">
        <v>8</v>
      </c>
      <c r="AE1001">
        <v>46.67</v>
      </c>
      <c r="AF1001">
        <v>9</v>
      </c>
      <c r="AG1001">
        <v>6</v>
      </c>
      <c r="AH1001">
        <v>7</v>
      </c>
      <c r="AI1001">
        <v>2</v>
      </c>
    </row>
    <row r="1002" spans="1:35" x14ac:dyDescent="0.2">
      <c r="A1002" s="102">
        <v>1202</v>
      </c>
      <c r="B1002">
        <v>4021</v>
      </c>
      <c r="C1002" t="s">
        <v>1420</v>
      </c>
      <c r="D1002" t="s">
        <v>1336</v>
      </c>
      <c r="E1002">
        <v>5130</v>
      </c>
      <c r="F1002">
        <v>5120</v>
      </c>
      <c r="G1002">
        <v>200</v>
      </c>
      <c r="H1002" t="s">
        <v>1311</v>
      </c>
      <c r="I1002">
        <v>9064</v>
      </c>
      <c r="J1002" t="s">
        <v>1820</v>
      </c>
      <c r="K1002" t="s">
        <v>1442</v>
      </c>
      <c r="L1002">
        <v>1911</v>
      </c>
      <c r="M1002">
        <v>1931</v>
      </c>
      <c r="N1002">
        <v>500</v>
      </c>
      <c r="O1002" t="s">
        <v>1314</v>
      </c>
      <c r="P1002">
        <v>0.61845549557888801</v>
      </c>
      <c r="Q1002">
        <v>0.83707279686965796</v>
      </c>
      <c r="R1002">
        <v>0.24726232701388901</v>
      </c>
      <c r="S1002">
        <v>8.7780706828815992E-3</v>
      </c>
      <c r="T1002">
        <v>1.71055273335928</v>
      </c>
      <c r="U1002">
        <v>1.71055273335928</v>
      </c>
      <c r="V1002">
        <v>2.0329266038152198</v>
      </c>
      <c r="W1002">
        <v>6.08</v>
      </c>
      <c r="X1002">
        <v>5.71</v>
      </c>
      <c r="Y1002">
        <v>9555</v>
      </c>
      <c r="Z1002">
        <v>597</v>
      </c>
      <c r="AA1002">
        <v>0.02</v>
      </c>
      <c r="AB1002">
        <v>16</v>
      </c>
      <c r="AC1002">
        <v>9</v>
      </c>
      <c r="AD1002">
        <v>7</v>
      </c>
      <c r="AE1002">
        <v>56.25</v>
      </c>
      <c r="AF1002">
        <v>11</v>
      </c>
      <c r="AG1002">
        <v>7</v>
      </c>
      <c r="AH1002">
        <v>7</v>
      </c>
      <c r="AI1002">
        <v>2</v>
      </c>
    </row>
    <row r="1003" spans="1:35" x14ac:dyDescent="0.2">
      <c r="A1003" s="102">
        <v>179</v>
      </c>
      <c r="B1003">
        <v>4534</v>
      </c>
      <c r="C1003" t="s">
        <v>1580</v>
      </c>
      <c r="D1003" t="s">
        <v>1334</v>
      </c>
      <c r="E1003">
        <v>4290</v>
      </c>
      <c r="F1003">
        <v>4290</v>
      </c>
      <c r="G1003">
        <v>200</v>
      </c>
      <c r="H1003" t="s">
        <v>1311</v>
      </c>
      <c r="I1003">
        <v>9201</v>
      </c>
      <c r="J1003" t="s">
        <v>1586</v>
      </c>
      <c r="K1003" t="s">
        <v>1587</v>
      </c>
      <c r="L1003">
        <v>3049</v>
      </c>
      <c r="M1003">
        <v>3027</v>
      </c>
      <c r="N1003">
        <v>300</v>
      </c>
      <c r="O1003" t="s">
        <v>1314</v>
      </c>
      <c r="P1003">
        <v>0.80783220565117597</v>
      </c>
      <c r="Q1003">
        <v>0.92881557592033603</v>
      </c>
      <c r="R1003">
        <v>0.16549077723036201</v>
      </c>
      <c r="S1003">
        <v>7.3763936303220395E-2</v>
      </c>
      <c r="T1003">
        <v>2.88749579534197</v>
      </c>
      <c r="U1003">
        <v>2.88749579534197</v>
      </c>
      <c r="V1003">
        <v>2.1625705142515699</v>
      </c>
      <c r="W1003">
        <v>6.73</v>
      </c>
      <c r="X1003">
        <v>5.84</v>
      </c>
      <c r="Y1003">
        <v>9268</v>
      </c>
      <c r="Z1003">
        <v>1545</v>
      </c>
      <c r="AA1003">
        <v>7.0000000000000007E-2</v>
      </c>
      <c r="AB1003">
        <v>6</v>
      </c>
      <c r="AC1003">
        <v>3</v>
      </c>
      <c r="AD1003">
        <v>3</v>
      </c>
      <c r="AE1003">
        <v>50</v>
      </c>
      <c r="AF1003">
        <v>17</v>
      </c>
      <c r="AG1003">
        <v>0</v>
      </c>
      <c r="AH1003">
        <v>0</v>
      </c>
      <c r="AI1003">
        <v>6</v>
      </c>
    </row>
    <row r="1004" spans="1:35" x14ac:dyDescent="0.2">
      <c r="A1004" s="102">
        <v>1016</v>
      </c>
      <c r="B1004">
        <v>3291</v>
      </c>
      <c r="C1004" t="s">
        <v>58</v>
      </c>
      <c r="D1004" t="s">
        <v>1333</v>
      </c>
      <c r="E1004">
        <v>1684</v>
      </c>
      <c r="F1004">
        <v>1683</v>
      </c>
      <c r="G1004">
        <v>600</v>
      </c>
      <c r="H1004" t="s">
        <v>1314</v>
      </c>
      <c r="I1004">
        <v>7458</v>
      </c>
      <c r="J1004" t="s">
        <v>1804</v>
      </c>
      <c r="K1004" t="s">
        <v>1318</v>
      </c>
      <c r="L1004">
        <v>4985</v>
      </c>
      <c r="M1004">
        <v>5000</v>
      </c>
      <c r="N1004">
        <v>200</v>
      </c>
      <c r="O1004" t="s">
        <v>1311</v>
      </c>
      <c r="P1004">
        <v>0.76032841779275295</v>
      </c>
      <c r="Q1004">
        <v>0.85399708976327005</v>
      </c>
      <c r="R1004">
        <v>3.3047957130155597E-2</v>
      </c>
      <c r="S1004" s="15">
        <v>3.75097277626317E-2</v>
      </c>
      <c r="T1004">
        <v>-1.34372530868003</v>
      </c>
      <c r="U1004">
        <v>1.34372530868003</v>
      </c>
      <c r="V1004">
        <v>1.41068284502412</v>
      </c>
      <c r="W1004">
        <v>-3.32</v>
      </c>
      <c r="X1004">
        <v>0.98</v>
      </c>
      <c r="Y1004">
        <v>7583</v>
      </c>
      <c r="Z1004">
        <v>474</v>
      </c>
      <c r="AA1004">
        <v>0.11</v>
      </c>
      <c r="AB1004">
        <v>16</v>
      </c>
      <c r="AC1004">
        <v>9</v>
      </c>
      <c r="AD1004">
        <v>7</v>
      </c>
      <c r="AE1004">
        <v>56.25</v>
      </c>
      <c r="AF1004">
        <v>12</v>
      </c>
      <c r="AG1004">
        <v>5</v>
      </c>
      <c r="AH1004">
        <v>4</v>
      </c>
      <c r="AI1004">
        <v>7</v>
      </c>
    </row>
    <row r="1005" spans="1:35" x14ac:dyDescent="0.2">
      <c r="A1005" s="102">
        <v>160</v>
      </c>
      <c r="B1005">
        <v>3141</v>
      </c>
      <c r="C1005" t="s">
        <v>1473</v>
      </c>
      <c r="D1005" t="s">
        <v>1337</v>
      </c>
      <c r="E1005">
        <v>6340</v>
      </c>
      <c r="F1005">
        <v>6380</v>
      </c>
      <c r="G1005">
        <v>100</v>
      </c>
      <c r="H1005" t="s">
        <v>1311</v>
      </c>
      <c r="I1005">
        <v>7735</v>
      </c>
      <c r="J1005" t="s">
        <v>1793</v>
      </c>
      <c r="K1005" t="s">
        <v>1316</v>
      </c>
      <c r="L1005">
        <v>6690</v>
      </c>
      <c r="M1005">
        <v>6490</v>
      </c>
      <c r="N1005">
        <v>100</v>
      </c>
      <c r="O1005" t="s">
        <v>1314</v>
      </c>
      <c r="P1005">
        <v>0.52226937488395997</v>
      </c>
      <c r="Q1005">
        <v>0.931361439758848</v>
      </c>
      <c r="R1005" s="15">
        <v>0.47624604987254698</v>
      </c>
      <c r="S1005">
        <v>1.6254979926393499E-2</v>
      </c>
      <c r="T1005">
        <v>1.4178712351799301</v>
      </c>
      <c r="U1005">
        <v>1.4178712351799301</v>
      </c>
      <c r="V1005">
        <v>0.77889006893553503</v>
      </c>
      <c r="W1005">
        <v>9.02</v>
      </c>
      <c r="X1005">
        <v>1.69</v>
      </c>
      <c r="Y1005">
        <v>7559</v>
      </c>
      <c r="Z1005">
        <v>504</v>
      </c>
      <c r="AA1005">
        <v>0.25</v>
      </c>
      <c r="AB1005">
        <v>15</v>
      </c>
      <c r="AC1005">
        <v>8</v>
      </c>
      <c r="AD1005">
        <v>7</v>
      </c>
      <c r="AE1005">
        <v>53.33</v>
      </c>
      <c r="AF1005">
        <v>7</v>
      </c>
      <c r="AG1005">
        <v>7</v>
      </c>
      <c r="AH1005">
        <v>7</v>
      </c>
      <c r="AI1005">
        <v>1</v>
      </c>
    </row>
    <row r="1006" spans="1:35" x14ac:dyDescent="0.2">
      <c r="A1006" s="102">
        <v>410</v>
      </c>
      <c r="B1006">
        <v>4205</v>
      </c>
      <c r="C1006" t="s">
        <v>1476</v>
      </c>
      <c r="D1006" t="s">
        <v>1336</v>
      </c>
      <c r="E1006">
        <v>1192</v>
      </c>
      <c r="F1006">
        <v>1216</v>
      </c>
      <c r="G1006">
        <v>900</v>
      </c>
      <c r="H1006" t="s">
        <v>1311</v>
      </c>
      <c r="I1006">
        <v>4996</v>
      </c>
      <c r="J1006" t="s">
        <v>1603</v>
      </c>
      <c r="K1006" t="s">
        <v>1336</v>
      </c>
      <c r="L1006">
        <v>850</v>
      </c>
      <c r="M1006">
        <v>851</v>
      </c>
      <c r="N1006">
        <v>1300</v>
      </c>
      <c r="O1006" t="s">
        <v>1314</v>
      </c>
      <c r="P1006">
        <v>0.94838402558536306</v>
      </c>
      <c r="Q1006">
        <v>0.90650289260372596</v>
      </c>
      <c r="R1006" s="15">
        <v>2.3748067670806301E-2</v>
      </c>
      <c r="S1006" s="106">
        <v>2.0699904737337599E-2</v>
      </c>
      <c r="T1006">
        <v>1.4701669329665701</v>
      </c>
      <c r="U1006">
        <v>1.4701669329665701</v>
      </c>
      <c r="V1006">
        <v>0.98860727986078401</v>
      </c>
      <c r="W1006">
        <v>3.83</v>
      </c>
      <c r="X1006">
        <v>1.0900000000000001</v>
      </c>
      <c r="Y1006">
        <v>7544</v>
      </c>
      <c r="Z1006">
        <v>503</v>
      </c>
      <c r="AA1006">
        <v>0.05</v>
      </c>
      <c r="AB1006">
        <v>15</v>
      </c>
      <c r="AC1006">
        <v>7</v>
      </c>
      <c r="AD1006">
        <v>8</v>
      </c>
      <c r="AE1006">
        <v>46.67</v>
      </c>
      <c r="AF1006">
        <v>10</v>
      </c>
      <c r="AG1006">
        <v>6</v>
      </c>
      <c r="AH1006">
        <v>5</v>
      </c>
      <c r="AI1006">
        <v>4</v>
      </c>
    </row>
    <row r="1007" spans="1:35" x14ac:dyDescent="0.2">
      <c r="A1007" s="102">
        <v>1285</v>
      </c>
      <c r="B1007">
        <v>5214</v>
      </c>
      <c r="C1007" t="s">
        <v>1608</v>
      </c>
      <c r="D1007" t="s">
        <v>1310</v>
      </c>
      <c r="E1007">
        <v>2068</v>
      </c>
      <c r="F1007">
        <v>2069</v>
      </c>
      <c r="G1007">
        <v>500</v>
      </c>
      <c r="H1007" t="s">
        <v>1314</v>
      </c>
      <c r="I1007">
        <v>9716</v>
      </c>
      <c r="J1007" t="s">
        <v>1527</v>
      </c>
      <c r="K1007" t="s">
        <v>1326</v>
      </c>
      <c r="L1007">
        <v>1252</v>
      </c>
      <c r="M1007">
        <v>1242</v>
      </c>
      <c r="N1007">
        <v>800</v>
      </c>
      <c r="O1007" t="s">
        <v>1311</v>
      </c>
      <c r="P1007">
        <v>0.82412969861639296</v>
      </c>
      <c r="Q1007">
        <v>0.82860283631331799</v>
      </c>
      <c r="R1007">
        <v>0.291801966730664</v>
      </c>
      <c r="S1007">
        <v>5.7639065167131097E-2</v>
      </c>
      <c r="T1007">
        <v>-0.69504443296891405</v>
      </c>
      <c r="U1007">
        <v>0.69504443296891405</v>
      </c>
      <c r="V1007">
        <v>1.0968003279190099</v>
      </c>
      <c r="W1007">
        <v>-2.69</v>
      </c>
      <c r="X1007">
        <v>3.95</v>
      </c>
      <c r="Y1007">
        <v>7471</v>
      </c>
      <c r="Z1007">
        <v>498</v>
      </c>
      <c r="AA1007">
        <v>0</v>
      </c>
      <c r="AB1007">
        <v>15</v>
      </c>
      <c r="AC1007">
        <v>7</v>
      </c>
      <c r="AD1007">
        <v>8</v>
      </c>
      <c r="AE1007">
        <v>46.67</v>
      </c>
      <c r="AF1007">
        <v>12</v>
      </c>
      <c r="AG1007">
        <v>4</v>
      </c>
      <c r="AH1007">
        <v>5</v>
      </c>
      <c r="AI1007">
        <v>6</v>
      </c>
    </row>
    <row r="1008" spans="1:35" x14ac:dyDescent="0.2">
      <c r="A1008" s="102">
        <v>232</v>
      </c>
      <c r="B1008">
        <v>2127</v>
      </c>
      <c r="C1008" t="s">
        <v>1508</v>
      </c>
      <c r="D1008" t="s">
        <v>1326</v>
      </c>
      <c r="E1008">
        <v>3865</v>
      </c>
      <c r="F1008">
        <v>3830</v>
      </c>
      <c r="G1008">
        <v>200</v>
      </c>
      <c r="H1008" t="s">
        <v>1311</v>
      </c>
      <c r="I1008">
        <v>6952</v>
      </c>
      <c r="J1008" t="s">
        <v>445</v>
      </c>
      <c r="K1008" t="s">
        <v>1316</v>
      </c>
      <c r="L1008">
        <v>2040</v>
      </c>
      <c r="M1008">
        <v>2034</v>
      </c>
      <c r="N1008">
        <v>400</v>
      </c>
      <c r="O1008" t="s">
        <v>1314</v>
      </c>
      <c r="P1008">
        <v>0.649495450302921</v>
      </c>
      <c r="Q1008">
        <v>0.92343982580811301</v>
      </c>
      <c r="R1008" s="106">
        <v>2.35857027271065E-2</v>
      </c>
      <c r="S1008">
        <v>1.8277469817011699E-3</v>
      </c>
      <c r="T1008">
        <v>1.5201629958379399</v>
      </c>
      <c r="U1008">
        <v>1.5201629958379399</v>
      </c>
      <c r="V1008">
        <v>1.9433276366343</v>
      </c>
      <c r="W1008">
        <v>6.41</v>
      </c>
      <c r="X1008">
        <v>6.21</v>
      </c>
      <c r="Y1008">
        <v>7382</v>
      </c>
      <c r="Z1008">
        <v>308</v>
      </c>
      <c r="AA1008">
        <v>0.06</v>
      </c>
      <c r="AB1008">
        <v>24</v>
      </c>
      <c r="AC1008">
        <v>12</v>
      </c>
      <c r="AD1008">
        <v>12</v>
      </c>
      <c r="AE1008">
        <v>50</v>
      </c>
      <c r="AF1008">
        <v>9</v>
      </c>
      <c r="AG1008">
        <v>11</v>
      </c>
      <c r="AH1008">
        <v>11</v>
      </c>
      <c r="AI1008">
        <v>2</v>
      </c>
    </row>
    <row r="1009" spans="1:35" x14ac:dyDescent="0.2">
      <c r="A1009" s="102">
        <v>471</v>
      </c>
      <c r="B1009">
        <v>7182</v>
      </c>
      <c r="C1009" t="s">
        <v>1437</v>
      </c>
      <c r="D1009" t="s">
        <v>1369</v>
      </c>
      <c r="E1009">
        <v>1022</v>
      </c>
      <c r="F1009">
        <v>1011</v>
      </c>
      <c r="G1009">
        <v>1000</v>
      </c>
      <c r="H1009" t="s">
        <v>1311</v>
      </c>
      <c r="I1009">
        <v>8273</v>
      </c>
      <c r="J1009" t="s">
        <v>1444</v>
      </c>
      <c r="K1009" t="s">
        <v>1337</v>
      </c>
      <c r="L1009">
        <v>3425</v>
      </c>
      <c r="M1009">
        <v>3410</v>
      </c>
      <c r="N1009">
        <v>300</v>
      </c>
      <c r="O1009" t="s">
        <v>1314</v>
      </c>
      <c r="P1009">
        <v>0.84092659840649397</v>
      </c>
      <c r="Q1009">
        <v>0.90178088333165196</v>
      </c>
      <c r="R1009">
        <v>0.13485098988090699</v>
      </c>
      <c r="S1009">
        <v>9.6378899820054306E-2</v>
      </c>
      <c r="T1009">
        <v>1.8606949791865901</v>
      </c>
      <c r="U1009">
        <v>1.8606949791865901</v>
      </c>
      <c r="V1009">
        <v>1.8480687294051701</v>
      </c>
      <c r="W1009">
        <v>10.15</v>
      </c>
      <c r="X1009">
        <v>1.17</v>
      </c>
      <c r="Y1009">
        <v>6836</v>
      </c>
      <c r="Z1009">
        <v>380</v>
      </c>
      <c r="AA1009">
        <v>0.01</v>
      </c>
      <c r="AB1009">
        <v>18</v>
      </c>
      <c r="AC1009">
        <v>8</v>
      </c>
      <c r="AD1009">
        <v>10</v>
      </c>
      <c r="AE1009">
        <v>44.44</v>
      </c>
      <c r="AF1009">
        <v>12</v>
      </c>
      <c r="AG1009">
        <v>7</v>
      </c>
      <c r="AH1009">
        <v>6</v>
      </c>
      <c r="AI1009">
        <v>5</v>
      </c>
    </row>
    <row r="1010" spans="1:35" x14ac:dyDescent="0.2">
      <c r="A1010" s="102">
        <v>183</v>
      </c>
      <c r="B1010">
        <v>2267</v>
      </c>
      <c r="C1010" t="s">
        <v>1570</v>
      </c>
      <c r="D1010" t="s">
        <v>1339</v>
      </c>
      <c r="E1010">
        <v>5310</v>
      </c>
      <c r="F1010">
        <v>5330</v>
      </c>
      <c r="G1010">
        <v>200</v>
      </c>
      <c r="H1010" t="s">
        <v>1314</v>
      </c>
      <c r="I1010">
        <v>9506</v>
      </c>
      <c r="J1010" t="s">
        <v>1370</v>
      </c>
      <c r="K1010" t="s">
        <v>1371</v>
      </c>
      <c r="L1010">
        <v>1033</v>
      </c>
      <c r="M1010">
        <v>1036</v>
      </c>
      <c r="N1010">
        <v>1000</v>
      </c>
      <c r="O1010" t="s">
        <v>1311</v>
      </c>
      <c r="P1010">
        <v>0.572148525664261</v>
      </c>
      <c r="Q1010">
        <v>0.92870395238570402</v>
      </c>
      <c r="R1010">
        <v>0.16664745093399</v>
      </c>
      <c r="S1010">
        <v>3.0118912221475699E-3</v>
      </c>
      <c r="T1010">
        <v>-2.42426938727625</v>
      </c>
      <c r="U1010">
        <v>2.42426938727625</v>
      </c>
      <c r="V1010">
        <v>2.49384478085183</v>
      </c>
      <c r="W1010">
        <v>-9.83</v>
      </c>
      <c r="X1010">
        <v>2.81</v>
      </c>
      <c r="Y1010">
        <v>6203</v>
      </c>
      <c r="Z1010">
        <v>270</v>
      </c>
      <c r="AA1010">
        <v>0.01</v>
      </c>
      <c r="AB1010">
        <v>23</v>
      </c>
      <c r="AC1010">
        <v>12</v>
      </c>
      <c r="AD1010">
        <v>11</v>
      </c>
      <c r="AE1010">
        <v>52.17</v>
      </c>
      <c r="AF1010">
        <v>11</v>
      </c>
      <c r="AG1010">
        <v>8</v>
      </c>
      <c r="AH1010">
        <v>7</v>
      </c>
      <c r="AI1010">
        <v>8</v>
      </c>
    </row>
    <row r="1011" spans="1:35" x14ac:dyDescent="0.2">
      <c r="A1011" s="102">
        <v>986</v>
      </c>
      <c r="B1011">
        <v>4114</v>
      </c>
      <c r="C1011" t="s">
        <v>1475</v>
      </c>
      <c r="D1011" t="s">
        <v>1336</v>
      </c>
      <c r="E1011">
        <v>6140</v>
      </c>
      <c r="F1011">
        <v>6160</v>
      </c>
      <c r="G1011">
        <v>100</v>
      </c>
      <c r="H1011" t="s">
        <v>1311</v>
      </c>
      <c r="I1011">
        <v>7731</v>
      </c>
      <c r="J1011" t="s">
        <v>1574</v>
      </c>
      <c r="K1011" t="s">
        <v>1320</v>
      </c>
      <c r="L1011">
        <v>1182</v>
      </c>
      <c r="M1011">
        <v>1194</v>
      </c>
      <c r="N1011">
        <v>500</v>
      </c>
      <c r="O1011" t="s">
        <v>1314</v>
      </c>
      <c r="P1011">
        <v>0.75393055777972595</v>
      </c>
      <c r="Q1011">
        <v>0.85746869210689103</v>
      </c>
      <c r="R1011">
        <v>0.163380138199342</v>
      </c>
      <c r="S1011">
        <v>1.14772239114166E-2</v>
      </c>
      <c r="T1011">
        <v>2.1736876426384999</v>
      </c>
      <c r="U1011">
        <v>2.1736876426384999</v>
      </c>
      <c r="V1011">
        <v>2.2118595562490402</v>
      </c>
      <c r="W1011">
        <v>8.07</v>
      </c>
      <c r="X1011">
        <v>3.08</v>
      </c>
      <c r="Y1011">
        <v>5978</v>
      </c>
      <c r="Z1011">
        <v>427</v>
      </c>
      <c r="AA1011">
        <v>0.13</v>
      </c>
      <c r="AB1011">
        <v>14</v>
      </c>
      <c r="AC1011">
        <v>8</v>
      </c>
      <c r="AD1011">
        <v>6</v>
      </c>
      <c r="AE1011">
        <v>57.14</v>
      </c>
      <c r="AF1011">
        <v>13</v>
      </c>
      <c r="AG1011">
        <v>3</v>
      </c>
      <c r="AH1011">
        <v>3</v>
      </c>
      <c r="AI1011">
        <v>8</v>
      </c>
    </row>
    <row r="1012" spans="1:35" x14ac:dyDescent="0.2">
      <c r="A1012" s="102">
        <v>1500</v>
      </c>
      <c r="B1012">
        <v>5463</v>
      </c>
      <c r="C1012" t="s">
        <v>66</v>
      </c>
      <c r="D1012" t="s">
        <v>1367</v>
      </c>
      <c r="E1012">
        <v>2866</v>
      </c>
      <c r="F1012">
        <v>2883</v>
      </c>
      <c r="G1012">
        <v>400</v>
      </c>
      <c r="H1012" t="s">
        <v>1314</v>
      </c>
      <c r="I1012">
        <v>9142</v>
      </c>
      <c r="J1012" t="s">
        <v>953</v>
      </c>
      <c r="K1012" t="s">
        <v>1442</v>
      </c>
      <c r="L1012">
        <v>3595</v>
      </c>
      <c r="M1012">
        <v>3620</v>
      </c>
      <c r="N1012">
        <v>300</v>
      </c>
      <c r="O1012" t="s">
        <v>1311</v>
      </c>
      <c r="P1012">
        <v>0.66725997585680397</v>
      </c>
      <c r="Q1012">
        <v>0.80365778491310003</v>
      </c>
      <c r="R1012">
        <v>2.04369164872729E-3</v>
      </c>
      <c r="S1012" s="106">
        <v>8.1337158656936706E-2</v>
      </c>
      <c r="T1012">
        <v>-2.35215115922992</v>
      </c>
      <c r="U1012">
        <v>2.35215115922992</v>
      </c>
      <c r="V1012">
        <v>2.5743994295948598</v>
      </c>
      <c r="W1012">
        <v>-5.73</v>
      </c>
      <c r="X1012">
        <v>6.19</v>
      </c>
      <c r="Y1012">
        <v>5927</v>
      </c>
      <c r="Z1012">
        <v>539</v>
      </c>
      <c r="AA1012">
        <v>-0.08</v>
      </c>
      <c r="AB1012">
        <v>11</v>
      </c>
      <c r="AC1012">
        <v>7</v>
      </c>
      <c r="AD1012">
        <v>4</v>
      </c>
      <c r="AE1012">
        <v>63.64</v>
      </c>
      <c r="AF1012">
        <v>14</v>
      </c>
      <c r="AG1012">
        <v>1</v>
      </c>
      <c r="AH1012">
        <v>4</v>
      </c>
      <c r="AI1012">
        <v>6</v>
      </c>
    </row>
    <row r="1013" spans="1:35" x14ac:dyDescent="0.2">
      <c r="A1013" s="102">
        <v>834</v>
      </c>
      <c r="B1013">
        <v>4812</v>
      </c>
      <c r="C1013" t="s">
        <v>698</v>
      </c>
      <c r="D1013" t="s">
        <v>1313</v>
      </c>
      <c r="E1013">
        <v>5060</v>
      </c>
      <c r="F1013">
        <v>5060</v>
      </c>
      <c r="G1013">
        <v>200</v>
      </c>
      <c r="H1013" t="s">
        <v>1311</v>
      </c>
      <c r="I1013">
        <v>5333</v>
      </c>
      <c r="J1013" t="s">
        <v>237</v>
      </c>
      <c r="K1013" t="s">
        <v>1310</v>
      </c>
      <c r="L1013">
        <v>1890</v>
      </c>
      <c r="M1013">
        <v>1889</v>
      </c>
      <c r="N1013">
        <v>500</v>
      </c>
      <c r="O1013" t="s">
        <v>1314</v>
      </c>
      <c r="P1013">
        <v>0.51957861846696196</v>
      </c>
      <c r="Q1013">
        <v>0.87134229825716203</v>
      </c>
      <c r="R1013">
        <v>0.35917026446892097</v>
      </c>
      <c r="S1013">
        <v>4.0318143695183302E-4</v>
      </c>
      <c r="T1013">
        <v>2.33153357596004</v>
      </c>
      <c r="U1013">
        <v>2.33153357596004</v>
      </c>
      <c r="V1013">
        <v>2.6640329070354101</v>
      </c>
      <c r="W1013">
        <v>14.4</v>
      </c>
      <c r="X1013">
        <v>6.67</v>
      </c>
      <c r="Y1013">
        <v>5918</v>
      </c>
      <c r="Z1013">
        <v>247</v>
      </c>
      <c r="AA1013">
        <v>0.17</v>
      </c>
      <c r="AB1013">
        <v>24</v>
      </c>
      <c r="AC1013">
        <v>14</v>
      </c>
      <c r="AD1013">
        <v>10</v>
      </c>
      <c r="AE1013">
        <v>58.33</v>
      </c>
      <c r="AF1013">
        <v>9</v>
      </c>
      <c r="AG1013">
        <v>11</v>
      </c>
      <c r="AH1013">
        <v>8</v>
      </c>
      <c r="AI1013">
        <v>5</v>
      </c>
    </row>
    <row r="1014" spans="1:35" x14ac:dyDescent="0.2">
      <c r="A1014" s="102">
        <v>474</v>
      </c>
      <c r="B1014">
        <v>5802</v>
      </c>
      <c r="C1014" t="s">
        <v>1549</v>
      </c>
      <c r="D1014" t="s">
        <v>1327</v>
      </c>
      <c r="E1014">
        <v>1447.5</v>
      </c>
      <c r="F1014">
        <v>1459</v>
      </c>
      <c r="G1014">
        <v>700</v>
      </c>
      <c r="H1014" t="s">
        <v>1314</v>
      </c>
      <c r="I1014">
        <v>8795</v>
      </c>
      <c r="J1014" t="s">
        <v>1583</v>
      </c>
      <c r="K1014" t="s">
        <v>1507</v>
      </c>
      <c r="L1014">
        <v>1224</v>
      </c>
      <c r="M1014">
        <v>1228</v>
      </c>
      <c r="N1014">
        <v>800</v>
      </c>
      <c r="O1014" t="s">
        <v>1311</v>
      </c>
      <c r="P1014">
        <v>0.80577619446162696</v>
      </c>
      <c r="Q1014">
        <v>0.90152254367885098</v>
      </c>
      <c r="R1014">
        <v>1.9717442580774701E-2</v>
      </c>
      <c r="S1014" s="15">
        <v>6.9386990494674394E-2</v>
      </c>
      <c r="T1014">
        <v>-0.78738042666776797</v>
      </c>
      <c r="U1014">
        <v>0.78738042666776797</v>
      </c>
      <c r="V1014">
        <v>1.0714785716858399</v>
      </c>
      <c r="W1014">
        <v>-2.37</v>
      </c>
      <c r="X1014">
        <v>3.81</v>
      </c>
      <c r="Y1014">
        <v>5300</v>
      </c>
      <c r="Z1014">
        <v>353</v>
      </c>
      <c r="AA1014">
        <v>0</v>
      </c>
      <c r="AB1014">
        <v>15</v>
      </c>
      <c r="AC1014">
        <v>7</v>
      </c>
      <c r="AD1014">
        <v>8</v>
      </c>
      <c r="AE1014">
        <v>46.67</v>
      </c>
      <c r="AF1014">
        <v>12</v>
      </c>
      <c r="AG1014">
        <v>4</v>
      </c>
      <c r="AH1014">
        <v>4</v>
      </c>
      <c r="AI1014">
        <v>7</v>
      </c>
    </row>
    <row r="1015" spans="1:35" x14ac:dyDescent="0.2">
      <c r="A1015" s="102">
        <v>421</v>
      </c>
      <c r="B1015">
        <v>9003</v>
      </c>
      <c r="C1015" t="s">
        <v>1559</v>
      </c>
      <c r="D1015" t="s">
        <v>1442</v>
      </c>
      <c r="E1015">
        <v>2764</v>
      </c>
      <c r="F1015">
        <v>2748</v>
      </c>
      <c r="G1015">
        <v>400</v>
      </c>
      <c r="H1015" t="s">
        <v>1314</v>
      </c>
      <c r="I1015">
        <v>9506</v>
      </c>
      <c r="J1015" t="s">
        <v>1370</v>
      </c>
      <c r="K1015" t="s">
        <v>1371</v>
      </c>
      <c r="L1015">
        <v>1033</v>
      </c>
      <c r="M1015">
        <v>1036</v>
      </c>
      <c r="N1015">
        <v>1100</v>
      </c>
      <c r="O1015" t="s">
        <v>1311</v>
      </c>
      <c r="P1015">
        <v>0.53899660820283601</v>
      </c>
      <c r="Q1015">
        <v>0.90609489612504701</v>
      </c>
      <c r="R1015">
        <v>4.0031917960080196E-3</v>
      </c>
      <c r="S1015">
        <v>4.2914836437288197E-2</v>
      </c>
      <c r="T1015">
        <v>-1.1887077709693801</v>
      </c>
      <c r="U1015">
        <v>1.1887077709693801</v>
      </c>
      <c r="V1015">
        <v>0.91055478152515401</v>
      </c>
      <c r="W1015">
        <v>-4.46</v>
      </c>
      <c r="X1015">
        <v>3.68</v>
      </c>
      <c r="Y1015">
        <v>4939</v>
      </c>
      <c r="Z1015">
        <v>190</v>
      </c>
      <c r="AA1015">
        <v>0</v>
      </c>
      <c r="AB1015">
        <v>26</v>
      </c>
      <c r="AC1015">
        <v>18</v>
      </c>
      <c r="AD1015">
        <v>8</v>
      </c>
      <c r="AE1015">
        <v>69.23</v>
      </c>
      <c r="AF1015">
        <v>15</v>
      </c>
      <c r="AG1015">
        <v>2</v>
      </c>
      <c r="AH1015">
        <v>3</v>
      </c>
      <c r="AI1015">
        <v>21</v>
      </c>
    </row>
    <row r="1016" spans="1:35" x14ac:dyDescent="0.2">
      <c r="A1016" s="102">
        <v>155</v>
      </c>
      <c r="B1016">
        <v>6479</v>
      </c>
      <c r="C1016" t="s">
        <v>556</v>
      </c>
      <c r="D1016" t="s">
        <v>1316</v>
      </c>
      <c r="E1016">
        <v>2175</v>
      </c>
      <c r="F1016">
        <v>2197</v>
      </c>
      <c r="G1016">
        <v>500</v>
      </c>
      <c r="H1016" t="s">
        <v>1314</v>
      </c>
      <c r="I1016">
        <v>8031</v>
      </c>
      <c r="J1016" t="s">
        <v>856</v>
      </c>
      <c r="K1016" t="s">
        <v>1318</v>
      </c>
      <c r="L1016">
        <v>1926</v>
      </c>
      <c r="M1016">
        <v>1937</v>
      </c>
      <c r="N1016">
        <v>600</v>
      </c>
      <c r="O1016" t="s">
        <v>1311</v>
      </c>
      <c r="P1016">
        <v>0.68396603796219402</v>
      </c>
      <c r="Q1016">
        <v>0.93183772981346802</v>
      </c>
      <c r="R1016">
        <v>0.49435741479442402</v>
      </c>
      <c r="S1016" s="15">
        <v>4.2303353116924999E-2</v>
      </c>
      <c r="T1016">
        <v>-0.228530078535404</v>
      </c>
      <c r="U1016">
        <v>0.228530078535404</v>
      </c>
      <c r="V1016">
        <v>0.247440603138946</v>
      </c>
      <c r="W1016">
        <v>-0.76</v>
      </c>
      <c r="X1016">
        <v>5.8</v>
      </c>
      <c r="Y1016">
        <v>4715</v>
      </c>
      <c r="Z1016">
        <v>295</v>
      </c>
      <c r="AA1016">
        <v>0.04</v>
      </c>
      <c r="AB1016">
        <v>16</v>
      </c>
      <c r="AC1016">
        <v>11</v>
      </c>
      <c r="AD1016">
        <v>5</v>
      </c>
      <c r="AE1016">
        <v>68.75</v>
      </c>
      <c r="AF1016">
        <v>12</v>
      </c>
      <c r="AG1016">
        <v>5</v>
      </c>
      <c r="AH1016">
        <v>5</v>
      </c>
      <c r="AI1016">
        <v>6</v>
      </c>
    </row>
    <row r="1017" spans="1:35" x14ac:dyDescent="0.2">
      <c r="A1017" s="102">
        <v>1256</v>
      </c>
      <c r="B1017">
        <v>5947</v>
      </c>
      <c r="C1017" t="s">
        <v>230</v>
      </c>
      <c r="D1017" t="s">
        <v>1525</v>
      </c>
      <c r="E1017">
        <v>7880</v>
      </c>
      <c r="F1017">
        <v>7820</v>
      </c>
      <c r="G1017">
        <v>100</v>
      </c>
      <c r="H1017" t="s">
        <v>1311</v>
      </c>
      <c r="I1017">
        <v>7180</v>
      </c>
      <c r="J1017" t="s">
        <v>1114</v>
      </c>
      <c r="K1017" t="s">
        <v>1369</v>
      </c>
      <c r="L1017">
        <v>435</v>
      </c>
      <c r="M1017">
        <v>426</v>
      </c>
      <c r="N1017">
        <v>1800</v>
      </c>
      <c r="O1017" t="s">
        <v>1314</v>
      </c>
      <c r="P1017">
        <v>0.675906343226641</v>
      </c>
      <c r="Q1017">
        <v>0.83258172636328498</v>
      </c>
      <c r="R1017">
        <v>0.35510000200978098</v>
      </c>
      <c r="S1017">
        <v>3.1874490992024802E-3</v>
      </c>
      <c r="T1017">
        <v>1.29213054088487</v>
      </c>
      <c r="U1017">
        <v>1.29213054088487</v>
      </c>
      <c r="V1017">
        <v>1.83887677687012</v>
      </c>
      <c r="W1017">
        <v>3.59</v>
      </c>
      <c r="X1017">
        <v>1.94</v>
      </c>
      <c r="Y1017">
        <v>4705</v>
      </c>
      <c r="Z1017">
        <v>261</v>
      </c>
      <c r="AA1017">
        <v>0.15</v>
      </c>
      <c r="AB1017">
        <v>18</v>
      </c>
      <c r="AC1017">
        <v>9</v>
      </c>
      <c r="AD1017">
        <v>9</v>
      </c>
      <c r="AE1017">
        <v>50</v>
      </c>
      <c r="AF1017">
        <v>12</v>
      </c>
      <c r="AG1017">
        <v>7</v>
      </c>
      <c r="AH1017">
        <v>5</v>
      </c>
      <c r="AI1017">
        <v>6</v>
      </c>
    </row>
    <row r="1018" spans="1:35" x14ac:dyDescent="0.2">
      <c r="A1018" s="102">
        <v>833</v>
      </c>
      <c r="B1018">
        <v>1951</v>
      </c>
      <c r="C1018" t="s">
        <v>1791</v>
      </c>
      <c r="D1018" t="s">
        <v>1321</v>
      </c>
      <c r="E1018">
        <v>2641</v>
      </c>
      <c r="F1018">
        <v>2565</v>
      </c>
      <c r="G1018">
        <v>300</v>
      </c>
      <c r="H1018" t="s">
        <v>1314</v>
      </c>
      <c r="I1018">
        <v>5463</v>
      </c>
      <c r="J1018" t="s">
        <v>66</v>
      </c>
      <c r="K1018" t="s">
        <v>1367</v>
      </c>
      <c r="L1018">
        <v>2866</v>
      </c>
      <c r="M1018">
        <v>2883</v>
      </c>
      <c r="N1018">
        <v>300</v>
      </c>
      <c r="O1018" t="s">
        <v>1311</v>
      </c>
      <c r="P1018">
        <v>0.79352145677473296</v>
      </c>
      <c r="Q1018">
        <v>0.87134556467750501</v>
      </c>
      <c r="R1018">
        <v>5.88146333248593E-4</v>
      </c>
      <c r="S1018">
        <v>1.9005909036690301E-2</v>
      </c>
      <c r="T1018">
        <v>-0.93328550725869097</v>
      </c>
      <c r="U1018">
        <v>0.93328550725869097</v>
      </c>
      <c r="V1018">
        <v>1.2010083114487899</v>
      </c>
      <c r="W1018">
        <v>-1.73</v>
      </c>
      <c r="X1018">
        <v>11.03</v>
      </c>
      <c r="Y1018">
        <v>4501</v>
      </c>
      <c r="Z1018">
        <v>346</v>
      </c>
      <c r="AA1018">
        <v>0.12</v>
      </c>
      <c r="AB1018">
        <v>13</v>
      </c>
      <c r="AC1018">
        <v>7</v>
      </c>
      <c r="AD1018">
        <v>6</v>
      </c>
      <c r="AE1018">
        <v>53.85</v>
      </c>
      <c r="AF1018">
        <v>14</v>
      </c>
      <c r="AG1018">
        <v>5</v>
      </c>
      <c r="AH1018">
        <v>3</v>
      </c>
      <c r="AI1018">
        <v>5</v>
      </c>
    </row>
    <row r="1019" spans="1:35" x14ac:dyDescent="0.2">
      <c r="A1019" s="102">
        <v>552</v>
      </c>
      <c r="B1019">
        <v>4114</v>
      </c>
      <c r="C1019" t="s">
        <v>1475</v>
      </c>
      <c r="D1019" t="s">
        <v>1336</v>
      </c>
      <c r="E1019">
        <v>6140</v>
      </c>
      <c r="F1019">
        <v>6160</v>
      </c>
      <c r="G1019">
        <v>100</v>
      </c>
      <c r="H1019" t="s">
        <v>1311</v>
      </c>
      <c r="I1019">
        <v>7012</v>
      </c>
      <c r="J1019" t="s">
        <v>1547</v>
      </c>
      <c r="K1019" t="s">
        <v>1329</v>
      </c>
      <c r="L1019">
        <v>2186</v>
      </c>
      <c r="M1019">
        <v>2238</v>
      </c>
      <c r="N1019">
        <v>300</v>
      </c>
      <c r="O1019" t="s">
        <v>1314</v>
      </c>
      <c r="P1019">
        <v>0.83745681457396703</v>
      </c>
      <c r="Q1019">
        <v>0.89585203531607804</v>
      </c>
      <c r="R1019" s="15">
        <v>4.4472617429321598E-2</v>
      </c>
      <c r="S1019">
        <v>7.6160652519263001E-3</v>
      </c>
      <c r="T1019">
        <v>5.7494650536614698E-2</v>
      </c>
      <c r="U1019">
        <v>5.7494650536614698E-2</v>
      </c>
      <c r="V1019">
        <v>0.295947545912361</v>
      </c>
      <c r="W1019">
        <v>0.19</v>
      </c>
      <c r="X1019">
        <v>8.99</v>
      </c>
      <c r="Y1019">
        <v>4371</v>
      </c>
      <c r="Z1019">
        <v>397</v>
      </c>
      <c r="AA1019">
        <v>0.02</v>
      </c>
      <c r="AB1019">
        <v>11</v>
      </c>
      <c r="AC1019">
        <v>6</v>
      </c>
      <c r="AD1019">
        <v>5</v>
      </c>
      <c r="AE1019">
        <v>54.55</v>
      </c>
      <c r="AF1019">
        <v>12</v>
      </c>
      <c r="AG1019">
        <v>4</v>
      </c>
      <c r="AH1019">
        <v>3</v>
      </c>
      <c r="AI1019">
        <v>4</v>
      </c>
    </row>
    <row r="1020" spans="1:35" x14ac:dyDescent="0.2">
      <c r="A1020" s="102">
        <v>136</v>
      </c>
      <c r="B1020">
        <v>5233</v>
      </c>
      <c r="C1020" t="s">
        <v>1526</v>
      </c>
      <c r="D1020" t="s">
        <v>1310</v>
      </c>
      <c r="E1020">
        <v>2989</v>
      </c>
      <c r="F1020">
        <v>2992</v>
      </c>
      <c r="G1020">
        <v>300</v>
      </c>
      <c r="H1020" t="s">
        <v>1311</v>
      </c>
      <c r="I1020">
        <v>7327</v>
      </c>
      <c r="J1020" t="s">
        <v>1576</v>
      </c>
      <c r="K1020" t="s">
        <v>1369</v>
      </c>
      <c r="L1020">
        <v>2603</v>
      </c>
      <c r="M1020">
        <v>2610</v>
      </c>
      <c r="N1020">
        <v>300</v>
      </c>
      <c r="O1020" t="s">
        <v>1314</v>
      </c>
      <c r="P1020">
        <v>0.86249520306997196</v>
      </c>
      <c r="Q1020">
        <v>0.93390590615608204</v>
      </c>
      <c r="R1020">
        <v>9.3554077175380307E-2</v>
      </c>
      <c r="S1020" s="106">
        <v>1.17247187151596E-2</v>
      </c>
      <c r="T1020">
        <v>1.82642996117824</v>
      </c>
      <c r="U1020">
        <v>1.82642996117824</v>
      </c>
      <c r="V1020">
        <v>1.24356112815349</v>
      </c>
      <c r="W1020">
        <v>4.25</v>
      </c>
      <c r="X1020">
        <v>12.77</v>
      </c>
      <c r="Y1020">
        <v>4195</v>
      </c>
      <c r="Z1020">
        <v>2098</v>
      </c>
      <c r="AA1020">
        <v>-0.01</v>
      </c>
      <c r="AB1020">
        <v>2</v>
      </c>
      <c r="AC1020">
        <v>1</v>
      </c>
      <c r="AD1020">
        <v>1</v>
      </c>
      <c r="AE1020">
        <v>50</v>
      </c>
      <c r="AF1020">
        <v>10</v>
      </c>
      <c r="AG1020">
        <v>1</v>
      </c>
      <c r="AH1020">
        <v>1</v>
      </c>
      <c r="AI1020">
        <v>0</v>
      </c>
    </row>
    <row r="1021" spans="1:35" x14ac:dyDescent="0.2">
      <c r="A1021" s="102">
        <v>1053</v>
      </c>
      <c r="B1021">
        <v>7762</v>
      </c>
      <c r="C1021" t="s">
        <v>1533</v>
      </c>
      <c r="D1021" t="s">
        <v>1320</v>
      </c>
      <c r="E1021">
        <v>488</v>
      </c>
      <c r="F1021">
        <v>491</v>
      </c>
      <c r="G1021">
        <v>2200</v>
      </c>
      <c r="H1021" t="s">
        <v>1314</v>
      </c>
      <c r="I1021">
        <v>8358</v>
      </c>
      <c r="J1021" t="s">
        <v>1602</v>
      </c>
      <c r="K1021" t="s">
        <v>1369</v>
      </c>
      <c r="L1021">
        <v>478</v>
      </c>
      <c r="M1021">
        <v>468</v>
      </c>
      <c r="N1021">
        <v>2300</v>
      </c>
      <c r="O1021" t="s">
        <v>1311</v>
      </c>
      <c r="P1021">
        <v>0.77106179787207896</v>
      </c>
      <c r="Q1021">
        <v>0.851541184733559</v>
      </c>
      <c r="R1021" s="15">
        <v>1.46503412906532E-2</v>
      </c>
      <c r="S1021">
        <v>1.6951123358016702E-2</v>
      </c>
      <c r="T1021">
        <v>-1.86475962874627</v>
      </c>
      <c r="U1021">
        <v>1.86475962874627</v>
      </c>
      <c r="V1021">
        <v>1.1731865034056801</v>
      </c>
      <c r="W1021">
        <v>-13.32</v>
      </c>
      <c r="X1021">
        <v>0.35</v>
      </c>
      <c r="Y1021">
        <v>4103</v>
      </c>
      <c r="Z1021">
        <v>141</v>
      </c>
      <c r="AA1021">
        <v>0.05</v>
      </c>
      <c r="AB1021">
        <v>29</v>
      </c>
      <c r="AC1021">
        <v>17</v>
      </c>
      <c r="AD1021">
        <v>12</v>
      </c>
      <c r="AE1021">
        <v>58.62</v>
      </c>
      <c r="AF1021">
        <v>9</v>
      </c>
      <c r="AG1021">
        <v>15</v>
      </c>
      <c r="AH1021">
        <v>11</v>
      </c>
      <c r="AI1021">
        <v>3</v>
      </c>
    </row>
    <row r="1022" spans="1:35" x14ac:dyDescent="0.2">
      <c r="A1022" s="102">
        <v>898</v>
      </c>
      <c r="B1022">
        <v>1951</v>
      </c>
      <c r="C1022" t="s">
        <v>1791</v>
      </c>
      <c r="D1022" t="s">
        <v>1321</v>
      </c>
      <c r="E1022">
        <v>2641</v>
      </c>
      <c r="F1022">
        <v>2565</v>
      </c>
      <c r="G1022">
        <v>400</v>
      </c>
      <c r="H1022" t="s">
        <v>1311</v>
      </c>
      <c r="I1022">
        <v>3291</v>
      </c>
      <c r="J1022" t="s">
        <v>58</v>
      </c>
      <c r="K1022" t="s">
        <v>1333</v>
      </c>
      <c r="L1022">
        <v>1684</v>
      </c>
      <c r="M1022">
        <v>1683</v>
      </c>
      <c r="N1022">
        <v>600</v>
      </c>
      <c r="O1022" t="s">
        <v>1314</v>
      </c>
      <c r="P1022">
        <v>0.68783188965675701</v>
      </c>
      <c r="Q1022">
        <v>0.86474315116308798</v>
      </c>
      <c r="R1022">
        <v>7.9178915103092107E-2</v>
      </c>
      <c r="S1022">
        <v>5.04314834663337E-2</v>
      </c>
      <c r="T1022">
        <v>0.92992253259008495</v>
      </c>
      <c r="U1022">
        <v>0.92992253259008495</v>
      </c>
      <c r="V1022">
        <v>1.9558710550759899</v>
      </c>
      <c r="W1022">
        <v>2.61</v>
      </c>
      <c r="X1022">
        <v>1.58</v>
      </c>
      <c r="Y1022">
        <v>3954</v>
      </c>
      <c r="Z1022">
        <v>304</v>
      </c>
      <c r="AA1022">
        <v>0.02</v>
      </c>
      <c r="AB1022">
        <v>13</v>
      </c>
      <c r="AC1022">
        <v>6</v>
      </c>
      <c r="AD1022">
        <v>7</v>
      </c>
      <c r="AE1022">
        <v>46.15</v>
      </c>
      <c r="AF1022">
        <v>12</v>
      </c>
      <c r="AG1022">
        <v>5</v>
      </c>
      <c r="AH1022">
        <v>3</v>
      </c>
      <c r="AI1022">
        <v>5</v>
      </c>
    </row>
    <row r="1023" spans="1:35" x14ac:dyDescent="0.2">
      <c r="A1023" s="102">
        <v>174</v>
      </c>
      <c r="B1023">
        <v>8002</v>
      </c>
      <c r="C1023" t="s">
        <v>29</v>
      </c>
      <c r="D1023" t="s">
        <v>1318</v>
      </c>
      <c r="E1023">
        <v>782.8</v>
      </c>
      <c r="F1023">
        <v>789.7</v>
      </c>
      <c r="G1023">
        <v>1200</v>
      </c>
      <c r="H1023" t="s">
        <v>1311</v>
      </c>
      <c r="I1023">
        <v>9810</v>
      </c>
      <c r="J1023" t="s">
        <v>1278</v>
      </c>
      <c r="K1023" t="s">
        <v>1318</v>
      </c>
      <c r="L1023">
        <v>4625</v>
      </c>
      <c r="M1023">
        <v>4625</v>
      </c>
      <c r="N1023">
        <v>200</v>
      </c>
      <c r="O1023" t="s">
        <v>1314</v>
      </c>
      <c r="P1023">
        <v>0.72415550664530404</v>
      </c>
      <c r="Q1023">
        <v>0.92951416288733701</v>
      </c>
      <c r="R1023" s="15">
        <v>5.0163452776036802E-2</v>
      </c>
      <c r="S1023">
        <v>3.8763070070465103E-2</v>
      </c>
      <c r="T1023">
        <v>2.18339169179505</v>
      </c>
      <c r="U1023">
        <v>2.18339169179505</v>
      </c>
      <c r="V1023">
        <v>1.96362222519854</v>
      </c>
      <c r="W1023">
        <v>5.69</v>
      </c>
      <c r="X1023">
        <v>2.4500000000000002</v>
      </c>
      <c r="Y1023">
        <v>3470</v>
      </c>
      <c r="Z1023">
        <v>165</v>
      </c>
      <c r="AA1023">
        <v>0.1</v>
      </c>
      <c r="AB1023">
        <v>21</v>
      </c>
      <c r="AC1023">
        <v>10</v>
      </c>
      <c r="AD1023">
        <v>11</v>
      </c>
      <c r="AE1023">
        <v>47.62</v>
      </c>
      <c r="AF1023">
        <v>14</v>
      </c>
      <c r="AG1023">
        <v>6</v>
      </c>
      <c r="AH1023">
        <v>4</v>
      </c>
      <c r="AI1023">
        <v>11</v>
      </c>
    </row>
    <row r="1024" spans="1:35" x14ac:dyDescent="0.2">
      <c r="A1024" s="102">
        <v>451</v>
      </c>
      <c r="B1024">
        <v>3086</v>
      </c>
      <c r="C1024" t="s">
        <v>627</v>
      </c>
      <c r="D1024" t="s">
        <v>1337</v>
      </c>
      <c r="E1024">
        <v>1330</v>
      </c>
      <c r="F1024">
        <v>1328</v>
      </c>
      <c r="G1024">
        <v>800</v>
      </c>
      <c r="H1024" t="s">
        <v>1314</v>
      </c>
      <c r="I1024">
        <v>6807</v>
      </c>
      <c r="J1024" t="s">
        <v>238</v>
      </c>
      <c r="K1024" t="s">
        <v>1316</v>
      </c>
      <c r="L1024">
        <v>2016</v>
      </c>
      <c r="M1024">
        <v>1995</v>
      </c>
      <c r="N1024">
        <v>500</v>
      </c>
      <c r="O1024" t="s">
        <v>1311</v>
      </c>
      <c r="P1024">
        <v>0.80402018199826797</v>
      </c>
      <c r="Q1024">
        <v>0.90391678886172699</v>
      </c>
      <c r="R1024">
        <v>0.45449266336000799</v>
      </c>
      <c r="S1024" s="15">
        <v>2.32501249445888E-2</v>
      </c>
      <c r="T1024">
        <v>-0.27631372656921099</v>
      </c>
      <c r="U1024">
        <v>0.27631372656921099</v>
      </c>
      <c r="V1024">
        <v>0.26965649926070701</v>
      </c>
      <c r="W1024">
        <v>-1.31</v>
      </c>
      <c r="X1024">
        <v>6.51</v>
      </c>
      <c r="Y1024">
        <v>3008</v>
      </c>
      <c r="Z1024">
        <v>131</v>
      </c>
      <c r="AA1024">
        <v>0.02</v>
      </c>
      <c r="AB1024">
        <v>23</v>
      </c>
      <c r="AC1024">
        <v>15</v>
      </c>
      <c r="AD1024">
        <v>8</v>
      </c>
      <c r="AE1024">
        <v>65.22</v>
      </c>
      <c r="AF1024">
        <v>11</v>
      </c>
      <c r="AG1024">
        <v>9</v>
      </c>
      <c r="AH1024">
        <v>7</v>
      </c>
      <c r="AI1024">
        <v>7</v>
      </c>
    </row>
    <row r="1025" spans="1:35" x14ac:dyDescent="0.2">
      <c r="A1025" s="102">
        <v>1151</v>
      </c>
      <c r="B1025">
        <v>5201</v>
      </c>
      <c r="C1025" t="s">
        <v>1747</v>
      </c>
      <c r="D1025" t="s">
        <v>1310</v>
      </c>
      <c r="E1025">
        <v>3485</v>
      </c>
      <c r="F1025">
        <v>3485</v>
      </c>
      <c r="G1025">
        <v>200</v>
      </c>
      <c r="H1025" t="s">
        <v>1314</v>
      </c>
      <c r="I1025">
        <v>7951</v>
      </c>
      <c r="J1025" t="s">
        <v>1658</v>
      </c>
      <c r="K1025" t="s">
        <v>1335</v>
      </c>
      <c r="L1025">
        <v>5760</v>
      </c>
      <c r="M1025">
        <v>5790</v>
      </c>
      <c r="N1025">
        <v>100</v>
      </c>
      <c r="O1025" t="s">
        <v>1311</v>
      </c>
      <c r="P1025">
        <v>0.76774608627636598</v>
      </c>
      <c r="Q1025">
        <v>0.84227314832573197</v>
      </c>
      <c r="R1025">
        <v>4.3051803454101298E-2</v>
      </c>
      <c r="S1025">
        <v>5.0680823477761899E-2</v>
      </c>
      <c r="T1025">
        <v>-1.8814833754283</v>
      </c>
      <c r="U1025">
        <v>1.8814833754283</v>
      </c>
      <c r="V1025">
        <v>1.74362338151166</v>
      </c>
      <c r="W1025">
        <v>-9.4</v>
      </c>
      <c r="X1025">
        <v>20.38</v>
      </c>
      <c r="Y1025">
        <v>2890</v>
      </c>
      <c r="Z1025">
        <v>361</v>
      </c>
      <c r="AA1025">
        <v>-0.13</v>
      </c>
      <c r="AB1025">
        <v>8</v>
      </c>
      <c r="AC1025">
        <v>3</v>
      </c>
      <c r="AD1025">
        <v>5</v>
      </c>
      <c r="AE1025">
        <v>37.5</v>
      </c>
      <c r="AF1025">
        <v>15</v>
      </c>
      <c r="AG1025">
        <v>2</v>
      </c>
      <c r="AH1025">
        <v>1</v>
      </c>
      <c r="AI1025">
        <v>5</v>
      </c>
    </row>
    <row r="1026" spans="1:35" x14ac:dyDescent="0.2">
      <c r="A1026" s="102">
        <v>1118</v>
      </c>
      <c r="B1026">
        <v>3865</v>
      </c>
      <c r="C1026" t="s">
        <v>1259</v>
      </c>
      <c r="D1026" t="s">
        <v>1542</v>
      </c>
      <c r="E1026">
        <v>500</v>
      </c>
      <c r="F1026">
        <v>499</v>
      </c>
      <c r="G1026">
        <v>1700</v>
      </c>
      <c r="H1026" t="s">
        <v>1314</v>
      </c>
      <c r="I1026">
        <v>4534</v>
      </c>
      <c r="J1026" t="s">
        <v>1580</v>
      </c>
      <c r="K1026" t="s">
        <v>1334</v>
      </c>
      <c r="L1026">
        <v>4290</v>
      </c>
      <c r="M1026">
        <v>4290</v>
      </c>
      <c r="N1026">
        <v>200</v>
      </c>
      <c r="O1026" t="s">
        <v>1311</v>
      </c>
      <c r="P1026">
        <v>0.87823498947541301</v>
      </c>
      <c r="Q1026">
        <v>0.84588855864110002</v>
      </c>
      <c r="R1026">
        <v>7.4161819433633596E-3</v>
      </c>
      <c r="S1026">
        <v>1.39680970854268E-2</v>
      </c>
      <c r="T1026">
        <v>-2.7565586694430202</v>
      </c>
      <c r="U1026">
        <v>2.7565586694430202</v>
      </c>
      <c r="V1026">
        <v>2.7193042234913101</v>
      </c>
      <c r="W1026">
        <v>-8.67</v>
      </c>
      <c r="X1026">
        <v>1.1299999999999999</v>
      </c>
      <c r="Y1026">
        <v>2882</v>
      </c>
      <c r="Z1026">
        <v>170</v>
      </c>
      <c r="AA1026">
        <v>0.06</v>
      </c>
      <c r="AB1026">
        <v>17</v>
      </c>
      <c r="AC1026">
        <v>8</v>
      </c>
      <c r="AD1026">
        <v>9</v>
      </c>
      <c r="AE1026">
        <v>47.06</v>
      </c>
      <c r="AF1026">
        <v>13</v>
      </c>
      <c r="AG1026">
        <v>5</v>
      </c>
      <c r="AH1026">
        <v>5</v>
      </c>
      <c r="AI1026">
        <v>7</v>
      </c>
    </row>
    <row r="1027" spans="1:35" x14ac:dyDescent="0.2">
      <c r="A1027" s="102">
        <v>133</v>
      </c>
      <c r="B1027">
        <v>4208</v>
      </c>
      <c r="C1027" t="s">
        <v>1519</v>
      </c>
      <c r="D1027" t="s">
        <v>1336</v>
      </c>
      <c r="E1027">
        <v>2190</v>
      </c>
      <c r="F1027">
        <v>2199</v>
      </c>
      <c r="G1027">
        <v>500</v>
      </c>
      <c r="H1027" t="s">
        <v>1314</v>
      </c>
      <c r="I1027">
        <v>5991</v>
      </c>
      <c r="J1027" t="s">
        <v>1117</v>
      </c>
      <c r="K1027" t="s">
        <v>1525</v>
      </c>
      <c r="L1027">
        <v>908</v>
      </c>
      <c r="M1027">
        <v>924</v>
      </c>
      <c r="N1027">
        <v>1200</v>
      </c>
      <c r="O1027" t="s">
        <v>1311</v>
      </c>
      <c r="P1027">
        <v>0.90382896811181301</v>
      </c>
      <c r="Q1027">
        <v>0.93459642395605502</v>
      </c>
      <c r="R1027">
        <v>0.19839576406742301</v>
      </c>
      <c r="S1027">
        <v>3.0733279627689899E-2</v>
      </c>
      <c r="T1027">
        <v>-0.696238432087111</v>
      </c>
      <c r="U1027">
        <v>0.696238432087111</v>
      </c>
      <c r="V1027">
        <v>0.47704515379117601</v>
      </c>
      <c r="W1027">
        <v>-2.16</v>
      </c>
      <c r="X1027">
        <v>0.85</v>
      </c>
      <c r="Y1027">
        <v>2690</v>
      </c>
      <c r="Z1027">
        <v>168</v>
      </c>
      <c r="AA1027">
        <v>-0.05</v>
      </c>
      <c r="AB1027">
        <v>16</v>
      </c>
      <c r="AC1027">
        <v>8</v>
      </c>
      <c r="AD1027">
        <v>8</v>
      </c>
      <c r="AE1027">
        <v>50</v>
      </c>
      <c r="AF1027">
        <v>12</v>
      </c>
      <c r="AG1027">
        <v>6</v>
      </c>
      <c r="AH1027">
        <v>4</v>
      </c>
      <c r="AI1027">
        <v>6</v>
      </c>
    </row>
    <row r="1028" spans="1:35" x14ac:dyDescent="0.2">
      <c r="A1028" s="102">
        <v>483</v>
      </c>
      <c r="B1028">
        <v>3774</v>
      </c>
      <c r="C1028" t="s">
        <v>668</v>
      </c>
      <c r="D1028" t="s">
        <v>1313</v>
      </c>
      <c r="E1028">
        <v>3320</v>
      </c>
      <c r="F1028">
        <v>3335</v>
      </c>
      <c r="G1028">
        <v>300</v>
      </c>
      <c r="H1028" t="s">
        <v>1311</v>
      </c>
      <c r="I1028">
        <v>3938</v>
      </c>
      <c r="J1028" t="s">
        <v>1596</v>
      </c>
      <c r="K1028" t="s">
        <v>1313</v>
      </c>
      <c r="L1028">
        <v>5370</v>
      </c>
      <c r="M1028">
        <v>5370</v>
      </c>
      <c r="N1028">
        <v>200</v>
      </c>
      <c r="O1028" t="s">
        <v>1314</v>
      </c>
      <c r="P1028">
        <v>0.89670875656318105</v>
      </c>
      <c r="Q1028">
        <v>0.90066075043497196</v>
      </c>
      <c r="R1028">
        <v>7.9618258881666404E-2</v>
      </c>
      <c r="S1028" s="15">
        <v>1.4382904373222601E-2</v>
      </c>
      <c r="T1028">
        <v>1.42450477265474</v>
      </c>
      <c r="U1028">
        <v>1.42450477265474</v>
      </c>
      <c r="V1028">
        <v>1.41168633873342</v>
      </c>
      <c r="W1028">
        <v>10.75</v>
      </c>
      <c r="X1028">
        <v>6.84</v>
      </c>
      <c r="Y1028">
        <v>2314</v>
      </c>
      <c r="Z1028">
        <v>165</v>
      </c>
      <c r="AA1028">
        <v>0.03</v>
      </c>
      <c r="AB1028">
        <v>14</v>
      </c>
      <c r="AC1028">
        <v>7</v>
      </c>
      <c r="AD1028">
        <v>7</v>
      </c>
      <c r="AE1028">
        <v>50</v>
      </c>
      <c r="AF1028">
        <v>14</v>
      </c>
      <c r="AG1028">
        <v>3</v>
      </c>
      <c r="AH1028">
        <v>5</v>
      </c>
      <c r="AI1028">
        <v>6</v>
      </c>
    </row>
    <row r="1029" spans="1:35" x14ac:dyDescent="0.2">
      <c r="A1029" s="102">
        <v>555</v>
      </c>
      <c r="B1029">
        <v>6501</v>
      </c>
      <c r="C1029" t="s">
        <v>1514</v>
      </c>
      <c r="D1029" t="s">
        <v>1316</v>
      </c>
      <c r="E1029">
        <v>4116</v>
      </c>
      <c r="F1029">
        <v>4116</v>
      </c>
      <c r="G1029">
        <v>200</v>
      </c>
      <c r="H1029" t="s">
        <v>1314</v>
      </c>
      <c r="I1029">
        <v>6971</v>
      </c>
      <c r="J1029" t="s">
        <v>795</v>
      </c>
      <c r="K1029" t="s">
        <v>1316</v>
      </c>
      <c r="L1029">
        <v>7419</v>
      </c>
      <c r="M1029">
        <v>7452</v>
      </c>
      <c r="N1029">
        <v>100</v>
      </c>
      <c r="O1029" t="s">
        <v>1311</v>
      </c>
      <c r="P1029">
        <v>0.75749863423838804</v>
      </c>
      <c r="Q1029">
        <v>0.89534095194638996</v>
      </c>
      <c r="R1029">
        <v>0.21667748329907399</v>
      </c>
      <c r="S1029">
        <v>9.1284747425715296E-2</v>
      </c>
      <c r="T1029">
        <v>-2.0434167647812398</v>
      </c>
      <c r="U1029">
        <v>2.0434167647812398</v>
      </c>
      <c r="V1029">
        <v>1.6533874901249901</v>
      </c>
      <c r="W1029">
        <v>-6.21</v>
      </c>
      <c r="X1029">
        <v>10.47</v>
      </c>
      <c r="Y1029">
        <v>1349</v>
      </c>
      <c r="Z1029">
        <v>193</v>
      </c>
      <c r="AA1029">
        <v>0.21</v>
      </c>
      <c r="AB1029">
        <v>7</v>
      </c>
      <c r="AC1029">
        <v>2</v>
      </c>
      <c r="AD1029">
        <v>5</v>
      </c>
      <c r="AE1029">
        <v>28.57</v>
      </c>
      <c r="AF1029">
        <v>13</v>
      </c>
      <c r="AG1029">
        <v>2</v>
      </c>
      <c r="AH1029">
        <v>1</v>
      </c>
      <c r="AI1029">
        <v>4</v>
      </c>
    </row>
    <row r="1030" spans="1:35" x14ac:dyDescent="0.2">
      <c r="A1030" s="102">
        <v>257</v>
      </c>
      <c r="B1030">
        <v>4217</v>
      </c>
      <c r="C1030" t="s">
        <v>1145</v>
      </c>
      <c r="D1030" t="s">
        <v>1336</v>
      </c>
      <c r="E1030">
        <v>4610</v>
      </c>
      <c r="F1030">
        <v>4605</v>
      </c>
      <c r="G1030">
        <v>200</v>
      </c>
      <c r="H1030" t="s">
        <v>1311</v>
      </c>
      <c r="I1030">
        <v>4290</v>
      </c>
      <c r="J1030" t="s">
        <v>1368</v>
      </c>
      <c r="K1030" t="s">
        <v>1326</v>
      </c>
      <c r="L1030">
        <v>997</v>
      </c>
      <c r="M1030">
        <v>973</v>
      </c>
      <c r="N1030">
        <v>900</v>
      </c>
      <c r="O1030" t="s">
        <v>1314</v>
      </c>
      <c r="P1030">
        <v>0.76133537254726003</v>
      </c>
      <c r="Q1030">
        <v>0.92100046060568397</v>
      </c>
      <c r="R1030" s="15">
        <v>0.25523374297615697</v>
      </c>
      <c r="S1030" s="15">
        <v>1.5618727725908299E-2</v>
      </c>
      <c r="T1030">
        <v>1.22449290535466</v>
      </c>
      <c r="U1030">
        <v>1.22449290535466</v>
      </c>
      <c r="V1030">
        <v>0.70294364460557401</v>
      </c>
      <c r="W1030">
        <v>8.48</v>
      </c>
      <c r="X1030">
        <v>4.92</v>
      </c>
      <c r="Y1030">
        <v>1095</v>
      </c>
      <c r="Z1030">
        <v>68</v>
      </c>
      <c r="AA1030">
        <v>0.01</v>
      </c>
      <c r="AB1030">
        <v>16</v>
      </c>
      <c r="AC1030">
        <v>9</v>
      </c>
      <c r="AD1030">
        <v>7</v>
      </c>
      <c r="AE1030">
        <v>56.25</v>
      </c>
      <c r="AF1030">
        <v>13</v>
      </c>
      <c r="AG1030">
        <v>5</v>
      </c>
      <c r="AH1030">
        <v>4</v>
      </c>
      <c r="AI1030">
        <v>7</v>
      </c>
    </row>
    <row r="1031" spans="1:35" x14ac:dyDescent="0.2">
      <c r="A1031" s="102">
        <v>494</v>
      </c>
      <c r="B1031">
        <v>7278</v>
      </c>
      <c r="C1031" t="s">
        <v>45</v>
      </c>
      <c r="D1031" t="s">
        <v>1329</v>
      </c>
      <c r="E1031">
        <v>2240</v>
      </c>
      <c r="F1031">
        <v>2234</v>
      </c>
      <c r="G1031">
        <v>300</v>
      </c>
      <c r="H1031" t="s">
        <v>1314</v>
      </c>
      <c r="I1031">
        <v>8316</v>
      </c>
      <c r="J1031" t="s">
        <v>1544</v>
      </c>
      <c r="K1031" t="s">
        <v>1369</v>
      </c>
      <c r="L1031">
        <v>3832</v>
      </c>
      <c r="M1031">
        <v>3844</v>
      </c>
      <c r="N1031">
        <v>200</v>
      </c>
      <c r="O1031" t="s">
        <v>1311</v>
      </c>
      <c r="P1031">
        <v>0.85757141993209896</v>
      </c>
      <c r="Q1031">
        <v>0.89982362781828695</v>
      </c>
      <c r="R1031">
        <v>0.24918922664825399</v>
      </c>
      <c r="S1031" s="106">
        <v>1.96660771096464E-2</v>
      </c>
      <c r="T1031">
        <v>-1.382194383336</v>
      </c>
      <c r="U1031">
        <v>1.382194383336</v>
      </c>
      <c r="V1031">
        <v>1.28910499192659</v>
      </c>
      <c r="W1031">
        <v>-4.6500000000000004</v>
      </c>
      <c r="X1031">
        <v>12.83</v>
      </c>
      <c r="Y1031">
        <v>19</v>
      </c>
      <c r="Z1031">
        <v>2</v>
      </c>
      <c r="AA1031">
        <v>-0.11</v>
      </c>
      <c r="AB1031">
        <v>9</v>
      </c>
      <c r="AC1031">
        <v>4</v>
      </c>
      <c r="AD1031">
        <v>5</v>
      </c>
      <c r="AE1031">
        <v>44.44</v>
      </c>
      <c r="AF1031">
        <v>15</v>
      </c>
      <c r="AG1031">
        <v>3</v>
      </c>
      <c r="AH1031">
        <v>2</v>
      </c>
      <c r="AI1031">
        <v>4</v>
      </c>
    </row>
    <row r="1032" spans="1:35" x14ac:dyDescent="0.2">
      <c r="A1032" s="102">
        <v>1335</v>
      </c>
      <c r="B1032">
        <v>7259</v>
      </c>
      <c r="C1032" t="s">
        <v>27</v>
      </c>
      <c r="D1032" t="s">
        <v>1329</v>
      </c>
      <c r="E1032">
        <v>3700</v>
      </c>
      <c r="F1032">
        <v>3760</v>
      </c>
      <c r="G1032">
        <v>200</v>
      </c>
      <c r="H1032" t="s">
        <v>1311</v>
      </c>
      <c r="I1032">
        <v>9062</v>
      </c>
      <c r="J1032" t="s">
        <v>1275</v>
      </c>
      <c r="K1032" t="s">
        <v>1442</v>
      </c>
      <c r="L1032">
        <v>5810</v>
      </c>
      <c r="M1032">
        <v>5880</v>
      </c>
      <c r="N1032">
        <v>100</v>
      </c>
      <c r="O1032" t="s">
        <v>1314</v>
      </c>
      <c r="P1032">
        <v>0.80923174356986405</v>
      </c>
      <c r="Q1032">
        <v>0.82255964466262599</v>
      </c>
      <c r="R1032">
        <v>0.20515103249545699</v>
      </c>
      <c r="S1032">
        <v>8.9708187413538198E-2</v>
      </c>
      <c r="T1032">
        <v>0.63280131324827205</v>
      </c>
      <c r="U1032">
        <v>0.63280131324827205</v>
      </c>
      <c r="V1032">
        <v>0.11398334170346699</v>
      </c>
      <c r="W1032">
        <v>2.4</v>
      </c>
      <c r="X1032">
        <v>27.89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</row>
    <row r="1033" spans="1:35" x14ac:dyDescent="0.2">
      <c r="A1033" s="102">
        <v>1350</v>
      </c>
      <c r="B1033">
        <v>1812</v>
      </c>
      <c r="C1033" t="s">
        <v>1416</v>
      </c>
      <c r="D1033" t="s">
        <v>1321</v>
      </c>
      <c r="E1033">
        <v>1289</v>
      </c>
      <c r="F1033">
        <v>1296</v>
      </c>
      <c r="G1033">
        <v>800</v>
      </c>
      <c r="H1033" t="s">
        <v>1314</v>
      </c>
      <c r="I1033">
        <v>7202</v>
      </c>
      <c r="J1033" t="s">
        <v>803</v>
      </c>
      <c r="K1033" t="s">
        <v>1329</v>
      </c>
      <c r="L1033">
        <v>1138</v>
      </c>
      <c r="M1033">
        <v>1141.5</v>
      </c>
      <c r="N1033">
        <v>900</v>
      </c>
      <c r="O1033" t="s">
        <v>1311</v>
      </c>
      <c r="P1033">
        <v>0.69378126735851497</v>
      </c>
      <c r="Q1033">
        <v>0.820778240378368</v>
      </c>
      <c r="R1033" s="106">
        <v>4.4934123815618702E-3</v>
      </c>
      <c r="S1033" s="106">
        <v>5.2132848309878702E-2</v>
      </c>
      <c r="T1033">
        <v>-0.51366827588661101</v>
      </c>
      <c r="U1033">
        <v>0.51366827588661101</v>
      </c>
      <c r="V1033">
        <v>0.174613210983386</v>
      </c>
      <c r="W1033">
        <v>-2.74</v>
      </c>
      <c r="X1033">
        <v>0.91</v>
      </c>
      <c r="Y1033">
        <v>-58</v>
      </c>
      <c r="Z1033">
        <v>-3</v>
      </c>
      <c r="AA1033">
        <v>-0.03</v>
      </c>
      <c r="AB1033">
        <v>20</v>
      </c>
      <c r="AC1033">
        <v>10</v>
      </c>
      <c r="AD1033">
        <v>10</v>
      </c>
      <c r="AE1033">
        <v>50</v>
      </c>
      <c r="AF1033">
        <v>10</v>
      </c>
      <c r="AG1033">
        <v>8</v>
      </c>
      <c r="AH1033">
        <v>6</v>
      </c>
      <c r="AI1033">
        <v>6</v>
      </c>
    </row>
    <row r="1034" spans="1:35" x14ac:dyDescent="0.2">
      <c r="A1034" s="102">
        <v>905</v>
      </c>
      <c r="B1034">
        <v>5463</v>
      </c>
      <c r="C1034" t="s">
        <v>66</v>
      </c>
      <c r="D1034" t="s">
        <v>1367</v>
      </c>
      <c r="E1034">
        <v>2866</v>
      </c>
      <c r="F1034">
        <v>2883</v>
      </c>
      <c r="G1034">
        <v>300</v>
      </c>
      <c r="H1034" t="s">
        <v>1314</v>
      </c>
      <c r="I1034">
        <v>7267</v>
      </c>
      <c r="J1034" t="s">
        <v>60</v>
      </c>
      <c r="K1034" t="s">
        <v>1329</v>
      </c>
      <c r="L1034">
        <v>2938</v>
      </c>
      <c r="M1034">
        <v>2954</v>
      </c>
      <c r="N1034">
        <v>300</v>
      </c>
      <c r="O1034" t="s">
        <v>1311</v>
      </c>
      <c r="P1034">
        <v>0.55908937147188698</v>
      </c>
      <c r="Q1034">
        <v>0.86422278020318299</v>
      </c>
      <c r="R1034">
        <v>1.44324884034667E-2</v>
      </c>
      <c r="S1034" s="106">
        <v>4.99171576854813E-2</v>
      </c>
      <c r="T1034">
        <v>-1.2410234979178201</v>
      </c>
      <c r="U1034">
        <v>1.2410234979178201</v>
      </c>
      <c r="V1034">
        <v>1.33765413088039</v>
      </c>
      <c r="W1034">
        <v>-3.98</v>
      </c>
      <c r="X1034">
        <v>2.4</v>
      </c>
      <c r="Y1034">
        <v>-296</v>
      </c>
      <c r="Z1034">
        <v>-20</v>
      </c>
      <c r="AA1034">
        <v>-0.13</v>
      </c>
      <c r="AB1034">
        <v>15</v>
      </c>
      <c r="AC1034">
        <v>7</v>
      </c>
      <c r="AD1034">
        <v>8</v>
      </c>
      <c r="AE1034">
        <v>46.67</v>
      </c>
      <c r="AF1034">
        <v>11</v>
      </c>
      <c r="AG1034">
        <v>6</v>
      </c>
      <c r="AH1034">
        <v>5</v>
      </c>
      <c r="AI1034">
        <v>4</v>
      </c>
    </row>
    <row r="1035" spans="1:35" x14ac:dyDescent="0.2">
      <c r="A1035" s="102">
        <v>373</v>
      </c>
      <c r="B1035">
        <v>2267</v>
      </c>
      <c r="C1035" t="s">
        <v>1570</v>
      </c>
      <c r="D1035" t="s">
        <v>1339</v>
      </c>
      <c r="E1035">
        <v>5310</v>
      </c>
      <c r="F1035">
        <v>5330</v>
      </c>
      <c r="G1035">
        <v>200</v>
      </c>
      <c r="H1035" t="s">
        <v>1311</v>
      </c>
      <c r="I1035">
        <v>5214</v>
      </c>
      <c r="J1035" t="s">
        <v>1608</v>
      </c>
      <c r="K1035" t="s">
        <v>1310</v>
      </c>
      <c r="L1035">
        <v>2068</v>
      </c>
      <c r="M1035">
        <v>2069</v>
      </c>
      <c r="N1035">
        <v>500</v>
      </c>
      <c r="O1035" t="s">
        <v>1314</v>
      </c>
      <c r="P1035">
        <v>0.720561271938856</v>
      </c>
      <c r="Q1035">
        <v>0.90910978350359395</v>
      </c>
      <c r="R1035">
        <v>8.3929746812360401E-2</v>
      </c>
      <c r="S1035">
        <v>7.6528187903032202E-2</v>
      </c>
      <c r="T1035">
        <v>1.03980736794692E-2</v>
      </c>
      <c r="U1035">
        <v>1.03980736794692E-2</v>
      </c>
      <c r="V1035">
        <v>0.11600104447080101</v>
      </c>
      <c r="W1035">
        <v>0.03</v>
      </c>
      <c r="X1035">
        <v>2.95</v>
      </c>
      <c r="Y1035">
        <v>-296</v>
      </c>
      <c r="Z1035">
        <v>-37</v>
      </c>
      <c r="AA1035">
        <v>0.06</v>
      </c>
      <c r="AB1035">
        <v>8</v>
      </c>
      <c r="AC1035">
        <v>3</v>
      </c>
      <c r="AD1035">
        <v>5</v>
      </c>
      <c r="AE1035">
        <v>37.5</v>
      </c>
      <c r="AF1035">
        <v>12</v>
      </c>
      <c r="AG1035">
        <v>2</v>
      </c>
      <c r="AH1035">
        <v>1</v>
      </c>
      <c r="AI1035">
        <v>5</v>
      </c>
    </row>
    <row r="1036" spans="1:35" x14ac:dyDescent="0.2">
      <c r="A1036" s="102">
        <v>1043</v>
      </c>
      <c r="B1036">
        <v>7453</v>
      </c>
      <c r="C1036" t="s">
        <v>53</v>
      </c>
      <c r="D1036" t="s">
        <v>1337</v>
      </c>
      <c r="E1036">
        <v>1815</v>
      </c>
      <c r="F1036">
        <v>1782</v>
      </c>
      <c r="G1036">
        <v>600</v>
      </c>
      <c r="H1036" t="s">
        <v>1314</v>
      </c>
      <c r="I1036">
        <v>8358</v>
      </c>
      <c r="J1036" t="s">
        <v>1602</v>
      </c>
      <c r="K1036" t="s">
        <v>1369</v>
      </c>
      <c r="L1036">
        <v>478</v>
      </c>
      <c r="M1036">
        <v>468</v>
      </c>
      <c r="N1036">
        <v>2300</v>
      </c>
      <c r="O1036" t="s">
        <v>1311</v>
      </c>
      <c r="P1036">
        <v>0.796464398989017</v>
      </c>
      <c r="Q1036">
        <v>0.852262847361966</v>
      </c>
      <c r="R1036" s="15">
        <v>0.30057583810281302</v>
      </c>
      <c r="S1036" s="15">
        <v>1.48282873039091E-2</v>
      </c>
      <c r="T1036">
        <v>-2.2315830167091599</v>
      </c>
      <c r="U1036">
        <v>2.2315830167091599</v>
      </c>
      <c r="V1036">
        <v>1.5997572875381001</v>
      </c>
      <c r="W1036">
        <v>-23.74</v>
      </c>
      <c r="X1036">
        <v>0.67</v>
      </c>
      <c r="Y1036">
        <v>-317</v>
      </c>
      <c r="Z1036">
        <v>-12</v>
      </c>
      <c r="AA1036">
        <v>0</v>
      </c>
      <c r="AB1036">
        <v>27</v>
      </c>
      <c r="AC1036">
        <v>14</v>
      </c>
      <c r="AD1036">
        <v>13</v>
      </c>
      <c r="AE1036">
        <v>51.85</v>
      </c>
      <c r="AF1036">
        <v>9</v>
      </c>
      <c r="AG1036">
        <v>11</v>
      </c>
      <c r="AH1036">
        <v>13</v>
      </c>
      <c r="AI1036">
        <v>3</v>
      </c>
    </row>
    <row r="1037" spans="1:35" x14ac:dyDescent="0.2">
      <c r="A1037" s="102">
        <v>389</v>
      </c>
      <c r="B1037">
        <v>5301</v>
      </c>
      <c r="C1037" t="s">
        <v>715</v>
      </c>
      <c r="D1037" t="s">
        <v>1310</v>
      </c>
      <c r="E1037">
        <v>1003</v>
      </c>
      <c r="F1037">
        <v>1014</v>
      </c>
      <c r="G1037">
        <v>1000</v>
      </c>
      <c r="H1037" t="s">
        <v>1314</v>
      </c>
      <c r="I1037">
        <v>7182</v>
      </c>
      <c r="J1037" t="s">
        <v>1437</v>
      </c>
      <c r="K1037" t="s">
        <v>1369</v>
      </c>
      <c r="L1037">
        <v>1022</v>
      </c>
      <c r="M1037">
        <v>1011</v>
      </c>
      <c r="N1037">
        <v>1000</v>
      </c>
      <c r="O1037" t="s">
        <v>1311</v>
      </c>
      <c r="P1037">
        <v>0.78744683838185803</v>
      </c>
      <c r="Q1037">
        <v>0.90814997202551195</v>
      </c>
      <c r="R1037" s="106">
        <v>0.41929245934512199</v>
      </c>
      <c r="S1037" s="106">
        <v>4.9644375360277999E-2</v>
      </c>
      <c r="T1037">
        <v>-0.463917348497495</v>
      </c>
      <c r="U1037">
        <v>0.463917348497495</v>
      </c>
      <c r="V1037">
        <v>1.1002976010840899</v>
      </c>
      <c r="W1037">
        <v>-1.31</v>
      </c>
      <c r="X1037">
        <v>0.3</v>
      </c>
      <c r="Y1037">
        <v>-844</v>
      </c>
      <c r="Z1037">
        <v>-34</v>
      </c>
      <c r="AA1037">
        <v>0.01</v>
      </c>
      <c r="AB1037">
        <v>25</v>
      </c>
      <c r="AC1037">
        <v>14</v>
      </c>
      <c r="AD1037">
        <v>11</v>
      </c>
      <c r="AE1037">
        <v>56</v>
      </c>
      <c r="AF1037">
        <v>8</v>
      </c>
      <c r="AG1037">
        <v>12</v>
      </c>
      <c r="AH1037">
        <v>11</v>
      </c>
      <c r="AI1037">
        <v>2</v>
      </c>
    </row>
    <row r="1038" spans="1:35" x14ac:dyDescent="0.2">
      <c r="A1038" s="102">
        <v>470</v>
      </c>
      <c r="B1038">
        <v>3865</v>
      </c>
      <c r="C1038" t="s">
        <v>1259</v>
      </c>
      <c r="D1038" t="s">
        <v>1542</v>
      </c>
      <c r="E1038">
        <v>500</v>
      </c>
      <c r="F1038">
        <v>499</v>
      </c>
      <c r="G1038">
        <v>2200</v>
      </c>
      <c r="H1038" t="s">
        <v>1314</v>
      </c>
      <c r="I1038">
        <v>4004</v>
      </c>
      <c r="J1038" t="s">
        <v>1520</v>
      </c>
      <c r="K1038" t="s">
        <v>1336</v>
      </c>
      <c r="L1038">
        <v>2690</v>
      </c>
      <c r="M1038">
        <v>2705</v>
      </c>
      <c r="N1038">
        <v>400</v>
      </c>
      <c r="O1038" t="s">
        <v>1311</v>
      </c>
      <c r="P1038">
        <v>0.80606176871244295</v>
      </c>
      <c r="Q1038">
        <v>0.90196641607115302</v>
      </c>
      <c r="R1038">
        <v>0.387776517063392</v>
      </c>
      <c r="S1038">
        <v>4.0755986969470199E-4</v>
      </c>
      <c r="T1038">
        <v>-0.79693759980424494</v>
      </c>
      <c r="U1038">
        <v>0.79693759980424494</v>
      </c>
      <c r="V1038">
        <v>0.83250092146714305</v>
      </c>
      <c r="W1038">
        <v>-3.01</v>
      </c>
      <c r="X1038">
        <v>1.46</v>
      </c>
      <c r="Y1038">
        <v>-1077</v>
      </c>
      <c r="Z1038">
        <v>-54</v>
      </c>
      <c r="AA1038">
        <v>-0.12</v>
      </c>
      <c r="AB1038">
        <v>20</v>
      </c>
      <c r="AC1038">
        <v>11</v>
      </c>
      <c r="AD1038">
        <v>9</v>
      </c>
      <c r="AE1038">
        <v>55</v>
      </c>
      <c r="AF1038">
        <v>8</v>
      </c>
      <c r="AG1038">
        <v>10</v>
      </c>
      <c r="AH1038">
        <v>9</v>
      </c>
      <c r="AI1038">
        <v>1</v>
      </c>
    </row>
    <row r="1039" spans="1:35" x14ac:dyDescent="0.2">
      <c r="A1039" s="102">
        <v>92</v>
      </c>
      <c r="B1039">
        <v>1808</v>
      </c>
      <c r="C1039" t="s">
        <v>575</v>
      </c>
      <c r="D1039" t="s">
        <v>1321</v>
      </c>
      <c r="E1039">
        <v>1446</v>
      </c>
      <c r="F1039">
        <v>1448</v>
      </c>
      <c r="G1039">
        <v>700</v>
      </c>
      <c r="H1039" t="s">
        <v>1314</v>
      </c>
      <c r="I1039">
        <v>1860</v>
      </c>
      <c r="J1039" t="s">
        <v>56</v>
      </c>
      <c r="K1039" t="s">
        <v>1321</v>
      </c>
      <c r="L1039">
        <v>728</v>
      </c>
      <c r="M1039">
        <v>722</v>
      </c>
      <c r="N1039">
        <v>1400</v>
      </c>
      <c r="O1039" t="s">
        <v>1311</v>
      </c>
      <c r="P1039">
        <v>0.81551523620072397</v>
      </c>
      <c r="Q1039">
        <v>0.94199624240510804</v>
      </c>
      <c r="R1039">
        <v>0.23965660625971399</v>
      </c>
      <c r="S1039" s="15">
        <v>7.31414723900808E-2</v>
      </c>
      <c r="T1039">
        <v>-0.87782291493327003</v>
      </c>
      <c r="U1039">
        <v>0.87782291493327003</v>
      </c>
      <c r="V1039">
        <v>1.56787922490031</v>
      </c>
      <c r="W1039">
        <v>-1.66</v>
      </c>
      <c r="X1039">
        <v>0.28000000000000003</v>
      </c>
      <c r="Y1039">
        <v>-1537</v>
      </c>
      <c r="Z1039">
        <v>-96</v>
      </c>
      <c r="AA1039">
        <v>-0.05</v>
      </c>
      <c r="AB1039">
        <v>16</v>
      </c>
      <c r="AC1039">
        <v>8</v>
      </c>
      <c r="AD1039">
        <v>8</v>
      </c>
      <c r="AE1039">
        <v>50</v>
      </c>
      <c r="AF1039">
        <v>12</v>
      </c>
      <c r="AG1039">
        <v>5</v>
      </c>
      <c r="AH1039">
        <v>3</v>
      </c>
      <c r="AI1039">
        <v>8</v>
      </c>
    </row>
    <row r="1040" spans="1:35" x14ac:dyDescent="0.2">
      <c r="A1040" s="102">
        <v>1192</v>
      </c>
      <c r="B1040">
        <v>3086</v>
      </c>
      <c r="C1040" t="s">
        <v>627</v>
      </c>
      <c r="D1040" t="s">
        <v>1337</v>
      </c>
      <c r="E1040">
        <v>1330</v>
      </c>
      <c r="F1040">
        <v>1328</v>
      </c>
      <c r="G1040">
        <v>600</v>
      </c>
      <c r="H1040" t="s">
        <v>1314</v>
      </c>
      <c r="I1040">
        <v>6506</v>
      </c>
      <c r="J1040" t="s">
        <v>1486</v>
      </c>
      <c r="K1040" t="s">
        <v>1316</v>
      </c>
      <c r="L1040">
        <v>3850</v>
      </c>
      <c r="M1040">
        <v>3875</v>
      </c>
      <c r="N1040">
        <v>200</v>
      </c>
      <c r="O1040" t="s">
        <v>1311</v>
      </c>
      <c r="P1040">
        <v>0.76622470647318097</v>
      </c>
      <c r="Q1040">
        <v>0.837909265758356</v>
      </c>
      <c r="R1040">
        <v>5.9193078286431403E-2</v>
      </c>
      <c r="S1040">
        <v>3.9508423440731501E-2</v>
      </c>
      <c r="T1040">
        <v>-0.56237753916384903</v>
      </c>
      <c r="U1040">
        <v>0.56237753916384903</v>
      </c>
      <c r="V1040">
        <v>9.5709181352265804E-2</v>
      </c>
      <c r="W1040">
        <v>-2.17</v>
      </c>
      <c r="X1040">
        <v>2.81</v>
      </c>
      <c r="Y1040">
        <v>-2065</v>
      </c>
      <c r="Z1040">
        <v>-90</v>
      </c>
      <c r="AA1040">
        <v>0.01</v>
      </c>
      <c r="AB1040">
        <v>23</v>
      </c>
      <c r="AC1040">
        <v>12</v>
      </c>
      <c r="AD1040">
        <v>11</v>
      </c>
      <c r="AE1040">
        <v>52.17</v>
      </c>
      <c r="AF1040">
        <v>9</v>
      </c>
      <c r="AG1040">
        <v>9</v>
      </c>
      <c r="AH1040">
        <v>9</v>
      </c>
      <c r="AI1040">
        <v>5</v>
      </c>
    </row>
    <row r="1041" spans="1:35" x14ac:dyDescent="0.2">
      <c r="A1041" s="102">
        <v>63</v>
      </c>
      <c r="B1041">
        <v>5214</v>
      </c>
      <c r="C1041" t="s">
        <v>1608</v>
      </c>
      <c r="D1041" t="s">
        <v>1310</v>
      </c>
      <c r="E1041">
        <v>2068</v>
      </c>
      <c r="F1041">
        <v>2069</v>
      </c>
      <c r="G1041">
        <v>500</v>
      </c>
      <c r="H1041" t="s">
        <v>1311</v>
      </c>
      <c r="I1041">
        <v>6302</v>
      </c>
      <c r="J1041" t="s">
        <v>1585</v>
      </c>
      <c r="K1041" t="s">
        <v>1324</v>
      </c>
      <c r="L1041">
        <v>2702</v>
      </c>
      <c r="M1041">
        <v>2722</v>
      </c>
      <c r="N1041">
        <v>400</v>
      </c>
      <c r="O1041" t="s">
        <v>1314</v>
      </c>
      <c r="P1041">
        <v>0.92342830801450104</v>
      </c>
      <c r="Q1041">
        <v>0.94878395306721997</v>
      </c>
      <c r="R1041" s="15">
        <v>0.117421165959259</v>
      </c>
      <c r="S1041" s="15">
        <v>5.4924630026561998E-2</v>
      </c>
      <c r="T1041">
        <v>0.27393246968652002</v>
      </c>
      <c r="U1041">
        <v>0.27393246968652002</v>
      </c>
      <c r="V1041">
        <v>0.71305687939597295</v>
      </c>
      <c r="W1041">
        <v>0.68</v>
      </c>
      <c r="X1041">
        <v>4.99</v>
      </c>
      <c r="Y1041">
        <v>-2098</v>
      </c>
      <c r="Z1041">
        <v>-262</v>
      </c>
      <c r="AA1041">
        <v>-0.17</v>
      </c>
      <c r="AB1041">
        <v>8</v>
      </c>
      <c r="AC1041">
        <v>3</v>
      </c>
      <c r="AD1041">
        <v>5</v>
      </c>
      <c r="AE1041">
        <v>37.5</v>
      </c>
      <c r="AF1041">
        <v>13</v>
      </c>
      <c r="AG1041">
        <v>1</v>
      </c>
      <c r="AH1041">
        <v>1</v>
      </c>
      <c r="AI1041">
        <v>6</v>
      </c>
    </row>
    <row r="1042" spans="1:35" x14ac:dyDescent="0.2">
      <c r="A1042" s="102">
        <v>47</v>
      </c>
      <c r="B1042">
        <v>1893</v>
      </c>
      <c r="C1042" t="s">
        <v>1779</v>
      </c>
      <c r="D1042" t="s">
        <v>1321</v>
      </c>
      <c r="E1042">
        <v>669</v>
      </c>
      <c r="F1042">
        <v>666</v>
      </c>
      <c r="G1042">
        <v>1500</v>
      </c>
      <c r="H1042" t="s">
        <v>1314</v>
      </c>
      <c r="I1042">
        <v>8425</v>
      </c>
      <c r="J1042" t="s">
        <v>1505</v>
      </c>
      <c r="K1042" t="s">
        <v>1317</v>
      </c>
      <c r="L1042">
        <v>3320</v>
      </c>
      <c r="M1042">
        <v>3305</v>
      </c>
      <c r="N1042">
        <v>300</v>
      </c>
      <c r="O1042" t="s">
        <v>1311</v>
      </c>
      <c r="P1042">
        <v>0.75960253445989301</v>
      </c>
      <c r="Q1042">
        <v>0.95271949388745403</v>
      </c>
      <c r="R1042">
        <v>0.23052220202645199</v>
      </c>
      <c r="S1042">
        <v>1.5889132907987099E-2</v>
      </c>
      <c r="T1042">
        <v>-0.22965008811340901</v>
      </c>
      <c r="U1042">
        <v>0.22965008811340901</v>
      </c>
      <c r="V1042">
        <v>0.16568285597048299</v>
      </c>
      <c r="W1042">
        <v>-0.74</v>
      </c>
      <c r="X1042">
        <v>0.76</v>
      </c>
      <c r="Y1042">
        <v>-2389</v>
      </c>
      <c r="Z1042">
        <v>-159</v>
      </c>
      <c r="AA1042">
        <v>0.01</v>
      </c>
      <c r="AB1042">
        <v>15</v>
      </c>
      <c r="AC1042">
        <v>9</v>
      </c>
      <c r="AD1042">
        <v>6</v>
      </c>
      <c r="AE1042">
        <v>60</v>
      </c>
      <c r="AF1042">
        <v>12</v>
      </c>
      <c r="AG1042">
        <v>5</v>
      </c>
      <c r="AH1042">
        <v>5</v>
      </c>
      <c r="AI1042">
        <v>5</v>
      </c>
    </row>
    <row r="1043" spans="1:35" x14ac:dyDescent="0.2">
      <c r="A1043" s="102">
        <v>1418</v>
      </c>
      <c r="B1043">
        <v>1812</v>
      </c>
      <c r="C1043" t="s">
        <v>1416</v>
      </c>
      <c r="D1043" t="s">
        <v>1321</v>
      </c>
      <c r="E1043">
        <v>1289</v>
      </c>
      <c r="F1043">
        <v>1296</v>
      </c>
      <c r="G1043">
        <v>800</v>
      </c>
      <c r="H1043" t="s">
        <v>1314</v>
      </c>
      <c r="I1043">
        <v>4004</v>
      </c>
      <c r="J1043" t="s">
        <v>1520</v>
      </c>
      <c r="K1043" t="s">
        <v>1336</v>
      </c>
      <c r="L1043">
        <v>2690</v>
      </c>
      <c r="M1043">
        <v>2705</v>
      </c>
      <c r="N1043">
        <v>400</v>
      </c>
      <c r="O1043" t="s">
        <v>1311</v>
      </c>
      <c r="P1043">
        <v>0.61165522399007599</v>
      </c>
      <c r="Q1043">
        <v>0.81332417685521596</v>
      </c>
      <c r="R1043">
        <v>2.0264866036309202E-2</v>
      </c>
      <c r="S1043" s="15">
        <v>7.2913281285978307E-2</v>
      </c>
      <c r="T1043">
        <v>-1.02247378645051</v>
      </c>
      <c r="U1043">
        <v>1.02247378645051</v>
      </c>
      <c r="V1043">
        <v>0.95236948157759704</v>
      </c>
      <c r="W1043">
        <v>-4.2300000000000004</v>
      </c>
      <c r="X1043">
        <v>4.18</v>
      </c>
      <c r="Y1043">
        <v>-3060</v>
      </c>
      <c r="Z1043">
        <v>-161</v>
      </c>
      <c r="AA1043">
        <v>-0.24</v>
      </c>
      <c r="AB1043">
        <v>19</v>
      </c>
      <c r="AC1043">
        <v>8</v>
      </c>
      <c r="AD1043">
        <v>11</v>
      </c>
      <c r="AE1043">
        <v>42.11</v>
      </c>
      <c r="AF1043">
        <v>10</v>
      </c>
      <c r="AG1043">
        <v>6</v>
      </c>
      <c r="AH1043">
        <v>8</v>
      </c>
      <c r="AI1043">
        <v>5</v>
      </c>
    </row>
    <row r="1044" spans="1:35" x14ac:dyDescent="0.2">
      <c r="A1044" s="102">
        <v>1008</v>
      </c>
      <c r="B1044">
        <v>4186</v>
      </c>
      <c r="C1044" t="s">
        <v>677</v>
      </c>
      <c r="D1044" t="s">
        <v>1336</v>
      </c>
      <c r="E1044">
        <v>4780</v>
      </c>
      <c r="F1044">
        <v>4715</v>
      </c>
      <c r="G1044">
        <v>200</v>
      </c>
      <c r="H1044" t="s">
        <v>1311</v>
      </c>
      <c r="I1044">
        <v>4739</v>
      </c>
      <c r="J1044" t="s">
        <v>1366</v>
      </c>
      <c r="K1044" t="s">
        <v>1313</v>
      </c>
      <c r="L1044">
        <v>3355</v>
      </c>
      <c r="M1044">
        <v>3360</v>
      </c>
      <c r="N1044">
        <v>300</v>
      </c>
      <c r="O1044" t="s">
        <v>1314</v>
      </c>
      <c r="P1044">
        <v>0.90484927671681603</v>
      </c>
      <c r="Q1044">
        <v>0.85489499186671303</v>
      </c>
      <c r="R1044" s="15">
        <v>0.101971677087262</v>
      </c>
      <c r="S1044">
        <v>4.09946470407389E-2</v>
      </c>
      <c r="T1044">
        <v>4.4614141912360197E-2</v>
      </c>
      <c r="U1044">
        <v>4.4614141912360197E-2</v>
      </c>
      <c r="V1044">
        <v>0.66470741677359602</v>
      </c>
      <c r="W1044">
        <v>0.17</v>
      </c>
      <c r="X1044">
        <v>6.89</v>
      </c>
      <c r="Y1044">
        <v>-3389</v>
      </c>
      <c r="Z1044">
        <v>-261</v>
      </c>
      <c r="AA1044">
        <v>0.2</v>
      </c>
      <c r="AB1044">
        <v>13</v>
      </c>
      <c r="AC1044">
        <v>7</v>
      </c>
      <c r="AD1044">
        <v>6</v>
      </c>
      <c r="AE1044">
        <v>53.85</v>
      </c>
      <c r="AF1044">
        <v>10</v>
      </c>
      <c r="AG1044">
        <v>7</v>
      </c>
      <c r="AH1044">
        <v>6</v>
      </c>
      <c r="AI1044">
        <v>0</v>
      </c>
    </row>
    <row r="1045" spans="1:35" x14ac:dyDescent="0.2">
      <c r="A1045" s="102">
        <v>897</v>
      </c>
      <c r="B1045">
        <v>5803</v>
      </c>
      <c r="C1045" t="s">
        <v>26</v>
      </c>
      <c r="D1045" t="s">
        <v>1327</v>
      </c>
      <c r="E1045">
        <v>383</v>
      </c>
      <c r="F1045">
        <v>387</v>
      </c>
      <c r="G1045">
        <v>1900</v>
      </c>
      <c r="H1045" t="s">
        <v>1314</v>
      </c>
      <c r="I1045">
        <v>7259</v>
      </c>
      <c r="J1045" t="s">
        <v>27</v>
      </c>
      <c r="K1045" t="s">
        <v>1329</v>
      </c>
      <c r="L1045">
        <v>3700</v>
      </c>
      <c r="M1045">
        <v>3760</v>
      </c>
      <c r="N1045">
        <v>200</v>
      </c>
      <c r="O1045" t="s">
        <v>1311</v>
      </c>
      <c r="P1045">
        <v>0.90511855471878</v>
      </c>
      <c r="Q1045">
        <v>0.86478376122697498</v>
      </c>
      <c r="R1045">
        <v>6.5295290559199103E-3</v>
      </c>
      <c r="S1045">
        <v>6.2185937612832899E-2</v>
      </c>
      <c r="T1045">
        <v>-1.72686773473621</v>
      </c>
      <c r="U1045">
        <v>1.72686773473621</v>
      </c>
      <c r="V1045">
        <v>1.4564436997194501</v>
      </c>
      <c r="W1045">
        <v>-8.9700000000000006</v>
      </c>
      <c r="X1045">
        <v>2.2200000000000002</v>
      </c>
      <c r="Y1045">
        <v>-4482</v>
      </c>
      <c r="Z1045">
        <v>-204</v>
      </c>
      <c r="AA1045">
        <v>0.23</v>
      </c>
      <c r="AB1045">
        <v>22</v>
      </c>
      <c r="AC1045">
        <v>12</v>
      </c>
      <c r="AD1045">
        <v>10</v>
      </c>
      <c r="AE1045">
        <v>54.55</v>
      </c>
      <c r="AF1045">
        <v>13</v>
      </c>
      <c r="AG1045">
        <v>9</v>
      </c>
      <c r="AH1045">
        <v>5</v>
      </c>
      <c r="AI1045">
        <v>8</v>
      </c>
    </row>
    <row r="1046" spans="1:35" x14ac:dyDescent="0.2">
      <c r="A1046" s="102">
        <v>1153</v>
      </c>
      <c r="B1046">
        <v>5334</v>
      </c>
      <c r="C1046" t="s">
        <v>1571</v>
      </c>
      <c r="D1046" t="s">
        <v>1310</v>
      </c>
      <c r="E1046">
        <v>1894</v>
      </c>
      <c r="F1046">
        <v>1915</v>
      </c>
      <c r="G1046">
        <v>500</v>
      </c>
      <c r="H1046" t="s">
        <v>1314</v>
      </c>
      <c r="I1046">
        <v>9072</v>
      </c>
      <c r="J1046" t="s">
        <v>1441</v>
      </c>
      <c r="K1046" t="s">
        <v>1442</v>
      </c>
      <c r="L1046">
        <v>2444</v>
      </c>
      <c r="M1046">
        <v>2438</v>
      </c>
      <c r="N1046">
        <v>400</v>
      </c>
      <c r="O1046" t="s">
        <v>1311</v>
      </c>
      <c r="P1046">
        <v>0.88719561611433395</v>
      </c>
      <c r="Q1046">
        <v>0.84203316945972395</v>
      </c>
      <c r="R1046">
        <v>9.6088751046324805E-2</v>
      </c>
      <c r="S1046">
        <v>1.35895607934217E-2</v>
      </c>
      <c r="T1046">
        <v>-0.29913716080247699</v>
      </c>
      <c r="U1046">
        <v>0.29913716080247699</v>
      </c>
      <c r="V1046">
        <v>0.79025609377479999</v>
      </c>
      <c r="W1046">
        <v>-1.02</v>
      </c>
      <c r="X1046">
        <v>1.82</v>
      </c>
      <c r="Y1046">
        <v>-5696</v>
      </c>
      <c r="Z1046">
        <v>-335</v>
      </c>
      <c r="AA1046">
        <v>-0.16</v>
      </c>
      <c r="AB1046">
        <v>17</v>
      </c>
      <c r="AC1046">
        <v>8</v>
      </c>
      <c r="AD1046">
        <v>9</v>
      </c>
      <c r="AE1046">
        <v>47.06</v>
      </c>
      <c r="AF1046">
        <v>12</v>
      </c>
      <c r="AG1046">
        <v>7</v>
      </c>
      <c r="AH1046">
        <v>3</v>
      </c>
      <c r="AI1046">
        <v>7</v>
      </c>
    </row>
    <row r="1047" spans="1:35" x14ac:dyDescent="0.2">
      <c r="A1047" s="102">
        <v>447</v>
      </c>
      <c r="B1047">
        <v>1812</v>
      </c>
      <c r="C1047" t="s">
        <v>1416</v>
      </c>
      <c r="D1047" t="s">
        <v>1321</v>
      </c>
      <c r="E1047">
        <v>1289</v>
      </c>
      <c r="F1047">
        <v>1296</v>
      </c>
      <c r="G1047">
        <v>800</v>
      </c>
      <c r="H1047" t="s">
        <v>1314</v>
      </c>
      <c r="I1047">
        <v>8377</v>
      </c>
      <c r="J1047" t="s">
        <v>1443</v>
      </c>
      <c r="K1047" t="s">
        <v>1369</v>
      </c>
      <c r="L1047">
        <v>1043</v>
      </c>
      <c r="M1047">
        <v>1043</v>
      </c>
      <c r="N1047">
        <v>1000</v>
      </c>
      <c r="O1047" t="s">
        <v>1311</v>
      </c>
      <c r="P1047">
        <v>0.77780555809403695</v>
      </c>
      <c r="Q1047">
        <v>0.90416084408501696</v>
      </c>
      <c r="R1047" s="106">
        <v>0.24434967408371</v>
      </c>
      <c r="S1047">
        <v>6.5711585632690101E-3</v>
      </c>
      <c r="T1047">
        <v>-1.7398782337263801</v>
      </c>
      <c r="U1047">
        <v>1.7398782337263801</v>
      </c>
      <c r="V1047">
        <v>1.73106629234607</v>
      </c>
      <c r="W1047">
        <v>-5.42</v>
      </c>
      <c r="X1047">
        <v>0.6</v>
      </c>
      <c r="Y1047">
        <v>-5928</v>
      </c>
      <c r="Z1047">
        <v>-312</v>
      </c>
      <c r="AA1047">
        <v>-0.04</v>
      </c>
      <c r="AB1047">
        <v>19</v>
      </c>
      <c r="AC1047">
        <v>10</v>
      </c>
      <c r="AD1047">
        <v>9</v>
      </c>
      <c r="AE1047">
        <v>52.63</v>
      </c>
      <c r="AF1047">
        <v>11</v>
      </c>
      <c r="AG1047">
        <v>6</v>
      </c>
      <c r="AH1047">
        <v>5</v>
      </c>
      <c r="AI1047">
        <v>8</v>
      </c>
    </row>
    <row r="1048" spans="1:35" x14ac:dyDescent="0.2">
      <c r="A1048" s="102">
        <v>1309</v>
      </c>
      <c r="B1048">
        <v>4043</v>
      </c>
      <c r="C1048" t="s">
        <v>1607</v>
      </c>
      <c r="D1048" t="s">
        <v>1336</v>
      </c>
      <c r="E1048">
        <v>2788</v>
      </c>
      <c r="F1048">
        <v>2796</v>
      </c>
      <c r="G1048">
        <v>300</v>
      </c>
      <c r="H1048" t="s">
        <v>1314</v>
      </c>
      <c r="I1048">
        <v>7186</v>
      </c>
      <c r="J1048" t="s">
        <v>551</v>
      </c>
      <c r="K1048" t="s">
        <v>1369</v>
      </c>
      <c r="L1048">
        <v>427</v>
      </c>
      <c r="M1048">
        <v>429</v>
      </c>
      <c r="N1048">
        <v>2000</v>
      </c>
      <c r="O1048" t="s">
        <v>1311</v>
      </c>
      <c r="P1048">
        <v>0.78919532412541904</v>
      </c>
      <c r="Q1048">
        <v>0.825342026335117</v>
      </c>
      <c r="R1048">
        <v>0.131004780662177</v>
      </c>
      <c r="S1048">
        <v>2.1243064289866598E-2</v>
      </c>
      <c r="T1048">
        <v>-9.3425439402850599E-2</v>
      </c>
      <c r="U1048">
        <v>9.3425439402850599E-2</v>
      </c>
      <c r="V1048">
        <v>0.64420571891309497</v>
      </c>
      <c r="W1048">
        <v>-0.23</v>
      </c>
      <c r="X1048">
        <v>2.29</v>
      </c>
      <c r="Y1048">
        <v>-6264</v>
      </c>
      <c r="Z1048">
        <v>-368</v>
      </c>
      <c r="AA1048">
        <v>0</v>
      </c>
      <c r="AB1048">
        <v>17</v>
      </c>
      <c r="AC1048">
        <v>8</v>
      </c>
      <c r="AD1048">
        <v>9</v>
      </c>
      <c r="AE1048">
        <v>47.06</v>
      </c>
      <c r="AF1048">
        <v>10</v>
      </c>
      <c r="AG1048">
        <v>7</v>
      </c>
      <c r="AH1048">
        <v>6</v>
      </c>
      <c r="AI1048">
        <v>4</v>
      </c>
    </row>
    <row r="1049" spans="1:35" x14ac:dyDescent="0.2">
      <c r="A1049" s="102">
        <v>968</v>
      </c>
      <c r="B1049">
        <v>4634</v>
      </c>
      <c r="C1049" t="s">
        <v>65</v>
      </c>
      <c r="D1049" t="s">
        <v>1336</v>
      </c>
      <c r="E1049">
        <v>2460</v>
      </c>
      <c r="F1049">
        <v>2455</v>
      </c>
      <c r="G1049">
        <v>400</v>
      </c>
      <c r="H1049" t="s">
        <v>1311</v>
      </c>
      <c r="I1049">
        <v>7180</v>
      </c>
      <c r="J1049" t="s">
        <v>1114</v>
      </c>
      <c r="K1049" t="s">
        <v>1369</v>
      </c>
      <c r="L1049">
        <v>435</v>
      </c>
      <c r="M1049">
        <v>426</v>
      </c>
      <c r="N1049">
        <v>2300</v>
      </c>
      <c r="O1049" t="s">
        <v>1314</v>
      </c>
      <c r="P1049">
        <v>0.83800752785964305</v>
      </c>
      <c r="Q1049">
        <v>0.85893140411958402</v>
      </c>
      <c r="R1049">
        <v>0.18748975481726499</v>
      </c>
      <c r="S1049">
        <v>2.45962230080711E-2</v>
      </c>
      <c r="T1049">
        <v>0.82488897482264201</v>
      </c>
      <c r="U1049">
        <v>0.82488897482264201</v>
      </c>
      <c r="V1049">
        <v>0.89102665047394003</v>
      </c>
      <c r="W1049">
        <v>2.72</v>
      </c>
      <c r="X1049">
        <v>0.22</v>
      </c>
      <c r="Y1049">
        <v>-6645</v>
      </c>
      <c r="Z1049">
        <v>-369</v>
      </c>
      <c r="AA1049">
        <v>-0.05</v>
      </c>
      <c r="AB1049">
        <v>18</v>
      </c>
      <c r="AC1049">
        <v>8</v>
      </c>
      <c r="AD1049">
        <v>10</v>
      </c>
      <c r="AE1049">
        <v>44.44</v>
      </c>
      <c r="AF1049">
        <v>13</v>
      </c>
      <c r="AG1049">
        <v>6</v>
      </c>
      <c r="AH1049">
        <v>4</v>
      </c>
      <c r="AI1049">
        <v>8</v>
      </c>
    </row>
    <row r="1050" spans="1:35" x14ac:dyDescent="0.2">
      <c r="A1050" s="102">
        <v>336</v>
      </c>
      <c r="B1050">
        <v>3148</v>
      </c>
      <c r="C1050" t="s">
        <v>630</v>
      </c>
      <c r="D1050" t="s">
        <v>1337</v>
      </c>
      <c r="E1050">
        <v>2824</v>
      </c>
      <c r="F1050">
        <v>2812</v>
      </c>
      <c r="G1050">
        <v>200</v>
      </c>
      <c r="H1050" t="s">
        <v>1314</v>
      </c>
      <c r="I1050">
        <v>4530</v>
      </c>
      <c r="J1050" t="s">
        <v>1062</v>
      </c>
      <c r="K1050" t="s">
        <v>1334</v>
      </c>
      <c r="L1050">
        <v>5630</v>
      </c>
      <c r="M1050">
        <v>5610</v>
      </c>
      <c r="N1050">
        <v>100</v>
      </c>
      <c r="O1050" t="s">
        <v>1311</v>
      </c>
      <c r="P1050">
        <v>0.85622826223450899</v>
      </c>
      <c r="Q1050">
        <v>0.91249102413879402</v>
      </c>
      <c r="R1050" s="106">
        <v>2.68865406331944E-2</v>
      </c>
      <c r="S1050">
        <v>4.14670438940885E-2</v>
      </c>
      <c r="T1050">
        <v>-0.55562089470795895</v>
      </c>
      <c r="U1050">
        <v>0.55562089470795895</v>
      </c>
      <c r="V1050">
        <v>0.70445163786046905</v>
      </c>
      <c r="W1050">
        <v>-2.1</v>
      </c>
      <c r="X1050">
        <v>0.25</v>
      </c>
      <c r="Y1050">
        <v>-7009</v>
      </c>
      <c r="Z1050">
        <v>-637</v>
      </c>
      <c r="AA1050">
        <v>-0.13</v>
      </c>
      <c r="AB1050">
        <v>11</v>
      </c>
      <c r="AC1050">
        <v>4</v>
      </c>
      <c r="AD1050">
        <v>7</v>
      </c>
      <c r="AE1050">
        <v>36.36</v>
      </c>
      <c r="AF1050">
        <v>12</v>
      </c>
      <c r="AG1050">
        <v>2</v>
      </c>
      <c r="AH1050">
        <v>2</v>
      </c>
      <c r="AI1050">
        <v>7</v>
      </c>
    </row>
    <row r="1051" spans="1:35" x14ac:dyDescent="0.2">
      <c r="A1051" s="102">
        <v>1231</v>
      </c>
      <c r="B1051">
        <v>4631</v>
      </c>
      <c r="C1051" t="s">
        <v>1588</v>
      </c>
      <c r="D1051" t="s">
        <v>1336</v>
      </c>
      <c r="E1051">
        <v>3080</v>
      </c>
      <c r="F1051">
        <v>3035</v>
      </c>
      <c r="G1051">
        <v>300</v>
      </c>
      <c r="H1051" t="s">
        <v>1311</v>
      </c>
      <c r="I1051">
        <v>8276</v>
      </c>
      <c r="J1051" t="s">
        <v>888</v>
      </c>
      <c r="K1051" t="s">
        <v>1337</v>
      </c>
      <c r="L1051">
        <v>1927</v>
      </c>
      <c r="M1051">
        <v>1923</v>
      </c>
      <c r="N1051">
        <v>500</v>
      </c>
      <c r="O1051" t="s">
        <v>1314</v>
      </c>
      <c r="P1051">
        <v>0.51627370177281695</v>
      </c>
      <c r="Q1051">
        <v>0.83539561371277304</v>
      </c>
      <c r="R1051">
        <v>2.0379029747620299E-2</v>
      </c>
      <c r="S1051">
        <v>5.9431010494770703E-2</v>
      </c>
      <c r="T1051">
        <v>2.1687002315193502</v>
      </c>
      <c r="U1051">
        <v>2.1687002315193502</v>
      </c>
      <c r="V1051">
        <v>3.0339913342379199</v>
      </c>
      <c r="W1051">
        <v>5.98</v>
      </c>
      <c r="X1051">
        <v>5.6</v>
      </c>
      <c r="Y1051">
        <v>-7039</v>
      </c>
      <c r="Z1051">
        <v>-503</v>
      </c>
      <c r="AA1051">
        <v>-0.04</v>
      </c>
      <c r="AB1051">
        <v>14</v>
      </c>
      <c r="AC1051">
        <v>8</v>
      </c>
      <c r="AD1051">
        <v>6</v>
      </c>
      <c r="AE1051">
        <v>57.14</v>
      </c>
      <c r="AF1051">
        <v>15</v>
      </c>
      <c r="AG1051">
        <v>3</v>
      </c>
      <c r="AH1051">
        <v>4</v>
      </c>
      <c r="AI1051">
        <v>7</v>
      </c>
    </row>
    <row r="1052" spans="1:35" x14ac:dyDescent="0.2">
      <c r="A1052" s="102">
        <v>702</v>
      </c>
      <c r="B1052">
        <v>4061</v>
      </c>
      <c r="C1052" t="s">
        <v>1562</v>
      </c>
      <c r="D1052" t="s">
        <v>1336</v>
      </c>
      <c r="E1052">
        <v>3015</v>
      </c>
      <c r="F1052">
        <v>2943</v>
      </c>
      <c r="G1052">
        <v>300</v>
      </c>
      <c r="H1052" t="s">
        <v>1311</v>
      </c>
      <c r="I1052">
        <v>7167</v>
      </c>
      <c r="J1052" t="s">
        <v>1400</v>
      </c>
      <c r="K1052" t="s">
        <v>1369</v>
      </c>
      <c r="L1052">
        <v>244</v>
      </c>
      <c r="M1052">
        <v>242</v>
      </c>
      <c r="N1052">
        <v>3600</v>
      </c>
      <c r="O1052" t="s">
        <v>1314</v>
      </c>
      <c r="P1052">
        <v>0.93262977391026602</v>
      </c>
      <c r="Q1052">
        <v>0.88276793140073495</v>
      </c>
      <c r="R1052">
        <v>7.2720495155322196E-2</v>
      </c>
      <c r="S1052">
        <v>1.52724565388267E-2</v>
      </c>
      <c r="T1052">
        <v>0.97249967633560497</v>
      </c>
      <c r="U1052">
        <v>0.97249967633560497</v>
      </c>
      <c r="V1052">
        <v>1.2133840702421399</v>
      </c>
      <c r="W1052">
        <v>2.83</v>
      </c>
      <c r="X1052">
        <v>1.33</v>
      </c>
      <c r="Y1052">
        <v>-7908</v>
      </c>
      <c r="Z1052">
        <v>-377</v>
      </c>
      <c r="AA1052">
        <v>-0.01</v>
      </c>
      <c r="AB1052">
        <v>21</v>
      </c>
      <c r="AC1052">
        <v>10</v>
      </c>
      <c r="AD1052">
        <v>11</v>
      </c>
      <c r="AE1052">
        <v>47.62</v>
      </c>
      <c r="AF1052">
        <v>15</v>
      </c>
      <c r="AG1052">
        <v>5</v>
      </c>
      <c r="AH1052">
        <v>5</v>
      </c>
      <c r="AI1052">
        <v>11</v>
      </c>
    </row>
    <row r="1053" spans="1:35" x14ac:dyDescent="0.2">
      <c r="A1053" s="102">
        <v>844</v>
      </c>
      <c r="B1053">
        <v>7458</v>
      </c>
      <c r="C1053" t="s">
        <v>1804</v>
      </c>
      <c r="D1053" t="s">
        <v>1318</v>
      </c>
      <c r="E1053">
        <v>4985</v>
      </c>
      <c r="F1053">
        <v>5000</v>
      </c>
      <c r="G1053">
        <v>200</v>
      </c>
      <c r="H1053" t="s">
        <v>1314</v>
      </c>
      <c r="I1053">
        <v>9787</v>
      </c>
      <c r="J1053" t="s">
        <v>1788</v>
      </c>
      <c r="K1053" t="s">
        <v>1326</v>
      </c>
      <c r="L1053">
        <v>3705</v>
      </c>
      <c r="M1053">
        <v>3715</v>
      </c>
      <c r="N1053">
        <v>300</v>
      </c>
      <c r="O1053" t="s">
        <v>1311</v>
      </c>
      <c r="P1053">
        <v>0.63499306400313205</v>
      </c>
      <c r="Q1053">
        <v>0.87009058788840499</v>
      </c>
      <c r="R1053">
        <v>0.22275318041782499</v>
      </c>
      <c r="S1053">
        <v>6.2623917948846003E-2</v>
      </c>
      <c r="T1053">
        <v>-1.86027015116936</v>
      </c>
      <c r="U1053">
        <v>1.86027015116936</v>
      </c>
      <c r="V1053">
        <v>1.7517807077526399</v>
      </c>
      <c r="W1053">
        <v>-4.8899999999999997</v>
      </c>
      <c r="X1053">
        <v>11.45</v>
      </c>
      <c r="Y1053">
        <v>-9165</v>
      </c>
      <c r="Z1053">
        <v>-1146</v>
      </c>
      <c r="AA1053">
        <v>-0.04</v>
      </c>
      <c r="AB1053">
        <v>8</v>
      </c>
      <c r="AC1053">
        <v>5</v>
      </c>
      <c r="AD1053">
        <v>3</v>
      </c>
      <c r="AE1053">
        <v>62.5</v>
      </c>
      <c r="AF1053">
        <v>14</v>
      </c>
      <c r="AG1053">
        <v>2</v>
      </c>
      <c r="AH1053">
        <v>2</v>
      </c>
      <c r="AI1053">
        <v>4</v>
      </c>
    </row>
    <row r="1054" spans="1:35" x14ac:dyDescent="0.2">
      <c r="A1054" s="102">
        <v>440</v>
      </c>
      <c r="B1054">
        <v>2331</v>
      </c>
      <c r="C1054" t="s">
        <v>1470</v>
      </c>
      <c r="D1054" t="s">
        <v>1326</v>
      </c>
      <c r="E1054">
        <v>5800</v>
      </c>
      <c r="F1054">
        <v>5660</v>
      </c>
      <c r="G1054">
        <v>100</v>
      </c>
      <c r="H1054" t="s">
        <v>1311</v>
      </c>
      <c r="I1054">
        <v>4686</v>
      </c>
      <c r="J1054" t="s">
        <v>1332</v>
      </c>
      <c r="K1054" t="s">
        <v>1313</v>
      </c>
      <c r="L1054">
        <v>5310</v>
      </c>
      <c r="M1054">
        <v>5500</v>
      </c>
      <c r="N1054">
        <v>100</v>
      </c>
      <c r="O1054" t="s">
        <v>1314</v>
      </c>
      <c r="P1054">
        <v>0.77228541537741702</v>
      </c>
      <c r="Q1054">
        <v>0.90435763168675098</v>
      </c>
      <c r="R1054" s="106">
        <v>1.42161225034011E-2</v>
      </c>
      <c r="S1054">
        <v>7.0079955584470097E-2</v>
      </c>
      <c r="T1054">
        <v>6.1993717608313501E-2</v>
      </c>
      <c r="U1054">
        <v>6.1993717608313501E-2</v>
      </c>
      <c r="V1054">
        <v>0.51354846188042402</v>
      </c>
      <c r="W1054">
        <v>0.65</v>
      </c>
      <c r="X1054">
        <v>2.83</v>
      </c>
      <c r="Y1054">
        <v>-9227</v>
      </c>
      <c r="Z1054">
        <v>-615</v>
      </c>
      <c r="AA1054">
        <v>0.02</v>
      </c>
      <c r="AB1054">
        <v>15</v>
      </c>
      <c r="AC1054">
        <v>8</v>
      </c>
      <c r="AD1054">
        <v>7</v>
      </c>
      <c r="AE1054">
        <v>53.33</v>
      </c>
      <c r="AF1054">
        <v>11</v>
      </c>
      <c r="AG1054">
        <v>4</v>
      </c>
      <c r="AH1054">
        <v>6</v>
      </c>
      <c r="AI1054">
        <v>5</v>
      </c>
    </row>
    <row r="1055" spans="1:35" x14ac:dyDescent="0.2">
      <c r="A1055" s="102">
        <v>84</v>
      </c>
      <c r="B1055">
        <v>4739</v>
      </c>
      <c r="C1055" t="s">
        <v>1366</v>
      </c>
      <c r="D1055" t="s">
        <v>1313</v>
      </c>
      <c r="E1055">
        <v>3355</v>
      </c>
      <c r="F1055">
        <v>3360</v>
      </c>
      <c r="G1055">
        <v>200</v>
      </c>
      <c r="H1055" t="s">
        <v>1311</v>
      </c>
      <c r="I1055">
        <v>6758</v>
      </c>
      <c r="J1055" t="s">
        <v>1328</v>
      </c>
      <c r="K1055" t="s">
        <v>1316</v>
      </c>
      <c r="L1055">
        <v>7516</v>
      </c>
      <c r="M1055">
        <v>7452</v>
      </c>
      <c r="N1055">
        <v>100</v>
      </c>
      <c r="O1055" t="s">
        <v>1314</v>
      </c>
      <c r="P1055">
        <v>0.881602000026386</v>
      </c>
      <c r="Q1055">
        <v>0.94353166304510605</v>
      </c>
      <c r="R1055">
        <v>3.5465673495348002E-2</v>
      </c>
      <c r="S1055" s="15">
        <v>5.1764319531599599E-5</v>
      </c>
      <c r="T1055">
        <v>1.9821921200457</v>
      </c>
      <c r="U1055">
        <v>1.9821921200457</v>
      </c>
      <c r="V1055">
        <v>1.2033381173465101</v>
      </c>
      <c r="W1055">
        <v>5.44</v>
      </c>
      <c r="X1055">
        <v>9.82</v>
      </c>
      <c r="Y1055">
        <v>-9507</v>
      </c>
      <c r="Z1055">
        <v>-679</v>
      </c>
      <c r="AA1055">
        <v>0.28999999999999998</v>
      </c>
      <c r="AB1055">
        <v>14</v>
      </c>
      <c r="AC1055">
        <v>7</v>
      </c>
      <c r="AD1055">
        <v>7</v>
      </c>
      <c r="AE1055">
        <v>50</v>
      </c>
      <c r="AF1055">
        <v>11</v>
      </c>
      <c r="AG1055">
        <v>5</v>
      </c>
      <c r="AH1055">
        <v>3</v>
      </c>
      <c r="AI1055">
        <v>6</v>
      </c>
    </row>
    <row r="1056" spans="1:35" x14ac:dyDescent="0.2">
      <c r="A1056" s="102">
        <v>527</v>
      </c>
      <c r="B1056">
        <v>8591</v>
      </c>
      <c r="C1056" t="s">
        <v>1495</v>
      </c>
      <c r="D1056" t="s">
        <v>1317</v>
      </c>
      <c r="E1056">
        <v>1900</v>
      </c>
      <c r="F1056">
        <v>1913.5</v>
      </c>
      <c r="G1056">
        <v>500</v>
      </c>
      <c r="H1056" t="s">
        <v>1314</v>
      </c>
      <c r="I1056">
        <v>8804</v>
      </c>
      <c r="J1056" t="s">
        <v>934</v>
      </c>
      <c r="K1056" t="s">
        <v>1333</v>
      </c>
      <c r="L1056">
        <v>1793</v>
      </c>
      <c r="M1056">
        <v>1785</v>
      </c>
      <c r="N1056">
        <v>500</v>
      </c>
      <c r="O1056" t="s">
        <v>1311</v>
      </c>
      <c r="P1056">
        <v>0.799087894173098</v>
      </c>
      <c r="Q1056">
        <v>0.89743822522340899</v>
      </c>
      <c r="R1056">
        <v>0.100982369747542</v>
      </c>
      <c r="S1056">
        <v>9.1159529521556398E-2</v>
      </c>
      <c r="T1056">
        <v>-0.55437203087522202</v>
      </c>
      <c r="U1056">
        <v>0.55437203087522202</v>
      </c>
      <c r="V1056">
        <v>0.69227132079681097</v>
      </c>
      <c r="W1056">
        <v>-1.71</v>
      </c>
      <c r="X1056">
        <v>6.72</v>
      </c>
      <c r="Y1056">
        <v>-9645</v>
      </c>
      <c r="Z1056">
        <v>-603</v>
      </c>
      <c r="AA1056">
        <v>0.01</v>
      </c>
      <c r="AB1056">
        <v>16</v>
      </c>
      <c r="AC1056">
        <v>7</v>
      </c>
      <c r="AD1056">
        <v>9</v>
      </c>
      <c r="AE1056">
        <v>43.75</v>
      </c>
      <c r="AF1056">
        <v>15</v>
      </c>
      <c r="AG1056">
        <v>3</v>
      </c>
      <c r="AH1056">
        <v>3</v>
      </c>
      <c r="AI1056">
        <v>10</v>
      </c>
    </row>
    <row r="1057" spans="1:35" x14ac:dyDescent="0.2">
      <c r="A1057" s="102">
        <v>236</v>
      </c>
      <c r="B1057">
        <v>6479</v>
      </c>
      <c r="C1057" t="s">
        <v>556</v>
      </c>
      <c r="D1057" t="s">
        <v>1316</v>
      </c>
      <c r="E1057">
        <v>2175</v>
      </c>
      <c r="F1057">
        <v>2197</v>
      </c>
      <c r="G1057">
        <v>400</v>
      </c>
      <c r="H1057" t="s">
        <v>1314</v>
      </c>
      <c r="I1057">
        <v>6588</v>
      </c>
      <c r="J1057" t="s">
        <v>444</v>
      </c>
      <c r="K1057" t="s">
        <v>1316</v>
      </c>
      <c r="L1057">
        <v>4335</v>
      </c>
      <c r="M1057">
        <v>4350</v>
      </c>
      <c r="N1057">
        <v>200</v>
      </c>
      <c r="O1057" t="s">
        <v>1311</v>
      </c>
      <c r="P1057">
        <v>0.71922416144166001</v>
      </c>
      <c r="Q1057">
        <v>0.92267031259799004</v>
      </c>
      <c r="R1057" s="106">
        <v>0.44854483255329902</v>
      </c>
      <c r="S1057" s="106">
        <v>1.1879095975206901E-2</v>
      </c>
      <c r="T1057">
        <v>-0.160515017399606</v>
      </c>
      <c r="U1057">
        <v>0.160515017399606</v>
      </c>
      <c r="V1057">
        <v>0.48514758160707599</v>
      </c>
      <c r="W1057">
        <v>-0.5</v>
      </c>
      <c r="X1057">
        <v>1.01</v>
      </c>
      <c r="Y1057">
        <v>-10026</v>
      </c>
      <c r="Z1057">
        <v>-528</v>
      </c>
      <c r="AA1057">
        <v>-0.06</v>
      </c>
      <c r="AB1057">
        <v>19</v>
      </c>
      <c r="AC1057">
        <v>9</v>
      </c>
      <c r="AD1057">
        <v>10</v>
      </c>
      <c r="AE1057">
        <v>47.37</v>
      </c>
      <c r="AF1057">
        <v>11</v>
      </c>
      <c r="AG1057">
        <v>7</v>
      </c>
      <c r="AH1057">
        <v>8</v>
      </c>
      <c r="AI1057">
        <v>4</v>
      </c>
    </row>
    <row r="1058" spans="1:35" x14ac:dyDescent="0.2">
      <c r="A1058" s="102">
        <v>823</v>
      </c>
      <c r="B1058">
        <v>3865</v>
      </c>
      <c r="C1058" t="s">
        <v>1259</v>
      </c>
      <c r="D1058" t="s">
        <v>1542</v>
      </c>
      <c r="E1058">
        <v>500</v>
      </c>
      <c r="F1058">
        <v>499</v>
      </c>
      <c r="G1058">
        <v>2000</v>
      </c>
      <c r="H1058" t="s">
        <v>1311</v>
      </c>
      <c r="I1058">
        <v>9603</v>
      </c>
      <c r="J1058" t="s">
        <v>1501</v>
      </c>
      <c r="K1058" t="s">
        <v>1326</v>
      </c>
      <c r="L1058">
        <v>2530</v>
      </c>
      <c r="M1058">
        <v>2491</v>
      </c>
      <c r="N1058">
        <v>400</v>
      </c>
      <c r="O1058" t="s">
        <v>1314</v>
      </c>
      <c r="P1058">
        <v>0.93995165455905605</v>
      </c>
      <c r="Q1058">
        <v>0.871968508005044</v>
      </c>
      <c r="R1058">
        <v>0.27904059536180797</v>
      </c>
      <c r="S1058">
        <v>2.9867560157080899E-3</v>
      </c>
      <c r="T1058">
        <v>1.1248060852647701</v>
      </c>
      <c r="U1058">
        <v>1.1248060852647701</v>
      </c>
      <c r="V1058">
        <v>0.30575664537821301</v>
      </c>
      <c r="W1058">
        <v>4.42</v>
      </c>
      <c r="X1058">
        <v>0.16</v>
      </c>
      <c r="Y1058">
        <v>-10142</v>
      </c>
      <c r="Z1058">
        <v>-441</v>
      </c>
      <c r="AA1058">
        <v>-0.02</v>
      </c>
      <c r="AB1058">
        <v>23</v>
      </c>
      <c r="AC1058">
        <v>11</v>
      </c>
      <c r="AD1058">
        <v>12</v>
      </c>
      <c r="AE1058">
        <v>47.83</v>
      </c>
      <c r="AF1058">
        <v>11</v>
      </c>
      <c r="AG1058">
        <v>9</v>
      </c>
      <c r="AH1058">
        <v>7</v>
      </c>
      <c r="AI1058">
        <v>7</v>
      </c>
    </row>
    <row r="1059" spans="1:35" x14ac:dyDescent="0.2">
      <c r="A1059" s="102">
        <v>485</v>
      </c>
      <c r="B1059">
        <v>3563</v>
      </c>
      <c r="C1059" t="s">
        <v>1528</v>
      </c>
      <c r="D1059" t="s">
        <v>1337</v>
      </c>
      <c r="E1059">
        <v>8900</v>
      </c>
      <c r="F1059">
        <v>8890</v>
      </c>
      <c r="G1059">
        <v>100</v>
      </c>
      <c r="H1059" t="s">
        <v>1314</v>
      </c>
      <c r="I1059">
        <v>8572</v>
      </c>
      <c r="J1059" t="s">
        <v>1279</v>
      </c>
      <c r="K1059" t="s">
        <v>1317</v>
      </c>
      <c r="L1059">
        <v>522</v>
      </c>
      <c r="M1059">
        <v>522</v>
      </c>
      <c r="N1059">
        <v>1700</v>
      </c>
      <c r="O1059" t="s">
        <v>1311</v>
      </c>
      <c r="P1059">
        <v>0.77043703774794803</v>
      </c>
      <c r="Q1059">
        <v>0.90060438444352098</v>
      </c>
      <c r="R1059">
        <v>0.19237478504434799</v>
      </c>
      <c r="S1059">
        <v>6.2841610094843597E-2</v>
      </c>
      <c r="T1059">
        <v>-1.7725912403531601</v>
      </c>
      <c r="U1059">
        <v>1.7725912403531601</v>
      </c>
      <c r="V1059">
        <v>1.4653238556913999</v>
      </c>
      <c r="W1059">
        <v>-8.83</v>
      </c>
      <c r="X1059">
        <v>0.18</v>
      </c>
      <c r="Y1059">
        <v>-10538</v>
      </c>
      <c r="Z1059">
        <v>-390</v>
      </c>
      <c r="AA1059">
        <v>0.02</v>
      </c>
      <c r="AB1059">
        <v>27</v>
      </c>
      <c r="AC1059">
        <v>15</v>
      </c>
      <c r="AD1059">
        <v>12</v>
      </c>
      <c r="AE1059">
        <v>55.56</v>
      </c>
      <c r="AF1059">
        <v>11</v>
      </c>
      <c r="AG1059">
        <v>15</v>
      </c>
      <c r="AH1059">
        <v>10</v>
      </c>
      <c r="AI1059">
        <v>2</v>
      </c>
    </row>
    <row r="1060" spans="1:35" x14ac:dyDescent="0.2">
      <c r="A1060" s="102">
        <v>943</v>
      </c>
      <c r="B1060">
        <v>4114</v>
      </c>
      <c r="C1060" t="s">
        <v>1475</v>
      </c>
      <c r="D1060" t="s">
        <v>1336</v>
      </c>
      <c r="E1060">
        <v>6140</v>
      </c>
      <c r="F1060">
        <v>6160</v>
      </c>
      <c r="G1060">
        <v>100</v>
      </c>
      <c r="H1060" t="s">
        <v>1311</v>
      </c>
      <c r="I1060">
        <v>7189</v>
      </c>
      <c r="J1060" t="s">
        <v>44</v>
      </c>
      <c r="K1060" t="s">
        <v>1369</v>
      </c>
      <c r="L1060">
        <v>689</v>
      </c>
      <c r="M1060">
        <v>691</v>
      </c>
      <c r="N1060">
        <v>900</v>
      </c>
      <c r="O1060" t="s">
        <v>1314</v>
      </c>
      <c r="P1060">
        <v>0.85324809876596097</v>
      </c>
      <c r="Q1060">
        <v>0.86095079636124505</v>
      </c>
      <c r="R1060">
        <v>4.6168077074694301E-2</v>
      </c>
      <c r="S1060">
        <v>4.2043900603527001E-2</v>
      </c>
      <c r="T1060">
        <v>1.9344918371790201</v>
      </c>
      <c r="U1060">
        <v>1.9344918371790201</v>
      </c>
      <c r="V1060">
        <v>1.91486366862139</v>
      </c>
      <c r="W1060">
        <v>8.33</v>
      </c>
      <c r="X1060">
        <v>0.96</v>
      </c>
      <c r="Y1060">
        <v>-10629</v>
      </c>
      <c r="Z1060">
        <v>-483</v>
      </c>
      <c r="AA1060">
        <v>-0.05</v>
      </c>
      <c r="AB1060">
        <v>22</v>
      </c>
      <c r="AC1060">
        <v>12</v>
      </c>
      <c r="AD1060">
        <v>10</v>
      </c>
      <c r="AE1060">
        <v>54.55</v>
      </c>
      <c r="AF1060">
        <v>11</v>
      </c>
      <c r="AG1060">
        <v>9</v>
      </c>
      <c r="AH1060">
        <v>7</v>
      </c>
      <c r="AI1060">
        <v>6</v>
      </c>
    </row>
    <row r="1061" spans="1:35" x14ac:dyDescent="0.2">
      <c r="A1061" s="102">
        <v>691</v>
      </c>
      <c r="B1061">
        <v>2267</v>
      </c>
      <c r="C1061" t="s">
        <v>1570</v>
      </c>
      <c r="D1061" t="s">
        <v>1339</v>
      </c>
      <c r="E1061">
        <v>5310</v>
      </c>
      <c r="F1061">
        <v>5330</v>
      </c>
      <c r="G1061">
        <v>200</v>
      </c>
      <c r="H1061" t="s">
        <v>1314</v>
      </c>
      <c r="I1061">
        <v>7276</v>
      </c>
      <c r="J1061" t="s">
        <v>1365</v>
      </c>
      <c r="K1061" t="s">
        <v>1316</v>
      </c>
      <c r="L1061">
        <v>4700</v>
      </c>
      <c r="M1061">
        <v>4705</v>
      </c>
      <c r="N1061">
        <v>200</v>
      </c>
      <c r="O1061" t="s">
        <v>1311</v>
      </c>
      <c r="P1061">
        <v>0.87545851169072997</v>
      </c>
      <c r="Q1061">
        <v>0.883888572781519</v>
      </c>
      <c r="R1061">
        <v>7.1719511446561796E-3</v>
      </c>
      <c r="S1061">
        <v>7.7324615362766302E-2</v>
      </c>
      <c r="T1061">
        <v>-9.67268125922017E-2</v>
      </c>
      <c r="U1061">
        <v>9.67268125922017E-2</v>
      </c>
      <c r="V1061">
        <v>0.23841530314418299</v>
      </c>
      <c r="W1061">
        <v>-0.39</v>
      </c>
      <c r="X1061">
        <v>11.73</v>
      </c>
      <c r="Y1061">
        <v>-10676</v>
      </c>
      <c r="Z1061">
        <v>-1068</v>
      </c>
      <c r="AA1061">
        <v>0.1</v>
      </c>
      <c r="AB1061">
        <v>10</v>
      </c>
      <c r="AC1061">
        <v>6</v>
      </c>
      <c r="AD1061">
        <v>4</v>
      </c>
      <c r="AE1061">
        <v>60</v>
      </c>
      <c r="AF1061">
        <v>10</v>
      </c>
      <c r="AG1061">
        <v>4</v>
      </c>
      <c r="AH1061">
        <v>3</v>
      </c>
      <c r="AI1061">
        <v>3</v>
      </c>
    </row>
    <row r="1062" spans="1:35" x14ac:dyDescent="0.2">
      <c r="A1062" s="102">
        <v>76</v>
      </c>
      <c r="B1062">
        <v>8601</v>
      </c>
      <c r="C1062" t="s">
        <v>25</v>
      </c>
      <c r="D1062" t="s">
        <v>1517</v>
      </c>
      <c r="E1062">
        <v>551.70000000000005</v>
      </c>
      <c r="F1062">
        <v>553.1</v>
      </c>
      <c r="G1062">
        <v>1800</v>
      </c>
      <c r="H1062" t="s">
        <v>1314</v>
      </c>
      <c r="I1062">
        <v>8697</v>
      </c>
      <c r="J1062" t="s">
        <v>928</v>
      </c>
      <c r="K1062" t="s">
        <v>1317</v>
      </c>
      <c r="L1062">
        <v>1990</v>
      </c>
      <c r="M1062">
        <v>1981</v>
      </c>
      <c r="N1062">
        <v>500</v>
      </c>
      <c r="O1062" t="s">
        <v>1311</v>
      </c>
      <c r="P1062">
        <v>0.75850924034354095</v>
      </c>
      <c r="Q1062">
        <v>0.94551439032100604</v>
      </c>
      <c r="R1062">
        <v>0.41519763328391002</v>
      </c>
      <c r="S1062">
        <v>7.6075650573482502E-4</v>
      </c>
      <c r="T1062">
        <v>-0.68857540388591498</v>
      </c>
      <c r="U1062">
        <v>0.68857540388591498</v>
      </c>
      <c r="V1062">
        <v>0.991748658057652</v>
      </c>
      <c r="W1062">
        <v>-1.35</v>
      </c>
      <c r="X1062">
        <v>0.51</v>
      </c>
      <c r="Y1062">
        <v>-11025</v>
      </c>
      <c r="Z1062">
        <v>-612</v>
      </c>
      <c r="AA1062">
        <v>-0.04</v>
      </c>
      <c r="AB1062">
        <v>18</v>
      </c>
      <c r="AC1062">
        <v>10</v>
      </c>
      <c r="AD1062">
        <v>8</v>
      </c>
      <c r="AE1062">
        <v>55.56</v>
      </c>
      <c r="AF1062">
        <v>13</v>
      </c>
      <c r="AG1062">
        <v>4</v>
      </c>
      <c r="AH1062">
        <v>5</v>
      </c>
      <c r="AI1062">
        <v>9</v>
      </c>
    </row>
    <row r="1063" spans="1:35" x14ac:dyDescent="0.2">
      <c r="A1063" s="102">
        <v>649</v>
      </c>
      <c r="B1063">
        <v>5947</v>
      </c>
      <c r="C1063" t="s">
        <v>230</v>
      </c>
      <c r="D1063" t="s">
        <v>1525</v>
      </c>
      <c r="E1063">
        <v>7880</v>
      </c>
      <c r="F1063">
        <v>7820</v>
      </c>
      <c r="G1063">
        <v>100</v>
      </c>
      <c r="H1063" t="s">
        <v>1314</v>
      </c>
      <c r="I1063">
        <v>6856</v>
      </c>
      <c r="J1063" t="s">
        <v>234</v>
      </c>
      <c r="K1063" t="s">
        <v>1316</v>
      </c>
      <c r="L1063">
        <v>7080</v>
      </c>
      <c r="M1063">
        <v>7090</v>
      </c>
      <c r="N1063">
        <v>100</v>
      </c>
      <c r="O1063" t="s">
        <v>1311</v>
      </c>
      <c r="P1063">
        <v>0.71053036068238395</v>
      </c>
      <c r="Q1063">
        <v>0.88761890280457201</v>
      </c>
      <c r="R1063" s="15">
        <v>0.21381971090247101</v>
      </c>
      <c r="S1063" s="15">
        <v>6.5021393592886806E-2</v>
      </c>
      <c r="T1063">
        <v>-0.85698755081671196</v>
      </c>
      <c r="U1063">
        <v>0.85698755081671196</v>
      </c>
      <c r="V1063">
        <v>0.70410160533282595</v>
      </c>
      <c r="W1063">
        <v>-2.95</v>
      </c>
      <c r="X1063">
        <v>9.34</v>
      </c>
      <c r="Y1063">
        <v>-11447</v>
      </c>
      <c r="Z1063">
        <v>-11447</v>
      </c>
      <c r="AA1063">
        <v>-0.79</v>
      </c>
      <c r="AB1063">
        <v>1</v>
      </c>
      <c r="AC1063">
        <v>0</v>
      </c>
      <c r="AD1063">
        <v>1</v>
      </c>
      <c r="AE1063">
        <v>0</v>
      </c>
      <c r="AF1063">
        <v>16</v>
      </c>
      <c r="AG1063">
        <v>0</v>
      </c>
      <c r="AH1063">
        <v>0</v>
      </c>
      <c r="AI1063">
        <v>1</v>
      </c>
    </row>
    <row r="1064" spans="1:35" x14ac:dyDescent="0.2">
      <c r="A1064" s="102">
        <v>1220</v>
      </c>
      <c r="B1064">
        <v>1944</v>
      </c>
      <c r="C1064" t="s">
        <v>1640</v>
      </c>
      <c r="D1064" t="s">
        <v>1321</v>
      </c>
      <c r="E1064">
        <v>1801</v>
      </c>
      <c r="F1064">
        <v>1800</v>
      </c>
      <c r="G1064">
        <v>500</v>
      </c>
      <c r="H1064" t="s">
        <v>1314</v>
      </c>
      <c r="I1064">
        <v>4544</v>
      </c>
      <c r="J1064" t="s">
        <v>1799</v>
      </c>
      <c r="K1064" t="s">
        <v>1326</v>
      </c>
      <c r="L1064">
        <v>2883</v>
      </c>
      <c r="M1064">
        <v>2879</v>
      </c>
      <c r="N1064">
        <v>300</v>
      </c>
      <c r="O1064" t="s">
        <v>1311</v>
      </c>
      <c r="P1064">
        <v>0.61309327653912804</v>
      </c>
      <c r="Q1064">
        <v>0.83580204373539502</v>
      </c>
      <c r="R1064" s="15">
        <v>0.27851522222658798</v>
      </c>
      <c r="S1064">
        <v>2.7739642788038002E-3</v>
      </c>
      <c r="T1064">
        <v>-5.9261597594765403E-2</v>
      </c>
      <c r="U1064">
        <v>5.9261597594765403E-2</v>
      </c>
      <c r="V1064">
        <v>0.75604262861063798</v>
      </c>
      <c r="W1064">
        <v>-0.18</v>
      </c>
      <c r="X1064">
        <v>4.2</v>
      </c>
      <c r="Y1064">
        <v>-11848</v>
      </c>
      <c r="Z1064">
        <v>-539</v>
      </c>
      <c r="AA1064">
        <v>-0.06</v>
      </c>
      <c r="AB1064">
        <v>22</v>
      </c>
      <c r="AC1064">
        <v>10</v>
      </c>
      <c r="AD1064">
        <v>12</v>
      </c>
      <c r="AE1064">
        <v>45.45</v>
      </c>
      <c r="AF1064">
        <v>10</v>
      </c>
      <c r="AG1064">
        <v>6</v>
      </c>
      <c r="AH1064">
        <v>7</v>
      </c>
      <c r="AI1064">
        <v>9</v>
      </c>
    </row>
    <row r="1065" spans="1:35" x14ac:dyDescent="0.2">
      <c r="A1065" s="102">
        <v>1452</v>
      </c>
      <c r="B1065">
        <v>6361</v>
      </c>
      <c r="C1065" t="s">
        <v>761</v>
      </c>
      <c r="D1065" t="s">
        <v>1324</v>
      </c>
      <c r="E1065">
        <v>2905</v>
      </c>
      <c r="F1065">
        <v>2898</v>
      </c>
      <c r="G1065">
        <v>300</v>
      </c>
      <c r="H1065" t="s">
        <v>1314</v>
      </c>
      <c r="I1065">
        <v>8309</v>
      </c>
      <c r="J1065" t="s">
        <v>893</v>
      </c>
      <c r="K1065" t="s">
        <v>1369</v>
      </c>
      <c r="L1065">
        <v>3985</v>
      </c>
      <c r="M1065">
        <v>3992</v>
      </c>
      <c r="N1065">
        <v>200</v>
      </c>
      <c r="O1065" t="s">
        <v>1311</v>
      </c>
      <c r="P1065">
        <v>0.60524870241347695</v>
      </c>
      <c r="Q1065">
        <v>0.80912002883075895</v>
      </c>
      <c r="R1065">
        <v>3.6745274261127198E-2</v>
      </c>
      <c r="S1065" s="15">
        <v>2.56418601666536E-2</v>
      </c>
      <c r="T1065">
        <v>-2.6121004730742001</v>
      </c>
      <c r="U1065">
        <v>2.6121004730742001</v>
      </c>
      <c r="V1065">
        <v>2.8446150527885101</v>
      </c>
      <c r="W1065">
        <v>-9.02</v>
      </c>
      <c r="X1065">
        <v>8.89</v>
      </c>
      <c r="Y1065">
        <v>-11998</v>
      </c>
      <c r="Z1065">
        <v>-2000</v>
      </c>
      <c r="AA1065">
        <v>-0.15</v>
      </c>
      <c r="AB1065">
        <v>6</v>
      </c>
      <c r="AC1065">
        <v>2</v>
      </c>
      <c r="AD1065">
        <v>4</v>
      </c>
      <c r="AE1065">
        <v>33.33</v>
      </c>
      <c r="AF1065">
        <v>10</v>
      </c>
      <c r="AG1065">
        <v>2</v>
      </c>
      <c r="AH1065">
        <v>2</v>
      </c>
      <c r="AI1065">
        <v>2</v>
      </c>
    </row>
    <row r="1066" spans="1:35" x14ac:dyDescent="0.2">
      <c r="A1066" s="102">
        <v>496</v>
      </c>
      <c r="B1066">
        <v>2001</v>
      </c>
      <c r="C1066" t="s">
        <v>1222</v>
      </c>
      <c r="D1066" t="s">
        <v>1339</v>
      </c>
      <c r="E1066">
        <v>1653</v>
      </c>
      <c r="F1066">
        <v>1649</v>
      </c>
      <c r="G1066">
        <v>600</v>
      </c>
      <c r="H1066" t="s">
        <v>1311</v>
      </c>
      <c r="I1066">
        <v>3865</v>
      </c>
      <c r="J1066" t="s">
        <v>1259</v>
      </c>
      <c r="K1066" t="s">
        <v>1542</v>
      </c>
      <c r="L1066">
        <v>500</v>
      </c>
      <c r="M1066">
        <v>499</v>
      </c>
      <c r="N1066">
        <v>2000</v>
      </c>
      <c r="O1066" t="s">
        <v>1314</v>
      </c>
      <c r="P1066">
        <v>0.82035438147399797</v>
      </c>
      <c r="Q1066">
        <v>0.89979365285775104</v>
      </c>
      <c r="R1066">
        <v>0.10270995065197799</v>
      </c>
      <c r="S1066">
        <v>8.5929715674984697E-3</v>
      </c>
      <c r="T1066">
        <v>2.4207011330875301</v>
      </c>
      <c r="U1066">
        <v>2.4207011330875301</v>
      </c>
      <c r="V1066">
        <v>2.4271146686910399</v>
      </c>
      <c r="W1066">
        <v>6.7</v>
      </c>
      <c r="X1066">
        <v>0.87</v>
      </c>
      <c r="Y1066">
        <v>-12457</v>
      </c>
      <c r="Z1066">
        <v>-542</v>
      </c>
      <c r="AA1066">
        <v>0.06</v>
      </c>
      <c r="AB1066">
        <v>23</v>
      </c>
      <c r="AC1066">
        <v>11</v>
      </c>
      <c r="AD1066">
        <v>12</v>
      </c>
      <c r="AE1066">
        <v>47.83</v>
      </c>
      <c r="AF1066">
        <v>12</v>
      </c>
      <c r="AG1066">
        <v>7</v>
      </c>
      <c r="AH1066">
        <v>7</v>
      </c>
      <c r="AI1066">
        <v>9</v>
      </c>
    </row>
    <row r="1067" spans="1:35" x14ac:dyDescent="0.2">
      <c r="A1067" s="102">
        <v>1048</v>
      </c>
      <c r="B1067">
        <v>2127</v>
      </c>
      <c r="C1067" t="s">
        <v>1508</v>
      </c>
      <c r="D1067" t="s">
        <v>1326</v>
      </c>
      <c r="E1067">
        <v>3865</v>
      </c>
      <c r="F1067">
        <v>3830</v>
      </c>
      <c r="G1067">
        <v>200</v>
      </c>
      <c r="H1067" t="s">
        <v>1311</v>
      </c>
      <c r="I1067">
        <v>5333</v>
      </c>
      <c r="J1067" t="s">
        <v>237</v>
      </c>
      <c r="K1067" t="s">
        <v>1310</v>
      </c>
      <c r="L1067">
        <v>1890</v>
      </c>
      <c r="M1067">
        <v>1889</v>
      </c>
      <c r="N1067">
        <v>400</v>
      </c>
      <c r="O1067" t="s">
        <v>1314</v>
      </c>
      <c r="P1067">
        <v>0.71941303034550097</v>
      </c>
      <c r="Q1067">
        <v>0.85183483535590698</v>
      </c>
      <c r="R1067">
        <v>1.43168641614798E-2</v>
      </c>
      <c r="S1067" s="15">
        <v>6.5965414149461998E-2</v>
      </c>
      <c r="T1067">
        <v>0.75865994503266199</v>
      </c>
      <c r="U1067">
        <v>0.75865994503266199</v>
      </c>
      <c r="V1067">
        <v>1.27455547930422</v>
      </c>
      <c r="W1067">
        <v>3.15</v>
      </c>
      <c r="X1067">
        <v>1.36</v>
      </c>
      <c r="Y1067">
        <v>-12607</v>
      </c>
      <c r="Z1067">
        <v>-525</v>
      </c>
      <c r="AA1067">
        <v>-0.1</v>
      </c>
      <c r="AB1067">
        <v>24</v>
      </c>
      <c r="AC1067">
        <v>10</v>
      </c>
      <c r="AD1067">
        <v>14</v>
      </c>
      <c r="AE1067">
        <v>41.67</v>
      </c>
      <c r="AF1067">
        <v>9</v>
      </c>
      <c r="AG1067">
        <v>8</v>
      </c>
      <c r="AH1067">
        <v>11</v>
      </c>
      <c r="AI1067">
        <v>5</v>
      </c>
    </row>
    <row r="1068" spans="1:35" x14ac:dyDescent="0.2">
      <c r="A1068" s="102">
        <v>887</v>
      </c>
      <c r="B1068">
        <v>4202</v>
      </c>
      <c r="C1068" t="s">
        <v>48</v>
      </c>
      <c r="D1068" t="s">
        <v>1336</v>
      </c>
      <c r="E1068">
        <v>1025</v>
      </c>
      <c r="F1068">
        <v>1038</v>
      </c>
      <c r="G1068">
        <v>900</v>
      </c>
      <c r="H1068" t="s">
        <v>1311</v>
      </c>
      <c r="I1068">
        <v>9076</v>
      </c>
      <c r="J1068" t="s">
        <v>948</v>
      </c>
      <c r="K1068" t="s">
        <v>1442</v>
      </c>
      <c r="L1068">
        <v>1368</v>
      </c>
      <c r="M1068">
        <v>1399</v>
      </c>
      <c r="N1068">
        <v>700</v>
      </c>
      <c r="O1068" t="s">
        <v>1314</v>
      </c>
      <c r="P1068">
        <v>0.77048890320627506</v>
      </c>
      <c r="Q1068">
        <v>0.86569442586476497</v>
      </c>
      <c r="R1068">
        <v>2.1598120917139699E-2</v>
      </c>
      <c r="S1068">
        <v>2.2656094954809101E-2</v>
      </c>
      <c r="T1068">
        <v>1.0547010146123501</v>
      </c>
      <c r="U1068">
        <v>1.0547010146123501</v>
      </c>
      <c r="V1068">
        <v>1.2553755321832301</v>
      </c>
      <c r="W1068">
        <v>2.74</v>
      </c>
      <c r="X1068">
        <v>4.6100000000000003</v>
      </c>
      <c r="Y1068">
        <v>-12675</v>
      </c>
      <c r="Z1068">
        <v>-604</v>
      </c>
      <c r="AA1068">
        <v>-0.03</v>
      </c>
      <c r="AB1068">
        <v>21</v>
      </c>
      <c r="AC1068">
        <v>11</v>
      </c>
      <c r="AD1068">
        <v>10</v>
      </c>
      <c r="AE1068">
        <v>52.38</v>
      </c>
      <c r="AF1068">
        <v>13</v>
      </c>
      <c r="AG1068">
        <v>6</v>
      </c>
      <c r="AH1068">
        <v>6</v>
      </c>
      <c r="AI1068">
        <v>9</v>
      </c>
    </row>
    <row r="1069" spans="1:35" x14ac:dyDescent="0.2">
      <c r="A1069" s="102">
        <v>562</v>
      </c>
      <c r="B1069">
        <v>1414</v>
      </c>
      <c r="C1069" t="s">
        <v>1506</v>
      </c>
      <c r="D1069" t="s">
        <v>1321</v>
      </c>
      <c r="E1069">
        <v>4500</v>
      </c>
      <c r="F1069">
        <v>4460</v>
      </c>
      <c r="G1069">
        <v>200</v>
      </c>
      <c r="H1069" t="s">
        <v>1314</v>
      </c>
      <c r="I1069">
        <v>8591</v>
      </c>
      <c r="J1069" t="s">
        <v>1495</v>
      </c>
      <c r="K1069" t="s">
        <v>1317</v>
      </c>
      <c r="L1069">
        <v>1900</v>
      </c>
      <c r="M1069">
        <v>1913.5</v>
      </c>
      <c r="N1069">
        <v>500</v>
      </c>
      <c r="O1069" t="s">
        <v>1311</v>
      </c>
      <c r="P1069">
        <v>0.62433676746646105</v>
      </c>
      <c r="Q1069">
        <v>0.89477705786708095</v>
      </c>
      <c r="R1069">
        <v>0.36405950093331801</v>
      </c>
      <c r="S1069" s="106">
        <v>4.0651487114754199E-2</v>
      </c>
      <c r="T1069">
        <v>-2.1383099240188002</v>
      </c>
      <c r="U1069">
        <v>2.1383099240188002</v>
      </c>
      <c r="V1069">
        <v>1.50297546804731</v>
      </c>
      <c r="W1069">
        <v>-5.33</v>
      </c>
      <c r="X1069">
        <v>7.26</v>
      </c>
      <c r="Y1069">
        <v>-12871</v>
      </c>
      <c r="Z1069">
        <v>-990</v>
      </c>
      <c r="AA1069">
        <v>-0.01</v>
      </c>
      <c r="AB1069">
        <v>13</v>
      </c>
      <c r="AC1069">
        <v>8</v>
      </c>
      <c r="AD1069">
        <v>5</v>
      </c>
      <c r="AE1069">
        <v>61.54</v>
      </c>
      <c r="AF1069">
        <v>13</v>
      </c>
      <c r="AG1069">
        <v>3</v>
      </c>
      <c r="AH1069">
        <v>4</v>
      </c>
      <c r="AI1069">
        <v>6</v>
      </c>
    </row>
    <row r="1070" spans="1:35" x14ac:dyDescent="0.2">
      <c r="A1070" s="102">
        <v>107</v>
      </c>
      <c r="B1070">
        <v>6981</v>
      </c>
      <c r="C1070" t="s">
        <v>1513</v>
      </c>
      <c r="D1070" t="s">
        <v>1316</v>
      </c>
      <c r="E1070">
        <v>6415</v>
      </c>
      <c r="F1070">
        <v>6330</v>
      </c>
      <c r="G1070">
        <v>100</v>
      </c>
      <c r="H1070" t="s">
        <v>1311</v>
      </c>
      <c r="I1070">
        <v>7282</v>
      </c>
      <c r="J1070" t="s">
        <v>1577</v>
      </c>
      <c r="K1070" t="s">
        <v>1329</v>
      </c>
      <c r="L1070">
        <v>2451</v>
      </c>
      <c r="M1070">
        <v>2473</v>
      </c>
      <c r="N1070">
        <v>300</v>
      </c>
      <c r="O1070" t="s">
        <v>1314</v>
      </c>
      <c r="P1070">
        <v>0.56810935344686597</v>
      </c>
      <c r="Q1070">
        <v>0.94002972949745001</v>
      </c>
      <c r="R1070" s="106">
        <v>0.382485094814289</v>
      </c>
      <c r="S1070" s="106">
        <v>1.17304239830109E-2</v>
      </c>
      <c r="T1070">
        <v>0.80717513815408903</v>
      </c>
      <c r="U1070">
        <v>0.80717513815408903</v>
      </c>
      <c r="V1070">
        <v>1.24115490570249</v>
      </c>
      <c r="W1070">
        <v>3.18</v>
      </c>
      <c r="X1070">
        <v>17.2</v>
      </c>
      <c r="Y1070">
        <v>-12921</v>
      </c>
      <c r="Z1070">
        <v>-1292</v>
      </c>
      <c r="AA1070">
        <v>0.04</v>
      </c>
      <c r="AB1070">
        <v>10</v>
      </c>
      <c r="AC1070">
        <v>5</v>
      </c>
      <c r="AD1070">
        <v>5</v>
      </c>
      <c r="AE1070">
        <v>50</v>
      </c>
      <c r="AF1070">
        <v>11</v>
      </c>
      <c r="AG1070">
        <v>4</v>
      </c>
      <c r="AH1070">
        <v>4</v>
      </c>
      <c r="AI1070">
        <v>2</v>
      </c>
    </row>
    <row r="1071" spans="1:35" x14ac:dyDescent="0.2">
      <c r="A1071" s="102">
        <v>868</v>
      </c>
      <c r="B1071">
        <v>4812</v>
      </c>
      <c r="C1071" t="s">
        <v>698</v>
      </c>
      <c r="D1071" t="s">
        <v>1313</v>
      </c>
      <c r="E1071">
        <v>5060</v>
      </c>
      <c r="F1071">
        <v>5060</v>
      </c>
      <c r="G1071">
        <v>200</v>
      </c>
      <c r="H1071" t="s">
        <v>1311</v>
      </c>
      <c r="I1071">
        <v>8591</v>
      </c>
      <c r="J1071" t="s">
        <v>1495</v>
      </c>
      <c r="K1071" t="s">
        <v>1317</v>
      </c>
      <c r="L1071">
        <v>1900</v>
      </c>
      <c r="M1071">
        <v>1913.5</v>
      </c>
      <c r="N1071">
        <v>500</v>
      </c>
      <c r="O1071" t="s">
        <v>1314</v>
      </c>
      <c r="P1071">
        <v>0.873139404319204</v>
      </c>
      <c r="Q1071">
        <v>0.86805378083323503</v>
      </c>
      <c r="R1071" s="106">
        <v>3.8111643891449901E-2</v>
      </c>
      <c r="S1071">
        <v>4.6752942401333999E-2</v>
      </c>
      <c r="T1071">
        <v>2.1037100122170398</v>
      </c>
      <c r="U1071">
        <v>2.1037100122170398</v>
      </c>
      <c r="V1071">
        <v>2.4775347131731</v>
      </c>
      <c r="W1071">
        <v>11.14</v>
      </c>
      <c r="X1071">
        <v>5.46</v>
      </c>
      <c r="Y1071">
        <v>-13030</v>
      </c>
      <c r="Z1071">
        <v>-543</v>
      </c>
      <c r="AA1071">
        <v>0.02</v>
      </c>
      <c r="AB1071">
        <v>24</v>
      </c>
      <c r="AC1071">
        <v>13</v>
      </c>
      <c r="AD1071">
        <v>11</v>
      </c>
      <c r="AE1071">
        <v>54.17</v>
      </c>
      <c r="AF1071">
        <v>12</v>
      </c>
      <c r="AG1071">
        <v>7</v>
      </c>
      <c r="AH1071">
        <v>7</v>
      </c>
      <c r="AI1071">
        <v>10</v>
      </c>
    </row>
    <row r="1072" spans="1:35" x14ac:dyDescent="0.2">
      <c r="A1072" s="102">
        <v>764</v>
      </c>
      <c r="B1072">
        <v>6370</v>
      </c>
      <c r="C1072" t="s">
        <v>1569</v>
      </c>
      <c r="D1072" t="s">
        <v>1324</v>
      </c>
      <c r="E1072">
        <v>3195</v>
      </c>
      <c r="F1072">
        <v>3200</v>
      </c>
      <c r="G1072">
        <v>300</v>
      </c>
      <c r="H1072" t="s">
        <v>1314</v>
      </c>
      <c r="I1072">
        <v>8806</v>
      </c>
      <c r="J1072" t="s">
        <v>1523</v>
      </c>
      <c r="K1072" t="s">
        <v>1333</v>
      </c>
      <c r="L1072">
        <v>1397</v>
      </c>
      <c r="M1072">
        <v>1397</v>
      </c>
      <c r="N1072">
        <v>700</v>
      </c>
      <c r="O1072" t="s">
        <v>1311</v>
      </c>
      <c r="P1072">
        <v>0.74775573155090502</v>
      </c>
      <c r="Q1072">
        <v>0.87799810778363396</v>
      </c>
      <c r="R1072" s="15">
        <v>5.16002751873786E-2</v>
      </c>
      <c r="S1072">
        <v>5.0977921008657501E-2</v>
      </c>
      <c r="T1072">
        <v>-2.0498148272113799</v>
      </c>
      <c r="U1072">
        <v>2.0498148272113799</v>
      </c>
      <c r="V1072">
        <v>2.36598468343779</v>
      </c>
      <c r="W1072">
        <v>-12.16</v>
      </c>
      <c r="X1072">
        <v>1.86</v>
      </c>
      <c r="Y1072">
        <v>-13158</v>
      </c>
      <c r="Z1072">
        <v>-1012</v>
      </c>
      <c r="AA1072">
        <v>-0.08</v>
      </c>
      <c r="AB1072">
        <v>13</v>
      </c>
      <c r="AC1072">
        <v>6</v>
      </c>
      <c r="AD1072">
        <v>7</v>
      </c>
      <c r="AE1072">
        <v>46.15</v>
      </c>
      <c r="AF1072">
        <v>14</v>
      </c>
      <c r="AG1072">
        <v>3</v>
      </c>
      <c r="AH1072">
        <v>2</v>
      </c>
      <c r="AI1072">
        <v>8</v>
      </c>
    </row>
    <row r="1073" spans="1:35" x14ac:dyDescent="0.2">
      <c r="A1073" s="102">
        <v>212</v>
      </c>
      <c r="B1073">
        <v>8242</v>
      </c>
      <c r="C1073" t="s">
        <v>884</v>
      </c>
      <c r="D1073" t="s">
        <v>1337</v>
      </c>
      <c r="E1073">
        <v>980</v>
      </c>
      <c r="F1073">
        <v>961</v>
      </c>
      <c r="G1073">
        <v>1100</v>
      </c>
      <c r="H1073" t="s">
        <v>1314</v>
      </c>
      <c r="I1073">
        <v>9507</v>
      </c>
      <c r="J1073" t="s">
        <v>1448</v>
      </c>
      <c r="K1073" t="s">
        <v>1371</v>
      </c>
      <c r="L1073">
        <v>892</v>
      </c>
      <c r="M1073">
        <v>882</v>
      </c>
      <c r="N1073">
        <v>1200</v>
      </c>
      <c r="O1073" t="s">
        <v>1311</v>
      </c>
      <c r="P1073">
        <v>0.91653169503426801</v>
      </c>
      <c r="Q1073">
        <v>0.92528952559187205</v>
      </c>
      <c r="R1073" s="106">
        <v>3.3075815589363E-3</v>
      </c>
      <c r="S1073">
        <v>8.1023895822578199E-3</v>
      </c>
      <c r="T1073">
        <v>-1.34582932899011</v>
      </c>
      <c r="U1073">
        <v>1.34582932899011</v>
      </c>
      <c r="V1073">
        <v>0.91850337293893503</v>
      </c>
      <c r="W1073">
        <v>-5.55</v>
      </c>
      <c r="X1073">
        <v>0.12</v>
      </c>
      <c r="Y1073">
        <v>-13431</v>
      </c>
      <c r="Z1073">
        <v>-895</v>
      </c>
      <c r="AA1073">
        <v>-0.12</v>
      </c>
      <c r="AB1073">
        <v>15</v>
      </c>
      <c r="AC1073">
        <v>6</v>
      </c>
      <c r="AD1073">
        <v>9</v>
      </c>
      <c r="AE1073">
        <v>40</v>
      </c>
      <c r="AF1073">
        <v>10</v>
      </c>
      <c r="AG1073">
        <v>6</v>
      </c>
      <c r="AH1073">
        <v>6</v>
      </c>
      <c r="AI1073">
        <v>3</v>
      </c>
    </row>
    <row r="1074" spans="1:35" x14ac:dyDescent="0.2">
      <c r="A1074" s="102">
        <v>750</v>
      </c>
      <c r="B1074">
        <v>7762</v>
      </c>
      <c r="C1074" t="s">
        <v>1533</v>
      </c>
      <c r="D1074" t="s">
        <v>1320</v>
      </c>
      <c r="E1074">
        <v>488</v>
      </c>
      <c r="F1074">
        <v>491</v>
      </c>
      <c r="G1074">
        <v>2000</v>
      </c>
      <c r="H1074" t="s">
        <v>1314</v>
      </c>
      <c r="I1074">
        <v>9072</v>
      </c>
      <c r="J1074" t="s">
        <v>1441</v>
      </c>
      <c r="K1074" t="s">
        <v>1442</v>
      </c>
      <c r="L1074">
        <v>2444</v>
      </c>
      <c r="M1074">
        <v>2438</v>
      </c>
      <c r="N1074">
        <v>400</v>
      </c>
      <c r="O1074" t="s">
        <v>1311</v>
      </c>
      <c r="P1074">
        <v>0.95141417443189902</v>
      </c>
      <c r="Q1074">
        <v>0.87910872417308905</v>
      </c>
      <c r="R1074">
        <v>7.5493776516273002E-3</v>
      </c>
      <c r="S1074">
        <v>3.3238050708230601E-3</v>
      </c>
      <c r="T1074">
        <v>-2.3937042282733998</v>
      </c>
      <c r="U1074">
        <v>2.3937042282733998</v>
      </c>
      <c r="V1074">
        <v>2.99668110428262</v>
      </c>
      <c r="W1074">
        <v>-7.9</v>
      </c>
      <c r="X1074">
        <v>0.7</v>
      </c>
      <c r="Y1074">
        <v>-13692</v>
      </c>
      <c r="Z1074">
        <v>-856</v>
      </c>
      <c r="AA1074">
        <v>-0.06</v>
      </c>
      <c r="AB1074">
        <v>16</v>
      </c>
      <c r="AC1074">
        <v>10</v>
      </c>
      <c r="AD1074">
        <v>6</v>
      </c>
      <c r="AE1074">
        <v>62.5</v>
      </c>
      <c r="AF1074">
        <v>14</v>
      </c>
      <c r="AG1074">
        <v>1</v>
      </c>
      <c r="AH1074">
        <v>3</v>
      </c>
      <c r="AI1074">
        <v>12</v>
      </c>
    </row>
    <row r="1075" spans="1:35" x14ac:dyDescent="0.2">
      <c r="A1075" s="102">
        <v>306</v>
      </c>
      <c r="B1075">
        <v>5401</v>
      </c>
      <c r="C1075" t="s">
        <v>1670</v>
      </c>
      <c r="D1075" t="s">
        <v>1367</v>
      </c>
      <c r="E1075">
        <v>1469</v>
      </c>
      <c r="F1075">
        <v>1477</v>
      </c>
      <c r="G1075">
        <v>700</v>
      </c>
      <c r="H1075" t="s">
        <v>1314</v>
      </c>
      <c r="I1075">
        <v>7181</v>
      </c>
      <c r="J1075" t="s">
        <v>63</v>
      </c>
      <c r="K1075" t="s">
        <v>1507</v>
      </c>
      <c r="L1075">
        <v>1848</v>
      </c>
      <c r="M1075">
        <v>1820</v>
      </c>
      <c r="N1075">
        <v>600</v>
      </c>
      <c r="O1075" t="s">
        <v>1311</v>
      </c>
      <c r="P1075">
        <v>0.67477796366259801</v>
      </c>
      <c r="Q1075">
        <v>0.91545444165201695</v>
      </c>
      <c r="R1075" s="106">
        <v>0.30820148602275299</v>
      </c>
      <c r="S1075">
        <v>8.6023155946403806E-2</v>
      </c>
      <c r="T1075">
        <v>-1.65296234909734</v>
      </c>
      <c r="U1075">
        <v>1.65296234909734</v>
      </c>
      <c r="V1075">
        <v>1.7543200596797901</v>
      </c>
      <c r="W1075">
        <v>-7.03</v>
      </c>
      <c r="X1075">
        <v>5.32</v>
      </c>
      <c r="Y1075">
        <v>-14400</v>
      </c>
      <c r="Z1075">
        <v>-800</v>
      </c>
      <c r="AA1075">
        <v>-0.06</v>
      </c>
      <c r="AB1075">
        <v>18</v>
      </c>
      <c r="AC1075">
        <v>9</v>
      </c>
      <c r="AD1075">
        <v>9</v>
      </c>
      <c r="AE1075">
        <v>50</v>
      </c>
      <c r="AF1075">
        <v>15</v>
      </c>
      <c r="AG1075">
        <v>4</v>
      </c>
      <c r="AH1075">
        <v>3</v>
      </c>
      <c r="AI1075">
        <v>11</v>
      </c>
    </row>
    <row r="1076" spans="1:35" x14ac:dyDescent="0.2">
      <c r="A1076" s="102">
        <v>426</v>
      </c>
      <c r="B1076">
        <v>5714</v>
      </c>
      <c r="C1076" t="s">
        <v>725</v>
      </c>
      <c r="D1076" t="s">
        <v>1327</v>
      </c>
      <c r="E1076">
        <v>3855</v>
      </c>
      <c r="F1076">
        <v>3860</v>
      </c>
      <c r="G1076">
        <v>200</v>
      </c>
      <c r="H1076" t="s">
        <v>1311</v>
      </c>
      <c r="I1076">
        <v>6807</v>
      </c>
      <c r="J1076" t="s">
        <v>238</v>
      </c>
      <c r="K1076" t="s">
        <v>1316</v>
      </c>
      <c r="L1076">
        <v>2016</v>
      </c>
      <c r="M1076">
        <v>1995</v>
      </c>
      <c r="N1076">
        <v>400</v>
      </c>
      <c r="O1076" t="s">
        <v>1314</v>
      </c>
      <c r="P1076">
        <v>0.76234402883617403</v>
      </c>
      <c r="Q1076">
        <v>0.90561138114634598</v>
      </c>
      <c r="R1076">
        <v>3.5362457712035299E-2</v>
      </c>
      <c r="S1076" s="15">
        <v>1.51164025882861E-2</v>
      </c>
      <c r="T1076">
        <v>0.68832968166221198</v>
      </c>
      <c r="U1076">
        <v>0.68832968166221198</v>
      </c>
      <c r="V1076">
        <v>0.44182676809406102</v>
      </c>
      <c r="W1076">
        <v>2.89</v>
      </c>
      <c r="X1076">
        <v>3.37</v>
      </c>
      <c r="Y1076">
        <v>-14586</v>
      </c>
      <c r="Z1076">
        <v>-768</v>
      </c>
      <c r="AA1076">
        <v>-0.2</v>
      </c>
      <c r="AB1076">
        <v>19</v>
      </c>
      <c r="AC1076">
        <v>10</v>
      </c>
      <c r="AD1076">
        <v>9</v>
      </c>
      <c r="AE1076">
        <v>52.63</v>
      </c>
      <c r="AF1076">
        <v>11</v>
      </c>
      <c r="AG1076">
        <v>7</v>
      </c>
      <c r="AH1076">
        <v>7</v>
      </c>
      <c r="AI1076">
        <v>5</v>
      </c>
    </row>
    <row r="1077" spans="1:35" x14ac:dyDescent="0.2">
      <c r="A1077" s="102">
        <v>138</v>
      </c>
      <c r="B1077">
        <v>6028</v>
      </c>
      <c r="C1077" t="s">
        <v>559</v>
      </c>
      <c r="D1077" t="s">
        <v>1326</v>
      </c>
      <c r="E1077">
        <v>7870</v>
      </c>
      <c r="F1077">
        <v>7820</v>
      </c>
      <c r="G1077">
        <v>100</v>
      </c>
      <c r="H1077" t="s">
        <v>1311</v>
      </c>
      <c r="I1077">
        <v>6588</v>
      </c>
      <c r="J1077" t="s">
        <v>444</v>
      </c>
      <c r="K1077" t="s">
        <v>1316</v>
      </c>
      <c r="L1077">
        <v>4335</v>
      </c>
      <c r="M1077">
        <v>4350</v>
      </c>
      <c r="N1077">
        <v>200</v>
      </c>
      <c r="O1077" t="s">
        <v>1314</v>
      </c>
      <c r="P1077">
        <v>0.55094351388010998</v>
      </c>
      <c r="Q1077">
        <v>0.93374968231701605</v>
      </c>
      <c r="R1077" s="106">
        <v>0.31612882564551498</v>
      </c>
      <c r="S1077" s="106">
        <v>5.2983161812654601E-3</v>
      </c>
      <c r="T1077">
        <v>2.1240379107947498</v>
      </c>
      <c r="U1077">
        <v>2.1240379107947498</v>
      </c>
      <c r="V1077">
        <v>2.3814445486851401</v>
      </c>
      <c r="W1077">
        <v>5.74</v>
      </c>
      <c r="X1077">
        <v>11.25</v>
      </c>
      <c r="Y1077">
        <v>-14616</v>
      </c>
      <c r="Z1077">
        <v>-1329</v>
      </c>
      <c r="AA1077">
        <v>-0.41</v>
      </c>
      <c r="AB1077">
        <v>11</v>
      </c>
      <c r="AC1077">
        <v>4</v>
      </c>
      <c r="AD1077">
        <v>7</v>
      </c>
      <c r="AE1077">
        <v>36.36</v>
      </c>
      <c r="AF1077">
        <v>11</v>
      </c>
      <c r="AG1077">
        <v>4</v>
      </c>
      <c r="AH1077">
        <v>5</v>
      </c>
      <c r="AI1077">
        <v>2</v>
      </c>
    </row>
    <row r="1078" spans="1:35" x14ac:dyDescent="0.2">
      <c r="A1078" s="102">
        <v>29</v>
      </c>
      <c r="B1078">
        <v>5802</v>
      </c>
      <c r="C1078" t="s">
        <v>1549</v>
      </c>
      <c r="D1078" t="s">
        <v>1327</v>
      </c>
      <c r="E1078">
        <v>1447.5</v>
      </c>
      <c r="F1078">
        <v>1459</v>
      </c>
      <c r="G1078">
        <v>700</v>
      </c>
      <c r="H1078" t="s">
        <v>1314</v>
      </c>
      <c r="I1078">
        <v>8002</v>
      </c>
      <c r="J1078" t="s">
        <v>29</v>
      </c>
      <c r="K1078" t="s">
        <v>1318</v>
      </c>
      <c r="L1078">
        <v>782.8</v>
      </c>
      <c r="M1078">
        <v>789.7</v>
      </c>
      <c r="N1078">
        <v>1300</v>
      </c>
      <c r="O1078" t="s">
        <v>1311</v>
      </c>
      <c r="P1078">
        <v>0.864458003593923</v>
      </c>
      <c r="Q1078">
        <v>0.95723089985739196</v>
      </c>
      <c r="R1078">
        <v>0.38308299892713399</v>
      </c>
      <c r="S1078">
        <v>9.3812973146392992E-3</v>
      </c>
      <c r="T1078">
        <v>-2.07553989210817</v>
      </c>
      <c r="U1078">
        <v>2.07553989210817</v>
      </c>
      <c r="V1078">
        <v>1.97350609629553</v>
      </c>
      <c r="W1078">
        <v>-6.36</v>
      </c>
      <c r="X1078">
        <v>0.52</v>
      </c>
      <c r="Y1078">
        <v>-14976</v>
      </c>
      <c r="Z1078">
        <v>-881</v>
      </c>
      <c r="AA1078">
        <v>-0.04</v>
      </c>
      <c r="AB1078">
        <v>17</v>
      </c>
      <c r="AC1078">
        <v>8</v>
      </c>
      <c r="AD1078">
        <v>9</v>
      </c>
      <c r="AE1078">
        <v>47.06</v>
      </c>
      <c r="AF1078">
        <v>15</v>
      </c>
      <c r="AG1078">
        <v>4</v>
      </c>
      <c r="AH1078">
        <v>2</v>
      </c>
      <c r="AI1078">
        <v>11</v>
      </c>
    </row>
    <row r="1079" spans="1:35" x14ac:dyDescent="0.2">
      <c r="A1079" s="102">
        <v>1512</v>
      </c>
      <c r="B1079">
        <v>4540</v>
      </c>
      <c r="C1079" t="s">
        <v>1792</v>
      </c>
      <c r="D1079" t="s">
        <v>1334</v>
      </c>
      <c r="E1079">
        <v>2913</v>
      </c>
      <c r="F1079">
        <v>2861</v>
      </c>
      <c r="G1079">
        <v>300</v>
      </c>
      <c r="H1079" t="s">
        <v>1314</v>
      </c>
      <c r="I1079">
        <v>7182</v>
      </c>
      <c r="J1079" t="s">
        <v>1437</v>
      </c>
      <c r="K1079" t="s">
        <v>1369</v>
      </c>
      <c r="L1079">
        <v>1022</v>
      </c>
      <c r="M1079">
        <v>1011</v>
      </c>
      <c r="N1079">
        <v>800</v>
      </c>
      <c r="O1079" t="s">
        <v>1311</v>
      </c>
      <c r="P1079">
        <v>0.67085996191392105</v>
      </c>
      <c r="Q1079">
        <v>0.80215224492638404</v>
      </c>
      <c r="R1079" s="106">
        <v>9.1577515322591896E-2</v>
      </c>
      <c r="S1079">
        <v>4.1901960341961197E-2</v>
      </c>
      <c r="T1079">
        <v>-1.5789118079578499</v>
      </c>
      <c r="U1079">
        <v>1.5789118079578499</v>
      </c>
      <c r="V1079">
        <v>1.03529292026013</v>
      </c>
      <c r="W1079">
        <v>-5.56</v>
      </c>
      <c r="X1079">
        <v>5.77</v>
      </c>
      <c r="Y1079">
        <v>-15439</v>
      </c>
      <c r="Z1079">
        <v>-1103</v>
      </c>
      <c r="AA1079">
        <v>-0.15</v>
      </c>
      <c r="AB1079">
        <v>14</v>
      </c>
      <c r="AC1079">
        <v>8</v>
      </c>
      <c r="AD1079">
        <v>6</v>
      </c>
      <c r="AE1079">
        <v>57.14</v>
      </c>
      <c r="AF1079">
        <v>15</v>
      </c>
      <c r="AG1079">
        <v>2</v>
      </c>
      <c r="AH1079">
        <v>2</v>
      </c>
      <c r="AI1079">
        <v>10</v>
      </c>
    </row>
    <row r="1080" spans="1:35" x14ac:dyDescent="0.2">
      <c r="A1080" s="102">
        <v>639</v>
      </c>
      <c r="B1080">
        <v>6201</v>
      </c>
      <c r="C1080" t="s">
        <v>1711</v>
      </c>
      <c r="D1080" t="s">
        <v>1329</v>
      </c>
      <c r="E1080">
        <v>6230</v>
      </c>
      <c r="F1080">
        <v>6240</v>
      </c>
      <c r="G1080">
        <v>100</v>
      </c>
      <c r="H1080" t="s">
        <v>1311</v>
      </c>
      <c r="I1080">
        <v>6506</v>
      </c>
      <c r="J1080" t="s">
        <v>1486</v>
      </c>
      <c r="K1080" t="s">
        <v>1316</v>
      </c>
      <c r="L1080">
        <v>3850</v>
      </c>
      <c r="M1080">
        <v>3875</v>
      </c>
      <c r="N1080">
        <v>200</v>
      </c>
      <c r="O1080" t="s">
        <v>1314</v>
      </c>
      <c r="P1080">
        <v>0.51937711273439402</v>
      </c>
      <c r="Q1080">
        <v>0.88820270715202299</v>
      </c>
      <c r="R1080">
        <v>0.148723124020085</v>
      </c>
      <c r="S1080" s="106">
        <v>9.5603382717692805E-3</v>
      </c>
      <c r="T1080">
        <v>1.1218200389600099</v>
      </c>
      <c r="U1080">
        <v>1.1218200389600099</v>
      </c>
      <c r="V1080">
        <v>0.79548605836049902</v>
      </c>
      <c r="W1080">
        <v>3.26</v>
      </c>
      <c r="X1080">
        <v>24.2</v>
      </c>
      <c r="Y1080">
        <v>-15466</v>
      </c>
      <c r="Z1080">
        <v>-2209</v>
      </c>
      <c r="AA1080">
        <v>-0.65</v>
      </c>
      <c r="AB1080">
        <v>7</v>
      </c>
      <c r="AC1080">
        <v>3</v>
      </c>
      <c r="AD1080">
        <v>4</v>
      </c>
      <c r="AE1080">
        <v>42.86</v>
      </c>
      <c r="AF1080">
        <v>5</v>
      </c>
      <c r="AG1080">
        <v>3</v>
      </c>
      <c r="AH1080">
        <v>4</v>
      </c>
      <c r="AI1080">
        <v>0</v>
      </c>
    </row>
    <row r="1081" spans="1:35" x14ac:dyDescent="0.2">
      <c r="A1081" s="102">
        <v>417</v>
      </c>
      <c r="B1081">
        <v>4849</v>
      </c>
      <c r="C1081" t="s">
        <v>554</v>
      </c>
      <c r="D1081" t="s">
        <v>1326</v>
      </c>
      <c r="E1081">
        <v>3865</v>
      </c>
      <c r="F1081">
        <v>3775</v>
      </c>
      <c r="G1081">
        <v>200</v>
      </c>
      <c r="H1081" t="s">
        <v>1314</v>
      </c>
      <c r="I1081">
        <v>8919</v>
      </c>
      <c r="J1081" t="s">
        <v>1785</v>
      </c>
      <c r="K1081" t="s">
        <v>1333</v>
      </c>
      <c r="L1081">
        <v>4200</v>
      </c>
      <c r="M1081">
        <v>4165</v>
      </c>
      <c r="N1081">
        <v>200</v>
      </c>
      <c r="O1081" t="s">
        <v>1311</v>
      </c>
      <c r="P1081">
        <v>0.66897806904260604</v>
      </c>
      <c r="Q1081">
        <v>0.906201588304412</v>
      </c>
      <c r="R1081" s="106">
        <v>0.291027228821027</v>
      </c>
      <c r="S1081" s="106">
        <v>3.3561946942083802E-2</v>
      </c>
      <c r="T1081">
        <v>-2.2103211874376298</v>
      </c>
      <c r="U1081">
        <v>2.2103211874376298</v>
      </c>
      <c r="V1081">
        <v>1.98656230717397</v>
      </c>
      <c r="W1081">
        <v>-13.21</v>
      </c>
      <c r="X1081">
        <v>9.36</v>
      </c>
      <c r="Y1081">
        <v>-15858</v>
      </c>
      <c r="Z1081">
        <v>-1762</v>
      </c>
      <c r="AA1081">
        <v>0.02</v>
      </c>
      <c r="AB1081">
        <v>9</v>
      </c>
      <c r="AC1081">
        <v>5</v>
      </c>
      <c r="AD1081">
        <v>4</v>
      </c>
      <c r="AE1081">
        <v>55.56</v>
      </c>
      <c r="AF1081">
        <v>8</v>
      </c>
      <c r="AG1081">
        <v>4</v>
      </c>
      <c r="AH1081">
        <v>3</v>
      </c>
      <c r="AI1081">
        <v>2</v>
      </c>
    </row>
    <row r="1082" spans="1:35" x14ac:dyDescent="0.2">
      <c r="A1082" s="102">
        <v>1354</v>
      </c>
      <c r="B1082">
        <v>2127</v>
      </c>
      <c r="C1082" t="s">
        <v>1508</v>
      </c>
      <c r="D1082" t="s">
        <v>1326</v>
      </c>
      <c r="E1082">
        <v>3865</v>
      </c>
      <c r="F1082">
        <v>3830</v>
      </c>
      <c r="G1082">
        <v>200</v>
      </c>
      <c r="H1082" t="s">
        <v>1314</v>
      </c>
      <c r="I1082">
        <v>4689</v>
      </c>
      <c r="J1082" t="s">
        <v>1504</v>
      </c>
      <c r="K1082" t="s">
        <v>1313</v>
      </c>
      <c r="L1082">
        <v>450</v>
      </c>
      <c r="M1082">
        <v>449</v>
      </c>
      <c r="N1082">
        <v>1700</v>
      </c>
      <c r="O1082" t="s">
        <v>1311</v>
      </c>
      <c r="P1082">
        <v>0.55884816798381498</v>
      </c>
      <c r="Q1082">
        <v>0.82025902158361697</v>
      </c>
      <c r="R1082">
        <v>0.11094800406402799</v>
      </c>
      <c r="S1082" s="106">
        <v>4.7234181508563899E-2</v>
      </c>
      <c r="T1082">
        <v>-0.61567608727374101</v>
      </c>
      <c r="U1082">
        <v>0.61567608727374101</v>
      </c>
      <c r="V1082">
        <v>0.35434861254554101</v>
      </c>
      <c r="W1082">
        <v>-4.37</v>
      </c>
      <c r="X1082">
        <v>0.35</v>
      </c>
      <c r="Y1082">
        <v>-16015</v>
      </c>
      <c r="Z1082">
        <v>-616</v>
      </c>
      <c r="AA1082">
        <v>-0.01</v>
      </c>
      <c r="AB1082">
        <v>26</v>
      </c>
      <c r="AC1082">
        <v>12</v>
      </c>
      <c r="AD1082">
        <v>14</v>
      </c>
      <c r="AE1082">
        <v>46.15</v>
      </c>
      <c r="AF1082">
        <v>10</v>
      </c>
      <c r="AG1082">
        <v>9</v>
      </c>
      <c r="AH1082">
        <v>11</v>
      </c>
      <c r="AI1082">
        <v>6</v>
      </c>
    </row>
    <row r="1083" spans="1:35" x14ac:dyDescent="0.2">
      <c r="A1083" s="102">
        <v>390</v>
      </c>
      <c r="B1083">
        <v>7451</v>
      </c>
      <c r="C1083" t="s">
        <v>816</v>
      </c>
      <c r="D1083" t="s">
        <v>1318</v>
      </c>
      <c r="E1083">
        <v>3005</v>
      </c>
      <c r="F1083">
        <v>3000</v>
      </c>
      <c r="G1083">
        <v>300</v>
      </c>
      <c r="H1083" t="s">
        <v>1314</v>
      </c>
      <c r="I1083">
        <v>8586</v>
      </c>
      <c r="J1083" t="s">
        <v>1436</v>
      </c>
      <c r="K1083" t="s">
        <v>1317</v>
      </c>
      <c r="L1083">
        <v>3040</v>
      </c>
      <c r="M1083">
        <v>3050</v>
      </c>
      <c r="N1083">
        <v>300</v>
      </c>
      <c r="O1083" t="s">
        <v>1311</v>
      </c>
      <c r="P1083">
        <v>0.84383334952542099</v>
      </c>
      <c r="Q1083">
        <v>0.90789536332616905</v>
      </c>
      <c r="R1083">
        <v>2.6923384672669901E-2</v>
      </c>
      <c r="S1083" s="106">
        <v>5.7986001000309199E-2</v>
      </c>
      <c r="T1083">
        <v>-2.27827098169162</v>
      </c>
      <c r="U1083">
        <v>2.27827098169162</v>
      </c>
      <c r="V1083">
        <v>2.1444613196612998</v>
      </c>
      <c r="W1083">
        <v>-9.9600000000000009</v>
      </c>
      <c r="X1083">
        <v>1.64</v>
      </c>
      <c r="Y1083">
        <v>-16116</v>
      </c>
      <c r="Z1083">
        <v>-1151</v>
      </c>
      <c r="AA1083">
        <v>-7.0000000000000007E-2</v>
      </c>
      <c r="AB1083">
        <v>14</v>
      </c>
      <c r="AC1083">
        <v>8</v>
      </c>
      <c r="AD1083">
        <v>6</v>
      </c>
      <c r="AE1083">
        <v>57.14</v>
      </c>
      <c r="AF1083">
        <v>14</v>
      </c>
      <c r="AG1083">
        <v>3</v>
      </c>
      <c r="AH1083">
        <v>2</v>
      </c>
      <c r="AI1083">
        <v>9</v>
      </c>
    </row>
    <row r="1084" spans="1:35" x14ac:dyDescent="0.2">
      <c r="A1084" s="102">
        <v>908</v>
      </c>
      <c r="B1084">
        <v>3865</v>
      </c>
      <c r="C1084" t="s">
        <v>1259</v>
      </c>
      <c r="D1084" t="s">
        <v>1542</v>
      </c>
      <c r="E1084">
        <v>500</v>
      </c>
      <c r="F1084">
        <v>499</v>
      </c>
      <c r="G1084">
        <v>1800</v>
      </c>
      <c r="H1084" t="s">
        <v>1314</v>
      </c>
      <c r="I1084">
        <v>7012</v>
      </c>
      <c r="J1084" t="s">
        <v>1547</v>
      </c>
      <c r="K1084" t="s">
        <v>1329</v>
      </c>
      <c r="L1084">
        <v>2186</v>
      </c>
      <c r="M1084">
        <v>2238</v>
      </c>
      <c r="N1084">
        <v>400</v>
      </c>
      <c r="O1084" t="s">
        <v>1311</v>
      </c>
      <c r="P1084">
        <v>0.92285112323135698</v>
      </c>
      <c r="Q1084">
        <v>0.86403680258709903</v>
      </c>
      <c r="R1084">
        <v>0.247786315167418</v>
      </c>
      <c r="S1084" s="106">
        <v>9.3981160159586803E-3</v>
      </c>
      <c r="T1084">
        <v>-0.81071947007605605</v>
      </c>
      <c r="U1084">
        <v>0.81071947007605605</v>
      </c>
      <c r="V1084">
        <v>0.40588568148826298</v>
      </c>
      <c r="W1084">
        <v>-2.44</v>
      </c>
      <c r="X1084">
        <v>0.34</v>
      </c>
      <c r="Y1084">
        <v>-17204</v>
      </c>
      <c r="Z1084">
        <v>-1323</v>
      </c>
      <c r="AA1084">
        <v>-0.06</v>
      </c>
      <c r="AB1084">
        <v>13</v>
      </c>
      <c r="AC1084">
        <v>4</v>
      </c>
      <c r="AD1084">
        <v>9</v>
      </c>
      <c r="AE1084">
        <v>30.77</v>
      </c>
      <c r="AF1084">
        <v>13</v>
      </c>
      <c r="AG1084">
        <v>4</v>
      </c>
      <c r="AH1084">
        <v>2</v>
      </c>
      <c r="AI1084">
        <v>7</v>
      </c>
    </row>
    <row r="1085" spans="1:35" x14ac:dyDescent="0.2">
      <c r="A1085" s="102">
        <v>1440</v>
      </c>
      <c r="B1085">
        <v>4114</v>
      </c>
      <c r="C1085" t="s">
        <v>1475</v>
      </c>
      <c r="D1085" t="s">
        <v>1336</v>
      </c>
      <c r="E1085">
        <v>6140</v>
      </c>
      <c r="F1085">
        <v>6160</v>
      </c>
      <c r="G1085">
        <v>100</v>
      </c>
      <c r="H1085" t="s">
        <v>1314</v>
      </c>
      <c r="I1085">
        <v>4927</v>
      </c>
      <c r="J1085" t="s">
        <v>1609</v>
      </c>
      <c r="K1085" t="s">
        <v>1336</v>
      </c>
      <c r="L1085">
        <v>2419</v>
      </c>
      <c r="M1085">
        <v>2384</v>
      </c>
      <c r="N1085">
        <v>300</v>
      </c>
      <c r="O1085" t="s">
        <v>1311</v>
      </c>
      <c r="P1085">
        <v>0.81151551039564895</v>
      </c>
      <c r="Q1085">
        <v>0.81036335100396095</v>
      </c>
      <c r="R1085">
        <v>1.84665396671354E-2</v>
      </c>
      <c r="S1085" s="106">
        <v>9.7419326755607299E-2</v>
      </c>
      <c r="T1085">
        <v>-7.5432232028267807E-2</v>
      </c>
      <c r="U1085">
        <v>7.5432232028267807E-2</v>
      </c>
      <c r="V1085">
        <v>0.31092059080388101</v>
      </c>
      <c r="W1085">
        <v>-0.25</v>
      </c>
      <c r="X1085">
        <v>16.100000000000001</v>
      </c>
      <c r="Y1085">
        <v>-17212</v>
      </c>
      <c r="Z1085">
        <v>-2152</v>
      </c>
      <c r="AA1085">
        <v>0.16</v>
      </c>
      <c r="AB1085">
        <v>8</v>
      </c>
      <c r="AC1085">
        <v>4</v>
      </c>
      <c r="AD1085">
        <v>4</v>
      </c>
      <c r="AE1085">
        <v>50</v>
      </c>
      <c r="AF1085">
        <v>12</v>
      </c>
      <c r="AG1085">
        <v>3</v>
      </c>
      <c r="AH1085">
        <v>3</v>
      </c>
      <c r="AI1085">
        <v>2</v>
      </c>
    </row>
    <row r="1086" spans="1:35" x14ac:dyDescent="0.2">
      <c r="A1086" s="102">
        <v>543</v>
      </c>
      <c r="B1086">
        <v>3231</v>
      </c>
      <c r="C1086" t="s">
        <v>448</v>
      </c>
      <c r="D1086" t="s">
        <v>1333</v>
      </c>
      <c r="E1086">
        <v>2806</v>
      </c>
      <c r="F1086">
        <v>2775</v>
      </c>
      <c r="G1086">
        <v>200</v>
      </c>
      <c r="H1086" t="s">
        <v>1314</v>
      </c>
      <c r="I1086">
        <v>9719</v>
      </c>
      <c r="J1086" t="s">
        <v>1767</v>
      </c>
      <c r="K1086" t="s">
        <v>1313</v>
      </c>
      <c r="L1086">
        <v>6150</v>
      </c>
      <c r="M1086">
        <v>6180</v>
      </c>
      <c r="N1086">
        <v>100</v>
      </c>
      <c r="O1086" t="s">
        <v>1311</v>
      </c>
      <c r="P1086">
        <v>0.81861706549933799</v>
      </c>
      <c r="Q1086">
        <v>0.89651307774705002</v>
      </c>
      <c r="R1086">
        <v>1.53399440743046E-2</v>
      </c>
      <c r="S1086" s="106">
        <v>2.5472749570813899E-2</v>
      </c>
      <c r="T1086">
        <v>-0.88299218007136504</v>
      </c>
      <c r="U1086">
        <v>0.88299218007136504</v>
      </c>
      <c r="V1086">
        <v>0.49115139309147798</v>
      </c>
      <c r="W1086">
        <v>-2.36</v>
      </c>
      <c r="X1086">
        <v>10.19</v>
      </c>
      <c r="Y1086">
        <v>-17502</v>
      </c>
      <c r="Z1086">
        <v>-1167</v>
      </c>
      <c r="AA1086">
        <v>-0.08</v>
      </c>
      <c r="AB1086">
        <v>15</v>
      </c>
      <c r="AC1086">
        <v>7</v>
      </c>
      <c r="AD1086">
        <v>8</v>
      </c>
      <c r="AE1086">
        <v>46.67</v>
      </c>
      <c r="AF1086">
        <v>15</v>
      </c>
      <c r="AG1086">
        <v>2</v>
      </c>
      <c r="AH1086">
        <v>2</v>
      </c>
      <c r="AI1086">
        <v>11</v>
      </c>
    </row>
    <row r="1087" spans="1:35" x14ac:dyDescent="0.2">
      <c r="A1087" s="102">
        <v>351</v>
      </c>
      <c r="B1087">
        <v>1860</v>
      </c>
      <c r="C1087" t="s">
        <v>56</v>
      </c>
      <c r="D1087" t="s">
        <v>1321</v>
      </c>
      <c r="E1087">
        <v>728</v>
      </c>
      <c r="F1087">
        <v>722</v>
      </c>
      <c r="G1087">
        <v>900</v>
      </c>
      <c r="H1087" t="s">
        <v>1311</v>
      </c>
      <c r="I1087">
        <v>6981</v>
      </c>
      <c r="J1087" t="s">
        <v>1513</v>
      </c>
      <c r="K1087" t="s">
        <v>1316</v>
      </c>
      <c r="L1087">
        <v>6415</v>
      </c>
      <c r="M1087">
        <v>6330</v>
      </c>
      <c r="N1087">
        <v>100</v>
      </c>
      <c r="O1087" t="s">
        <v>1314</v>
      </c>
      <c r="P1087">
        <v>0.67612898443785097</v>
      </c>
      <c r="Q1087">
        <v>0.91166396257322402</v>
      </c>
      <c r="R1087">
        <v>0.417512263388292</v>
      </c>
      <c r="S1087">
        <v>5.8294674890057699E-2</v>
      </c>
      <c r="T1087">
        <v>1.2003112024311</v>
      </c>
      <c r="U1087">
        <v>1.2003112024311</v>
      </c>
      <c r="V1087">
        <v>1.09157108391408</v>
      </c>
      <c r="W1087">
        <v>3.23</v>
      </c>
      <c r="X1087">
        <v>2.65</v>
      </c>
      <c r="Y1087">
        <v>-17674</v>
      </c>
      <c r="Z1087">
        <v>-1262</v>
      </c>
      <c r="AA1087">
        <v>0.11</v>
      </c>
      <c r="AB1087">
        <v>14</v>
      </c>
      <c r="AC1087">
        <v>7</v>
      </c>
      <c r="AD1087">
        <v>7</v>
      </c>
      <c r="AE1087">
        <v>50</v>
      </c>
      <c r="AF1087">
        <v>14</v>
      </c>
      <c r="AG1087">
        <v>4</v>
      </c>
      <c r="AH1087">
        <v>1</v>
      </c>
      <c r="AI1087">
        <v>9</v>
      </c>
    </row>
    <row r="1088" spans="1:35" x14ac:dyDescent="0.2">
      <c r="A1088" s="102">
        <v>1161</v>
      </c>
      <c r="B1088">
        <v>3048</v>
      </c>
      <c r="C1088" t="s">
        <v>1643</v>
      </c>
      <c r="D1088" t="s">
        <v>1337</v>
      </c>
      <c r="E1088">
        <v>1150</v>
      </c>
      <c r="F1088">
        <v>1130</v>
      </c>
      <c r="G1088">
        <v>600</v>
      </c>
      <c r="H1088" t="s">
        <v>1314</v>
      </c>
      <c r="I1088">
        <v>6981</v>
      </c>
      <c r="J1088" t="s">
        <v>1513</v>
      </c>
      <c r="K1088" t="s">
        <v>1316</v>
      </c>
      <c r="L1088">
        <v>6415</v>
      </c>
      <c r="M1088">
        <v>6330</v>
      </c>
      <c r="N1088">
        <v>100</v>
      </c>
      <c r="O1088" t="s">
        <v>1311</v>
      </c>
      <c r="P1088">
        <v>0.58718380045876495</v>
      </c>
      <c r="Q1088">
        <v>0.84154372384599696</v>
      </c>
      <c r="R1088">
        <v>0.19154174167232799</v>
      </c>
      <c r="S1088">
        <v>1.76129399957776E-2</v>
      </c>
      <c r="T1088">
        <v>-1.8705390968031601</v>
      </c>
      <c r="U1088">
        <v>1.8705390968031601</v>
      </c>
      <c r="V1088">
        <v>1.5175172470181799</v>
      </c>
      <c r="W1088">
        <v>-6.67</v>
      </c>
      <c r="X1088">
        <v>7.11</v>
      </c>
      <c r="Y1088">
        <v>-17914</v>
      </c>
      <c r="Z1088">
        <v>-746</v>
      </c>
      <c r="AA1088">
        <v>-0.1</v>
      </c>
      <c r="AB1088">
        <v>24</v>
      </c>
      <c r="AC1088">
        <v>12</v>
      </c>
      <c r="AD1088">
        <v>12</v>
      </c>
      <c r="AE1088">
        <v>50</v>
      </c>
      <c r="AF1088">
        <v>9</v>
      </c>
      <c r="AG1088">
        <v>12</v>
      </c>
      <c r="AH1088">
        <v>10</v>
      </c>
      <c r="AI1088">
        <v>2</v>
      </c>
    </row>
    <row r="1089" spans="1:35" x14ac:dyDescent="0.2">
      <c r="A1089" s="102">
        <v>90</v>
      </c>
      <c r="B1089">
        <v>6588</v>
      </c>
      <c r="C1089" t="s">
        <v>444</v>
      </c>
      <c r="D1089" t="s">
        <v>1316</v>
      </c>
      <c r="E1089">
        <v>4335</v>
      </c>
      <c r="F1089">
        <v>4350</v>
      </c>
      <c r="G1089">
        <v>200</v>
      </c>
      <c r="H1089" t="s">
        <v>1314</v>
      </c>
      <c r="I1089">
        <v>9934</v>
      </c>
      <c r="J1089" t="s">
        <v>1524</v>
      </c>
      <c r="K1089" t="s">
        <v>1318</v>
      </c>
      <c r="L1089">
        <v>2656</v>
      </c>
      <c r="M1089">
        <v>2680</v>
      </c>
      <c r="N1089">
        <v>300</v>
      </c>
      <c r="O1089" t="s">
        <v>1311</v>
      </c>
      <c r="P1089">
        <v>0.73102023614035205</v>
      </c>
      <c r="Q1089">
        <v>0.94264841297915702</v>
      </c>
      <c r="R1089">
        <v>0.18237346690086001</v>
      </c>
      <c r="S1089">
        <v>5.3159608734431298E-2</v>
      </c>
      <c r="T1089">
        <v>-0.15370583354711101</v>
      </c>
      <c r="U1089">
        <v>0.15370583354711101</v>
      </c>
      <c r="V1089">
        <v>4.6117063264064097E-2</v>
      </c>
      <c r="W1089">
        <v>-0.42</v>
      </c>
      <c r="X1089">
        <v>7.59</v>
      </c>
      <c r="Y1089">
        <v>-18288</v>
      </c>
      <c r="Z1089">
        <v>-1076</v>
      </c>
      <c r="AA1089">
        <v>-0.16</v>
      </c>
      <c r="AB1089">
        <v>17</v>
      </c>
      <c r="AC1089">
        <v>9</v>
      </c>
      <c r="AD1089">
        <v>8</v>
      </c>
      <c r="AE1089">
        <v>52.94</v>
      </c>
      <c r="AF1089">
        <v>12</v>
      </c>
      <c r="AG1089">
        <v>6</v>
      </c>
      <c r="AH1089">
        <v>6</v>
      </c>
      <c r="AI1089">
        <v>5</v>
      </c>
    </row>
    <row r="1090" spans="1:35" x14ac:dyDescent="0.2">
      <c r="A1090" s="102">
        <v>781</v>
      </c>
      <c r="B1090">
        <v>2914</v>
      </c>
      <c r="C1090" t="s">
        <v>1472</v>
      </c>
      <c r="D1090" t="s">
        <v>1339</v>
      </c>
      <c r="E1090">
        <v>2258.5</v>
      </c>
      <c r="F1090">
        <v>2254.5</v>
      </c>
      <c r="G1090">
        <v>400</v>
      </c>
      <c r="H1090" t="s">
        <v>1311</v>
      </c>
      <c r="I1090">
        <v>7202</v>
      </c>
      <c r="J1090" t="s">
        <v>803</v>
      </c>
      <c r="K1090" t="s">
        <v>1329</v>
      </c>
      <c r="L1090">
        <v>1138</v>
      </c>
      <c r="M1090">
        <v>1141.5</v>
      </c>
      <c r="N1090">
        <v>800</v>
      </c>
      <c r="O1090" t="s">
        <v>1314</v>
      </c>
      <c r="P1090">
        <v>0.92265047234099096</v>
      </c>
      <c r="Q1090">
        <v>0.876131941967076</v>
      </c>
      <c r="R1090">
        <v>4.1663905516512402E-3</v>
      </c>
      <c r="S1090">
        <v>5.3951169558834097E-2</v>
      </c>
      <c r="T1090">
        <v>0.37264278578184601</v>
      </c>
      <c r="U1090">
        <v>0.37264278578184601</v>
      </c>
      <c r="V1090">
        <v>0.71648569810254903</v>
      </c>
      <c r="W1090">
        <v>1.42</v>
      </c>
      <c r="X1090">
        <v>1.26</v>
      </c>
      <c r="Y1090">
        <v>-18821</v>
      </c>
      <c r="Z1090">
        <v>-1344</v>
      </c>
      <c r="AA1090">
        <v>-0.16</v>
      </c>
      <c r="AB1090">
        <v>14</v>
      </c>
      <c r="AC1090">
        <v>5</v>
      </c>
      <c r="AD1090">
        <v>9</v>
      </c>
      <c r="AE1090">
        <v>35.71</v>
      </c>
      <c r="AF1090">
        <v>15</v>
      </c>
      <c r="AG1090">
        <v>3</v>
      </c>
      <c r="AH1090">
        <v>1</v>
      </c>
      <c r="AI1090">
        <v>10</v>
      </c>
    </row>
    <row r="1091" spans="1:35" x14ac:dyDescent="0.2">
      <c r="A1091" s="102">
        <v>1147</v>
      </c>
      <c r="B1091">
        <v>3407</v>
      </c>
      <c r="C1091" t="s">
        <v>1449</v>
      </c>
      <c r="D1091" t="s">
        <v>1336</v>
      </c>
      <c r="E1091">
        <v>1051.5</v>
      </c>
      <c r="F1091">
        <v>1037.5</v>
      </c>
      <c r="G1091">
        <v>800</v>
      </c>
      <c r="H1091" t="s">
        <v>1314</v>
      </c>
      <c r="I1091">
        <v>4043</v>
      </c>
      <c r="J1091" t="s">
        <v>1607</v>
      </c>
      <c r="K1091" t="s">
        <v>1336</v>
      </c>
      <c r="L1091">
        <v>2788</v>
      </c>
      <c r="M1091">
        <v>2796</v>
      </c>
      <c r="N1091">
        <v>300</v>
      </c>
      <c r="O1091" t="s">
        <v>1311</v>
      </c>
      <c r="P1091">
        <v>0.73364429633519801</v>
      </c>
      <c r="Q1091">
        <v>0.84295091189846205</v>
      </c>
      <c r="R1091">
        <v>6.1629344981467798E-2</v>
      </c>
      <c r="S1091">
        <v>9.99582367017267E-3</v>
      </c>
      <c r="T1091">
        <v>-3.2467682856939</v>
      </c>
      <c r="U1091">
        <v>3.2467682856939</v>
      </c>
      <c r="V1091">
        <v>3.0596175028764301</v>
      </c>
      <c r="W1091">
        <v>-11.94</v>
      </c>
      <c r="X1091">
        <v>1.05</v>
      </c>
      <c r="Y1091">
        <v>-19418</v>
      </c>
      <c r="Z1091">
        <v>-1022</v>
      </c>
      <c r="AA1091">
        <v>-0.01</v>
      </c>
      <c r="AB1091">
        <v>19</v>
      </c>
      <c r="AC1091">
        <v>10</v>
      </c>
      <c r="AD1091">
        <v>9</v>
      </c>
      <c r="AE1091">
        <v>52.63</v>
      </c>
      <c r="AF1091">
        <v>9</v>
      </c>
      <c r="AG1091">
        <v>8</v>
      </c>
      <c r="AH1091">
        <v>7</v>
      </c>
      <c r="AI1091">
        <v>4</v>
      </c>
    </row>
    <row r="1092" spans="1:35" x14ac:dyDescent="0.2">
      <c r="A1092" s="102">
        <v>1005</v>
      </c>
      <c r="B1092">
        <v>2730</v>
      </c>
      <c r="C1092" t="s">
        <v>612</v>
      </c>
      <c r="D1092" t="s">
        <v>1337</v>
      </c>
      <c r="E1092">
        <v>1038</v>
      </c>
      <c r="F1092">
        <v>1020</v>
      </c>
      <c r="G1092">
        <v>900</v>
      </c>
      <c r="H1092" t="s">
        <v>1314</v>
      </c>
      <c r="I1092">
        <v>4716</v>
      </c>
      <c r="J1092" t="s">
        <v>1649</v>
      </c>
      <c r="K1092" t="s">
        <v>1313</v>
      </c>
      <c r="L1092">
        <v>9550</v>
      </c>
      <c r="M1092">
        <v>9560</v>
      </c>
      <c r="N1092">
        <v>100</v>
      </c>
      <c r="O1092" t="s">
        <v>1311</v>
      </c>
      <c r="P1092">
        <v>0.68151205639847801</v>
      </c>
      <c r="Q1092">
        <v>0.85523969098445596</v>
      </c>
      <c r="R1092">
        <v>0.10178321487082199</v>
      </c>
      <c r="S1092">
        <v>6.7494264066525006E-2</v>
      </c>
      <c r="T1092">
        <v>-2.66892448198525</v>
      </c>
      <c r="U1092">
        <v>2.66892448198525</v>
      </c>
      <c r="V1092">
        <v>2.4554646092496601</v>
      </c>
      <c r="W1092">
        <v>-11.76</v>
      </c>
      <c r="X1092">
        <v>3.97</v>
      </c>
      <c r="Y1092">
        <v>-19692</v>
      </c>
      <c r="Z1092">
        <v>-895</v>
      </c>
      <c r="AA1092">
        <v>-0.03</v>
      </c>
      <c r="AB1092">
        <v>22</v>
      </c>
      <c r="AC1092">
        <v>11</v>
      </c>
      <c r="AD1092">
        <v>11</v>
      </c>
      <c r="AE1092">
        <v>50</v>
      </c>
      <c r="AF1092">
        <v>13</v>
      </c>
      <c r="AG1092">
        <v>6</v>
      </c>
      <c r="AH1092">
        <v>6</v>
      </c>
      <c r="AI1092">
        <v>10</v>
      </c>
    </row>
    <row r="1093" spans="1:35" x14ac:dyDescent="0.2">
      <c r="A1093" s="102">
        <v>505</v>
      </c>
      <c r="B1093">
        <v>5803</v>
      </c>
      <c r="C1093" t="s">
        <v>26</v>
      </c>
      <c r="D1093" t="s">
        <v>1327</v>
      </c>
      <c r="E1093">
        <v>383</v>
      </c>
      <c r="F1093">
        <v>387</v>
      </c>
      <c r="G1093">
        <v>2500</v>
      </c>
      <c r="H1093" t="s">
        <v>1314</v>
      </c>
      <c r="I1093">
        <v>7272</v>
      </c>
      <c r="J1093" t="s">
        <v>1532</v>
      </c>
      <c r="K1093" t="s">
        <v>1329</v>
      </c>
      <c r="L1093">
        <v>1927</v>
      </c>
      <c r="M1093">
        <v>1934</v>
      </c>
      <c r="N1093">
        <v>500</v>
      </c>
      <c r="O1093" t="s">
        <v>1311</v>
      </c>
      <c r="P1093">
        <v>0.91777085646608803</v>
      </c>
      <c r="Q1093">
        <v>0.89915575950801496</v>
      </c>
      <c r="R1093">
        <v>2.3648282544643601E-2</v>
      </c>
      <c r="S1093">
        <v>6.2188323772357702E-2</v>
      </c>
      <c r="T1093">
        <v>-0.58612168991142399</v>
      </c>
      <c r="U1093">
        <v>0.58612168991142399</v>
      </c>
      <c r="V1093">
        <v>0.79440945648310701</v>
      </c>
      <c r="W1093">
        <v>-3</v>
      </c>
      <c r="X1093">
        <v>0.05</v>
      </c>
      <c r="Y1093">
        <v>-20204</v>
      </c>
      <c r="Z1093">
        <v>-1188</v>
      </c>
      <c r="AA1093">
        <v>-0.16</v>
      </c>
      <c r="AB1093">
        <v>17</v>
      </c>
      <c r="AC1093">
        <v>11</v>
      </c>
      <c r="AD1093">
        <v>6</v>
      </c>
      <c r="AE1093">
        <v>64.709999999999994</v>
      </c>
      <c r="AF1093">
        <v>12</v>
      </c>
      <c r="AG1093">
        <v>7</v>
      </c>
      <c r="AH1093">
        <v>5</v>
      </c>
      <c r="AI1093">
        <v>5</v>
      </c>
    </row>
    <row r="1094" spans="1:35" x14ac:dyDescent="0.2">
      <c r="A1094" s="102">
        <v>1006</v>
      </c>
      <c r="B1094">
        <v>2267</v>
      </c>
      <c r="C1094" t="s">
        <v>1570</v>
      </c>
      <c r="D1094" t="s">
        <v>1339</v>
      </c>
      <c r="E1094">
        <v>5310</v>
      </c>
      <c r="F1094">
        <v>5330</v>
      </c>
      <c r="G1094">
        <v>200</v>
      </c>
      <c r="H1094" t="s">
        <v>1314</v>
      </c>
      <c r="I1094">
        <v>9508</v>
      </c>
      <c r="J1094" t="s">
        <v>1447</v>
      </c>
      <c r="K1094" t="s">
        <v>1371</v>
      </c>
      <c r="L1094">
        <v>863</v>
      </c>
      <c r="M1094">
        <v>870</v>
      </c>
      <c r="N1094">
        <v>1200</v>
      </c>
      <c r="O1094" t="s">
        <v>1311</v>
      </c>
      <c r="P1094">
        <v>0.740324773037221</v>
      </c>
      <c r="Q1094">
        <v>0.85509761797097195</v>
      </c>
      <c r="R1094">
        <v>1.45749234057173E-3</v>
      </c>
      <c r="S1094">
        <v>5.5004402716877197E-2</v>
      </c>
      <c r="T1094">
        <v>-1.0858876188912401</v>
      </c>
      <c r="U1094">
        <v>1.0858876188912401</v>
      </c>
      <c r="V1094">
        <v>0.7271050729338</v>
      </c>
      <c r="W1094">
        <v>-4.8499999999999996</v>
      </c>
      <c r="X1094">
        <v>2.06</v>
      </c>
      <c r="Y1094">
        <v>-20262</v>
      </c>
      <c r="Z1094">
        <v>-881</v>
      </c>
      <c r="AA1094">
        <v>-0.16</v>
      </c>
      <c r="AB1094">
        <v>23</v>
      </c>
      <c r="AC1094">
        <v>11</v>
      </c>
      <c r="AD1094">
        <v>12</v>
      </c>
      <c r="AE1094">
        <v>47.83</v>
      </c>
      <c r="AF1094">
        <v>11</v>
      </c>
      <c r="AG1094">
        <v>7</v>
      </c>
      <c r="AH1094">
        <v>7</v>
      </c>
      <c r="AI1094">
        <v>9</v>
      </c>
    </row>
    <row r="1095" spans="1:35" x14ac:dyDescent="0.2">
      <c r="A1095" s="102">
        <v>884</v>
      </c>
      <c r="B1095">
        <v>7321</v>
      </c>
      <c r="C1095" t="s">
        <v>1530</v>
      </c>
      <c r="D1095" t="s">
        <v>1369</v>
      </c>
      <c r="E1095">
        <v>600</v>
      </c>
      <c r="F1095">
        <v>588</v>
      </c>
      <c r="G1095">
        <v>1800</v>
      </c>
      <c r="H1095" t="s">
        <v>1314</v>
      </c>
      <c r="I1095">
        <v>9506</v>
      </c>
      <c r="J1095" t="s">
        <v>1370</v>
      </c>
      <c r="K1095" t="s">
        <v>1371</v>
      </c>
      <c r="L1095">
        <v>1033</v>
      </c>
      <c r="M1095">
        <v>1036</v>
      </c>
      <c r="N1095">
        <v>1000</v>
      </c>
      <c r="O1095" t="s">
        <v>1311</v>
      </c>
      <c r="P1095">
        <v>0.77353114704119796</v>
      </c>
      <c r="Q1095">
        <v>0.86585273465076995</v>
      </c>
      <c r="R1095">
        <v>0.202205235715577</v>
      </c>
      <c r="S1095">
        <v>8.0367600072882598E-4</v>
      </c>
      <c r="T1095">
        <v>-3.0352388262986301</v>
      </c>
      <c r="U1095">
        <v>3.0352388262986301</v>
      </c>
      <c r="V1095">
        <v>2.87845416279752</v>
      </c>
      <c r="W1095">
        <v>-13.1</v>
      </c>
      <c r="X1095">
        <v>2.16</v>
      </c>
      <c r="Y1095">
        <v>-20340</v>
      </c>
      <c r="Z1095">
        <v>-2260</v>
      </c>
      <c r="AA1095">
        <v>-0.12</v>
      </c>
      <c r="AB1095">
        <v>9</v>
      </c>
      <c r="AC1095">
        <v>3</v>
      </c>
      <c r="AD1095">
        <v>6</v>
      </c>
      <c r="AE1095">
        <v>33.33</v>
      </c>
      <c r="AF1095">
        <v>13</v>
      </c>
      <c r="AG1095">
        <v>3</v>
      </c>
      <c r="AH1095">
        <v>1</v>
      </c>
      <c r="AI1095">
        <v>5</v>
      </c>
    </row>
    <row r="1096" spans="1:35" x14ac:dyDescent="0.2">
      <c r="A1096" s="102">
        <v>927</v>
      </c>
      <c r="B1096">
        <v>4739</v>
      </c>
      <c r="C1096" t="s">
        <v>1366</v>
      </c>
      <c r="D1096" t="s">
        <v>1313</v>
      </c>
      <c r="E1096">
        <v>3355</v>
      </c>
      <c r="F1096">
        <v>3360</v>
      </c>
      <c r="G1096">
        <v>200</v>
      </c>
      <c r="H1096" t="s">
        <v>1311</v>
      </c>
      <c r="I1096">
        <v>6750</v>
      </c>
      <c r="J1096" t="s">
        <v>1372</v>
      </c>
      <c r="K1096" t="s">
        <v>1316</v>
      </c>
      <c r="L1096">
        <v>4040</v>
      </c>
      <c r="M1096">
        <v>3985</v>
      </c>
      <c r="N1096">
        <v>200</v>
      </c>
      <c r="O1096" t="s">
        <v>1314</v>
      </c>
      <c r="P1096">
        <v>0.50779895493720695</v>
      </c>
      <c r="Q1096">
        <v>0.86227595608506202</v>
      </c>
      <c r="R1096">
        <v>0.14490574920548799</v>
      </c>
      <c r="S1096">
        <v>7.3269948883462996E-4</v>
      </c>
      <c r="T1096">
        <v>3.6297928217145699</v>
      </c>
      <c r="U1096">
        <v>3.6297928217145699</v>
      </c>
      <c r="V1096">
        <v>3.5331013263223201</v>
      </c>
      <c r="W1096">
        <v>14.06</v>
      </c>
      <c r="X1096">
        <v>15.68</v>
      </c>
      <c r="Y1096">
        <v>-20360</v>
      </c>
      <c r="Z1096">
        <v>-1357</v>
      </c>
      <c r="AA1096">
        <v>0.13</v>
      </c>
      <c r="AB1096">
        <v>15</v>
      </c>
      <c r="AC1096">
        <v>8</v>
      </c>
      <c r="AD1096">
        <v>7</v>
      </c>
      <c r="AE1096">
        <v>53.33</v>
      </c>
      <c r="AF1096">
        <v>11</v>
      </c>
      <c r="AG1096">
        <v>7</v>
      </c>
      <c r="AH1096">
        <v>4</v>
      </c>
      <c r="AI1096">
        <v>4</v>
      </c>
    </row>
    <row r="1097" spans="1:35" x14ac:dyDescent="0.2">
      <c r="A1097" s="102">
        <v>690</v>
      </c>
      <c r="B1097">
        <v>7259</v>
      </c>
      <c r="C1097" t="s">
        <v>27</v>
      </c>
      <c r="D1097" t="s">
        <v>1329</v>
      </c>
      <c r="E1097">
        <v>3700</v>
      </c>
      <c r="F1097">
        <v>3760</v>
      </c>
      <c r="G1097">
        <v>200</v>
      </c>
      <c r="H1097" t="s">
        <v>1311</v>
      </c>
      <c r="I1097">
        <v>9072</v>
      </c>
      <c r="J1097" t="s">
        <v>1441</v>
      </c>
      <c r="K1097" t="s">
        <v>1442</v>
      </c>
      <c r="L1097">
        <v>2444</v>
      </c>
      <c r="M1097">
        <v>2438</v>
      </c>
      <c r="N1097">
        <v>300</v>
      </c>
      <c r="O1097" t="s">
        <v>1314</v>
      </c>
      <c r="P1097">
        <v>0.87288734257312395</v>
      </c>
      <c r="Q1097">
        <v>0.88389280236296397</v>
      </c>
      <c r="R1097">
        <v>0.34500902718930299</v>
      </c>
      <c r="S1097" s="15">
        <v>3.5234735583406E-4</v>
      </c>
      <c r="T1097">
        <v>0.65401826074315805</v>
      </c>
      <c r="U1097">
        <v>0.65401826074315805</v>
      </c>
      <c r="V1097">
        <v>0.22881784596778099</v>
      </c>
      <c r="W1097">
        <v>2.4</v>
      </c>
      <c r="X1097">
        <v>2.74</v>
      </c>
      <c r="Y1097">
        <v>-20389</v>
      </c>
      <c r="Z1097">
        <v>-2039</v>
      </c>
      <c r="AA1097">
        <v>-0.19</v>
      </c>
      <c r="AB1097">
        <v>10</v>
      </c>
      <c r="AC1097">
        <v>5</v>
      </c>
      <c r="AD1097">
        <v>5</v>
      </c>
      <c r="AE1097">
        <v>50</v>
      </c>
      <c r="AF1097">
        <v>11</v>
      </c>
      <c r="AG1097">
        <v>4</v>
      </c>
      <c r="AH1097">
        <v>3</v>
      </c>
      <c r="AI1097">
        <v>3</v>
      </c>
    </row>
    <row r="1098" spans="1:35" x14ac:dyDescent="0.2">
      <c r="A1098" s="102">
        <v>1184</v>
      </c>
      <c r="B1098">
        <v>5020</v>
      </c>
      <c r="C1098" t="s">
        <v>1669</v>
      </c>
      <c r="D1098" t="s">
        <v>1590</v>
      </c>
      <c r="E1098">
        <v>471</v>
      </c>
      <c r="F1098">
        <v>474.9</v>
      </c>
      <c r="G1098">
        <v>2200</v>
      </c>
      <c r="H1098" t="s">
        <v>1311</v>
      </c>
      <c r="I1098">
        <v>5401</v>
      </c>
      <c r="J1098" t="s">
        <v>1670</v>
      </c>
      <c r="K1098" t="s">
        <v>1367</v>
      </c>
      <c r="L1098">
        <v>1469</v>
      </c>
      <c r="M1098">
        <v>1477</v>
      </c>
      <c r="N1098">
        <v>700</v>
      </c>
      <c r="O1098" t="s">
        <v>1314</v>
      </c>
      <c r="P1098">
        <v>0.74182349646976098</v>
      </c>
      <c r="Q1098">
        <v>0.83892991614858103</v>
      </c>
      <c r="R1098">
        <v>0.34397309742630999</v>
      </c>
      <c r="S1098">
        <v>4.7237358775827798E-2</v>
      </c>
      <c r="T1098">
        <v>1.35285835252112</v>
      </c>
      <c r="U1098">
        <v>1.35285835252112</v>
      </c>
      <c r="V1098">
        <v>1.18925305027263</v>
      </c>
      <c r="W1098">
        <v>5.08</v>
      </c>
      <c r="X1098">
        <v>1.05</v>
      </c>
      <c r="Y1098">
        <v>-20448</v>
      </c>
      <c r="Z1098">
        <v>-929</v>
      </c>
      <c r="AA1098">
        <v>-0.08</v>
      </c>
      <c r="AB1098">
        <v>22</v>
      </c>
      <c r="AC1098">
        <v>8</v>
      </c>
      <c r="AD1098">
        <v>14</v>
      </c>
      <c r="AE1098">
        <v>36.36</v>
      </c>
      <c r="AF1098">
        <v>12</v>
      </c>
      <c r="AG1098">
        <v>6</v>
      </c>
      <c r="AH1098">
        <v>6</v>
      </c>
      <c r="AI1098">
        <v>10</v>
      </c>
    </row>
    <row r="1099" spans="1:35" x14ac:dyDescent="0.2">
      <c r="A1099" s="102">
        <v>36</v>
      </c>
      <c r="B1099">
        <v>3101</v>
      </c>
      <c r="C1099" t="s">
        <v>1611</v>
      </c>
      <c r="D1099" t="s">
        <v>1605</v>
      </c>
      <c r="E1099">
        <v>1534</v>
      </c>
      <c r="F1099">
        <v>1523</v>
      </c>
      <c r="G1099">
        <v>700</v>
      </c>
      <c r="H1099" t="s">
        <v>1314</v>
      </c>
      <c r="I1099">
        <v>8306</v>
      </c>
      <c r="J1099" t="s">
        <v>1522</v>
      </c>
      <c r="K1099" t="s">
        <v>1369</v>
      </c>
      <c r="L1099">
        <v>567.20000000000005</v>
      </c>
      <c r="M1099">
        <v>569.4</v>
      </c>
      <c r="N1099">
        <v>1900</v>
      </c>
      <c r="O1099" t="s">
        <v>1311</v>
      </c>
      <c r="P1099">
        <v>0.81110652821000495</v>
      </c>
      <c r="Q1099">
        <v>0.955407634161067</v>
      </c>
      <c r="R1099">
        <v>0.18476483329544099</v>
      </c>
      <c r="S1099">
        <v>2.0008360987231301E-3</v>
      </c>
      <c r="T1099">
        <v>-0.785874072533712</v>
      </c>
      <c r="U1099">
        <v>0.785874072533712</v>
      </c>
      <c r="V1099">
        <v>0.41558987935465003</v>
      </c>
      <c r="W1099">
        <v>-2.0499999999999998</v>
      </c>
      <c r="X1099">
        <v>1.48</v>
      </c>
      <c r="Y1099">
        <v>-20804</v>
      </c>
      <c r="Z1099">
        <v>-1156</v>
      </c>
      <c r="AA1099">
        <v>-0.05</v>
      </c>
      <c r="AB1099">
        <v>18</v>
      </c>
      <c r="AC1099">
        <v>8</v>
      </c>
      <c r="AD1099">
        <v>10</v>
      </c>
      <c r="AE1099">
        <v>44.44</v>
      </c>
      <c r="AF1099">
        <v>13</v>
      </c>
      <c r="AG1099">
        <v>4</v>
      </c>
      <c r="AH1099">
        <v>4</v>
      </c>
      <c r="AI1099">
        <v>10</v>
      </c>
    </row>
    <row r="1100" spans="1:35" x14ac:dyDescent="0.2">
      <c r="A1100" s="102">
        <v>1465</v>
      </c>
      <c r="B1100">
        <v>6923</v>
      </c>
      <c r="C1100" t="s">
        <v>57</v>
      </c>
      <c r="D1100" t="s">
        <v>1316</v>
      </c>
      <c r="E1100">
        <v>2880</v>
      </c>
      <c r="F1100">
        <v>2932</v>
      </c>
      <c r="G1100">
        <v>300</v>
      </c>
      <c r="H1100" t="s">
        <v>1311</v>
      </c>
      <c r="I1100">
        <v>7458</v>
      </c>
      <c r="J1100" t="s">
        <v>1804</v>
      </c>
      <c r="K1100" t="s">
        <v>1318</v>
      </c>
      <c r="L1100">
        <v>4985</v>
      </c>
      <c r="M1100">
        <v>5000</v>
      </c>
      <c r="N1100">
        <v>200</v>
      </c>
      <c r="O1100" t="s">
        <v>1314</v>
      </c>
      <c r="P1100">
        <v>0.71655991306518696</v>
      </c>
      <c r="Q1100">
        <v>0.80754121833245396</v>
      </c>
      <c r="R1100">
        <v>0.44190993790187499</v>
      </c>
      <c r="S1100">
        <v>5.8277759333105299E-2</v>
      </c>
      <c r="T1100">
        <v>1.3985180616903801</v>
      </c>
      <c r="U1100">
        <v>1.3985180616903801</v>
      </c>
      <c r="V1100">
        <v>0.84088916821194004</v>
      </c>
      <c r="W1100">
        <v>3.7</v>
      </c>
      <c r="X1100">
        <v>12.04</v>
      </c>
      <c r="Y1100">
        <v>-21073</v>
      </c>
      <c r="Z1100">
        <v>-2634</v>
      </c>
      <c r="AA1100">
        <v>-0.26</v>
      </c>
      <c r="AB1100">
        <v>8</v>
      </c>
      <c r="AC1100">
        <v>3</v>
      </c>
      <c r="AD1100">
        <v>5</v>
      </c>
      <c r="AE1100">
        <v>37.5</v>
      </c>
      <c r="AF1100">
        <v>12</v>
      </c>
      <c r="AG1100">
        <v>3</v>
      </c>
      <c r="AH1100">
        <v>2</v>
      </c>
      <c r="AI1100">
        <v>3</v>
      </c>
    </row>
    <row r="1101" spans="1:35" x14ac:dyDescent="0.2">
      <c r="A1101" s="102">
        <v>966</v>
      </c>
      <c r="B1101">
        <v>5406</v>
      </c>
      <c r="C1101" t="s">
        <v>1665</v>
      </c>
      <c r="D1101" t="s">
        <v>1367</v>
      </c>
      <c r="E1101">
        <v>476</v>
      </c>
      <c r="F1101">
        <v>474</v>
      </c>
      <c r="G1101">
        <v>2100</v>
      </c>
      <c r="H1101" t="s">
        <v>1314</v>
      </c>
      <c r="I1101">
        <v>9716</v>
      </c>
      <c r="J1101" t="s">
        <v>1527</v>
      </c>
      <c r="K1101" t="s">
        <v>1326</v>
      </c>
      <c r="L1101">
        <v>1252</v>
      </c>
      <c r="M1101">
        <v>1242</v>
      </c>
      <c r="N1101">
        <v>800</v>
      </c>
      <c r="O1101" t="s">
        <v>1311</v>
      </c>
      <c r="P1101">
        <v>0.81377584625482702</v>
      </c>
      <c r="Q1101">
        <v>0.85909631872621495</v>
      </c>
      <c r="R1101">
        <v>6.9090703975808895E-2</v>
      </c>
      <c r="S1101">
        <v>1.3119293383469E-2</v>
      </c>
      <c r="T1101">
        <v>-1.5049403412986599</v>
      </c>
      <c r="U1101">
        <v>1.5049403412986599</v>
      </c>
      <c r="V1101">
        <v>1.7945884217344901</v>
      </c>
      <c r="W1101">
        <v>-7.68</v>
      </c>
      <c r="X1101">
        <v>0.18</v>
      </c>
      <c r="Y1101">
        <v>-21136</v>
      </c>
      <c r="Z1101">
        <v>-1174</v>
      </c>
      <c r="AA1101">
        <v>-0.06</v>
      </c>
      <c r="AB1101">
        <v>18</v>
      </c>
      <c r="AC1101">
        <v>9</v>
      </c>
      <c r="AD1101">
        <v>9</v>
      </c>
      <c r="AE1101">
        <v>50</v>
      </c>
      <c r="AF1101">
        <v>9</v>
      </c>
      <c r="AG1101">
        <v>7</v>
      </c>
      <c r="AH1101">
        <v>9</v>
      </c>
      <c r="AI1101">
        <v>2</v>
      </c>
    </row>
    <row r="1102" spans="1:35" x14ac:dyDescent="0.2">
      <c r="A1102" s="102">
        <v>1196</v>
      </c>
      <c r="B1102">
        <v>6383</v>
      </c>
      <c r="C1102" t="s">
        <v>562</v>
      </c>
      <c r="D1102" t="s">
        <v>1324</v>
      </c>
      <c r="E1102">
        <v>6900</v>
      </c>
      <c r="F1102">
        <v>6890</v>
      </c>
      <c r="G1102">
        <v>100</v>
      </c>
      <c r="H1102" t="s">
        <v>1311</v>
      </c>
      <c r="I1102">
        <v>7451</v>
      </c>
      <c r="J1102" t="s">
        <v>816</v>
      </c>
      <c r="K1102" t="s">
        <v>1318</v>
      </c>
      <c r="L1102">
        <v>3005</v>
      </c>
      <c r="M1102">
        <v>3000</v>
      </c>
      <c r="N1102">
        <v>200</v>
      </c>
      <c r="O1102" t="s">
        <v>1314</v>
      </c>
      <c r="P1102">
        <v>0.71025415360171995</v>
      </c>
      <c r="Q1102">
        <v>0.83760286751733304</v>
      </c>
      <c r="R1102">
        <v>3.05108524845891E-2</v>
      </c>
      <c r="S1102">
        <v>2.5693539473494599E-2</v>
      </c>
      <c r="T1102">
        <v>1.7111951935270799</v>
      </c>
      <c r="U1102">
        <v>1.7111951935270799</v>
      </c>
      <c r="V1102">
        <v>1.7327655912516799</v>
      </c>
      <c r="W1102">
        <v>5.16</v>
      </c>
      <c r="X1102">
        <v>12.92</v>
      </c>
      <c r="Y1102">
        <v>-21272</v>
      </c>
      <c r="Z1102">
        <v>-1330</v>
      </c>
      <c r="AA1102">
        <v>0.03</v>
      </c>
      <c r="AB1102">
        <v>16</v>
      </c>
      <c r="AC1102">
        <v>9</v>
      </c>
      <c r="AD1102">
        <v>7</v>
      </c>
      <c r="AE1102">
        <v>56.25</v>
      </c>
      <c r="AF1102">
        <v>9</v>
      </c>
      <c r="AG1102">
        <v>9</v>
      </c>
      <c r="AH1102">
        <v>7</v>
      </c>
      <c r="AI1102">
        <v>0</v>
      </c>
    </row>
    <row r="1103" spans="1:35" x14ac:dyDescent="0.2">
      <c r="A1103" s="102">
        <v>1064</v>
      </c>
      <c r="B1103">
        <v>5334</v>
      </c>
      <c r="C1103" t="s">
        <v>1571</v>
      </c>
      <c r="D1103" t="s">
        <v>1310</v>
      </c>
      <c r="E1103">
        <v>1894</v>
      </c>
      <c r="F1103">
        <v>1915</v>
      </c>
      <c r="G1103">
        <v>500</v>
      </c>
      <c r="H1103" t="s">
        <v>1314</v>
      </c>
      <c r="I1103">
        <v>8411</v>
      </c>
      <c r="J1103" t="s">
        <v>1445</v>
      </c>
      <c r="K1103" t="s">
        <v>1369</v>
      </c>
      <c r="L1103">
        <v>160.1</v>
      </c>
      <c r="M1103">
        <v>160.30000000000001</v>
      </c>
      <c r="N1103">
        <v>6000</v>
      </c>
      <c r="O1103" t="s">
        <v>1311</v>
      </c>
      <c r="P1103">
        <v>0.91520417267212895</v>
      </c>
      <c r="Q1103">
        <v>0.85054412628266995</v>
      </c>
      <c r="R1103">
        <v>7.2111898152977402E-2</v>
      </c>
      <c r="S1103">
        <v>1.3936092220981E-2</v>
      </c>
      <c r="T1103">
        <v>-1.72245745166165</v>
      </c>
      <c r="U1103">
        <v>1.72245745166165</v>
      </c>
      <c r="V1103">
        <v>1.83284036038478</v>
      </c>
      <c r="W1103">
        <v>-6.08</v>
      </c>
      <c r="X1103">
        <v>0.45</v>
      </c>
      <c r="Y1103">
        <v>-21884</v>
      </c>
      <c r="Z1103">
        <v>-1287</v>
      </c>
      <c r="AA1103">
        <v>-0.19</v>
      </c>
      <c r="AB1103">
        <v>17</v>
      </c>
      <c r="AC1103">
        <v>8</v>
      </c>
      <c r="AD1103">
        <v>9</v>
      </c>
      <c r="AE1103">
        <v>47.06</v>
      </c>
      <c r="AF1103">
        <v>13</v>
      </c>
      <c r="AG1103">
        <v>5</v>
      </c>
      <c r="AH1103">
        <v>3</v>
      </c>
      <c r="AI1103">
        <v>9</v>
      </c>
    </row>
    <row r="1104" spans="1:35" x14ac:dyDescent="0.2">
      <c r="A1104" s="102">
        <v>607</v>
      </c>
      <c r="B1104">
        <v>3880</v>
      </c>
      <c r="C1104" t="s">
        <v>1252</v>
      </c>
      <c r="D1104" t="s">
        <v>1542</v>
      </c>
      <c r="E1104">
        <v>1441</v>
      </c>
      <c r="F1104">
        <v>1446</v>
      </c>
      <c r="G1104">
        <v>700</v>
      </c>
      <c r="H1104" t="s">
        <v>1314</v>
      </c>
      <c r="I1104">
        <v>6134</v>
      </c>
      <c r="J1104" t="s">
        <v>1550</v>
      </c>
      <c r="K1104" t="s">
        <v>1324</v>
      </c>
      <c r="L1104">
        <v>1956</v>
      </c>
      <c r="M1104">
        <v>1938</v>
      </c>
      <c r="N1104">
        <v>500</v>
      </c>
      <c r="O1104" t="s">
        <v>1311</v>
      </c>
      <c r="P1104">
        <v>0.53714545126079905</v>
      </c>
      <c r="Q1104">
        <v>0.89067128078212898</v>
      </c>
      <c r="R1104">
        <v>1.13548805795735E-2</v>
      </c>
      <c r="S1104">
        <v>2.84900790336346E-2</v>
      </c>
      <c r="T1104">
        <v>-0.86305744147517804</v>
      </c>
      <c r="U1104">
        <v>0.86305744147517804</v>
      </c>
      <c r="V1104">
        <v>1.4125382415075001</v>
      </c>
      <c r="W1104">
        <v>-3.68</v>
      </c>
      <c r="X1104">
        <v>4.46</v>
      </c>
      <c r="Y1104">
        <v>-22059</v>
      </c>
      <c r="Z1104">
        <v>-1226</v>
      </c>
      <c r="AA1104">
        <v>-0.06</v>
      </c>
      <c r="AB1104">
        <v>18</v>
      </c>
      <c r="AC1104">
        <v>8</v>
      </c>
      <c r="AD1104">
        <v>10</v>
      </c>
      <c r="AE1104">
        <v>44.44</v>
      </c>
      <c r="AF1104">
        <v>13</v>
      </c>
      <c r="AG1104">
        <v>5</v>
      </c>
      <c r="AH1104">
        <v>5</v>
      </c>
      <c r="AI1104">
        <v>8</v>
      </c>
    </row>
    <row r="1105" spans="1:35" x14ac:dyDescent="0.2">
      <c r="A1105" s="102">
        <v>295</v>
      </c>
      <c r="B1105">
        <v>6674</v>
      </c>
      <c r="C1105" t="s">
        <v>233</v>
      </c>
      <c r="D1105" t="s">
        <v>1316</v>
      </c>
      <c r="E1105">
        <v>2167</v>
      </c>
      <c r="F1105">
        <v>2155</v>
      </c>
      <c r="G1105">
        <v>300</v>
      </c>
      <c r="H1105" t="s">
        <v>1314</v>
      </c>
      <c r="I1105">
        <v>7951</v>
      </c>
      <c r="J1105" t="s">
        <v>1658</v>
      </c>
      <c r="K1105" t="s">
        <v>1335</v>
      </c>
      <c r="L1105">
        <v>5760</v>
      </c>
      <c r="M1105">
        <v>5790</v>
      </c>
      <c r="N1105">
        <v>100</v>
      </c>
      <c r="O1105" t="s">
        <v>1311</v>
      </c>
      <c r="P1105">
        <v>0.73845186824751796</v>
      </c>
      <c r="Q1105">
        <v>0.91656333633490406</v>
      </c>
      <c r="R1105">
        <v>0.403695304078519</v>
      </c>
      <c r="S1105">
        <v>6.0844003521576297E-2</v>
      </c>
      <c r="T1105">
        <v>-1.2172628367288101</v>
      </c>
      <c r="U1105">
        <v>1.2172628367288101</v>
      </c>
      <c r="V1105">
        <v>0.22529921934741301</v>
      </c>
      <c r="W1105">
        <v>-3.17</v>
      </c>
      <c r="X1105">
        <v>11.66</v>
      </c>
      <c r="Y1105">
        <v>-22191</v>
      </c>
      <c r="Z1105">
        <v>-2219</v>
      </c>
      <c r="AA1105">
        <v>-0.38</v>
      </c>
      <c r="AB1105">
        <v>10</v>
      </c>
      <c r="AC1105">
        <v>5</v>
      </c>
      <c r="AD1105">
        <v>5</v>
      </c>
      <c r="AE1105">
        <v>50</v>
      </c>
      <c r="AF1105">
        <v>12</v>
      </c>
      <c r="AG1105">
        <v>3</v>
      </c>
      <c r="AH1105">
        <v>3</v>
      </c>
      <c r="AI1105">
        <v>4</v>
      </c>
    </row>
    <row r="1106" spans="1:35" x14ac:dyDescent="0.2">
      <c r="A1106" s="102">
        <v>1383</v>
      </c>
      <c r="B1106">
        <v>6471</v>
      </c>
      <c r="C1106" t="s">
        <v>1141</v>
      </c>
      <c r="D1106" t="s">
        <v>1324</v>
      </c>
      <c r="E1106">
        <v>908</v>
      </c>
      <c r="F1106">
        <v>909</v>
      </c>
      <c r="G1106">
        <v>1200</v>
      </c>
      <c r="H1106" t="s">
        <v>1314</v>
      </c>
      <c r="I1106">
        <v>7186</v>
      </c>
      <c r="J1106" t="s">
        <v>551</v>
      </c>
      <c r="K1106" t="s">
        <v>1369</v>
      </c>
      <c r="L1106">
        <v>427</v>
      </c>
      <c r="M1106">
        <v>429</v>
      </c>
      <c r="N1106">
        <v>2500</v>
      </c>
      <c r="O1106" t="s">
        <v>1311</v>
      </c>
      <c r="P1106">
        <v>0.82707281428830604</v>
      </c>
      <c r="Q1106">
        <v>0.81729005635385499</v>
      </c>
      <c r="R1106">
        <v>0.32003137756022398</v>
      </c>
      <c r="S1106">
        <v>8.5432322802594194E-3</v>
      </c>
      <c r="T1106">
        <v>-2.3985463792729602</v>
      </c>
      <c r="U1106">
        <v>2.3985463792729602</v>
      </c>
      <c r="V1106">
        <v>2.5514120199430499</v>
      </c>
      <c r="W1106">
        <v>-9.16</v>
      </c>
      <c r="X1106">
        <v>1.68</v>
      </c>
      <c r="Y1106">
        <v>-22853</v>
      </c>
      <c r="Z1106">
        <v>-1524</v>
      </c>
      <c r="AA1106">
        <v>-0.12</v>
      </c>
      <c r="AB1106">
        <v>15</v>
      </c>
      <c r="AC1106">
        <v>8</v>
      </c>
      <c r="AD1106">
        <v>7</v>
      </c>
      <c r="AE1106">
        <v>53.33</v>
      </c>
      <c r="AF1106">
        <v>15</v>
      </c>
      <c r="AG1106">
        <v>5</v>
      </c>
      <c r="AH1106">
        <v>4</v>
      </c>
      <c r="AI1106">
        <v>6</v>
      </c>
    </row>
    <row r="1107" spans="1:35" x14ac:dyDescent="0.2">
      <c r="A1107" s="102">
        <v>1488</v>
      </c>
      <c r="B1107">
        <v>1963</v>
      </c>
      <c r="C1107" t="s">
        <v>1575</v>
      </c>
      <c r="D1107" t="s">
        <v>1321</v>
      </c>
      <c r="E1107">
        <v>1581</v>
      </c>
      <c r="F1107">
        <v>1555</v>
      </c>
      <c r="G1107">
        <v>700</v>
      </c>
      <c r="H1107" t="s">
        <v>1314</v>
      </c>
      <c r="I1107">
        <v>9069</v>
      </c>
      <c r="J1107" t="s">
        <v>1432</v>
      </c>
      <c r="K1107" t="s">
        <v>1442</v>
      </c>
      <c r="L1107">
        <v>875</v>
      </c>
      <c r="M1107">
        <v>871</v>
      </c>
      <c r="N1107">
        <v>1200</v>
      </c>
      <c r="O1107" t="s">
        <v>1311</v>
      </c>
      <c r="P1107">
        <v>0.80175260500761103</v>
      </c>
      <c r="Q1107">
        <v>0.80435361471289002</v>
      </c>
      <c r="R1107">
        <v>8.7221459435547793E-2</v>
      </c>
      <c r="S1107">
        <v>2.66827652186809E-2</v>
      </c>
      <c r="T1107">
        <v>-0.70155798206127995</v>
      </c>
      <c r="U1107">
        <v>0.70155798206127995</v>
      </c>
      <c r="V1107">
        <v>0.57695806384984005</v>
      </c>
      <c r="W1107">
        <v>-2.11</v>
      </c>
      <c r="X1107">
        <v>3.98</v>
      </c>
      <c r="Y1107">
        <v>-23192</v>
      </c>
      <c r="Z1107">
        <v>-892</v>
      </c>
      <c r="AA1107">
        <v>-0.09</v>
      </c>
      <c r="AB1107">
        <v>26</v>
      </c>
      <c r="AC1107">
        <v>10</v>
      </c>
      <c r="AD1107">
        <v>16</v>
      </c>
      <c r="AE1107">
        <v>38.46</v>
      </c>
      <c r="AF1107">
        <v>11</v>
      </c>
      <c r="AG1107">
        <v>9</v>
      </c>
      <c r="AH1107">
        <v>10</v>
      </c>
      <c r="AI1107">
        <v>7</v>
      </c>
    </row>
    <row r="1108" spans="1:35" x14ac:dyDescent="0.2">
      <c r="A1108" s="102">
        <v>323</v>
      </c>
      <c r="B1108">
        <v>7951</v>
      </c>
      <c r="C1108" t="s">
        <v>1658</v>
      </c>
      <c r="D1108" t="s">
        <v>1335</v>
      </c>
      <c r="E1108">
        <v>5760</v>
      </c>
      <c r="F1108">
        <v>5790</v>
      </c>
      <c r="G1108">
        <v>100</v>
      </c>
      <c r="H1108" t="s">
        <v>1311</v>
      </c>
      <c r="I1108">
        <v>9810</v>
      </c>
      <c r="J1108" t="s">
        <v>1278</v>
      </c>
      <c r="K1108" t="s">
        <v>1318</v>
      </c>
      <c r="L1108">
        <v>4625</v>
      </c>
      <c r="M1108">
        <v>4625</v>
      </c>
      <c r="N1108">
        <v>100</v>
      </c>
      <c r="O1108" t="s">
        <v>1314</v>
      </c>
      <c r="P1108">
        <v>0.729977451117784</v>
      </c>
      <c r="Q1108">
        <v>0.91365447897678798</v>
      </c>
      <c r="R1108">
        <v>0.12843698269860801</v>
      </c>
      <c r="S1108">
        <v>1.2858331915087199E-2</v>
      </c>
      <c r="T1108">
        <v>2.0755641487029401</v>
      </c>
      <c r="U1108">
        <v>2.0755641487029401</v>
      </c>
      <c r="V1108">
        <v>1.6174307499768901</v>
      </c>
      <c r="W1108">
        <v>5.67</v>
      </c>
      <c r="X1108">
        <v>20.12</v>
      </c>
      <c r="Y1108">
        <v>-23415</v>
      </c>
      <c r="Z1108">
        <v>-3345</v>
      </c>
      <c r="AA1108">
        <v>-0.5</v>
      </c>
      <c r="AB1108">
        <v>7</v>
      </c>
      <c r="AC1108">
        <v>3</v>
      </c>
      <c r="AD1108">
        <v>4</v>
      </c>
      <c r="AE1108">
        <v>42.86</v>
      </c>
      <c r="AF1108">
        <v>13</v>
      </c>
      <c r="AG1108">
        <v>2</v>
      </c>
      <c r="AH1108">
        <v>1</v>
      </c>
      <c r="AI1108">
        <v>4</v>
      </c>
    </row>
    <row r="1109" spans="1:35" x14ac:dyDescent="0.2">
      <c r="A1109" s="102">
        <v>916</v>
      </c>
      <c r="B1109">
        <v>4681</v>
      </c>
      <c r="C1109" t="s">
        <v>1095</v>
      </c>
      <c r="D1109" t="s">
        <v>1326</v>
      </c>
      <c r="E1109">
        <v>1657</v>
      </c>
      <c r="F1109">
        <v>1632</v>
      </c>
      <c r="G1109">
        <v>500</v>
      </c>
      <c r="H1109" t="s">
        <v>1314</v>
      </c>
      <c r="I1109">
        <v>6845</v>
      </c>
      <c r="J1109" t="s">
        <v>1561</v>
      </c>
      <c r="K1109" t="s">
        <v>1316</v>
      </c>
      <c r="L1109">
        <v>2883</v>
      </c>
      <c r="M1109">
        <v>2926</v>
      </c>
      <c r="N1109">
        <v>300</v>
      </c>
      <c r="O1109" t="s">
        <v>1311</v>
      </c>
      <c r="P1109">
        <v>0.86205007985454096</v>
      </c>
      <c r="Q1109">
        <v>0.86344296380846797</v>
      </c>
      <c r="R1109">
        <v>3.1787013606969401E-2</v>
      </c>
      <c r="S1109">
        <v>8.7110088937527794E-2</v>
      </c>
      <c r="T1109">
        <v>-2.2687919090282902</v>
      </c>
      <c r="U1109">
        <v>2.2687919090282902</v>
      </c>
      <c r="V1109">
        <v>0.57017105242948696</v>
      </c>
      <c r="W1109">
        <v>-4.5599999999999996</v>
      </c>
      <c r="X1109">
        <v>7.04</v>
      </c>
      <c r="Y1109">
        <v>-23482</v>
      </c>
      <c r="Z1109">
        <v>-1468</v>
      </c>
      <c r="AA1109">
        <v>-0.04</v>
      </c>
      <c r="AB1109">
        <v>16</v>
      </c>
      <c r="AC1109">
        <v>8</v>
      </c>
      <c r="AD1109">
        <v>8</v>
      </c>
      <c r="AE1109">
        <v>50</v>
      </c>
      <c r="AF1109">
        <v>14</v>
      </c>
      <c r="AG1109">
        <v>5</v>
      </c>
      <c r="AH1109">
        <v>6</v>
      </c>
      <c r="AI1109">
        <v>5</v>
      </c>
    </row>
    <row r="1110" spans="1:35" x14ac:dyDescent="0.2">
      <c r="A1110" s="102">
        <v>667</v>
      </c>
      <c r="B1110">
        <v>2810</v>
      </c>
      <c r="C1110" t="s">
        <v>1594</v>
      </c>
      <c r="D1110" t="s">
        <v>1339</v>
      </c>
      <c r="E1110">
        <v>3470</v>
      </c>
      <c r="F1110">
        <v>3450</v>
      </c>
      <c r="G1110">
        <v>300</v>
      </c>
      <c r="H1110" t="s">
        <v>1311</v>
      </c>
      <c r="I1110">
        <v>8273</v>
      </c>
      <c r="J1110" t="s">
        <v>1444</v>
      </c>
      <c r="K1110" t="s">
        <v>1337</v>
      </c>
      <c r="L1110">
        <v>3425</v>
      </c>
      <c r="M1110">
        <v>3410</v>
      </c>
      <c r="N1110">
        <v>300</v>
      </c>
      <c r="O1110" t="s">
        <v>1314</v>
      </c>
      <c r="P1110">
        <v>0.88942035213456305</v>
      </c>
      <c r="Q1110">
        <v>0.88613186754020201</v>
      </c>
      <c r="R1110" s="15">
        <v>6.1563148262229897E-3</v>
      </c>
      <c r="S1110">
        <v>7.0328410241702097E-2</v>
      </c>
      <c r="T1110">
        <v>0.99775217218006795</v>
      </c>
      <c r="U1110">
        <v>0.99775217218006795</v>
      </c>
      <c r="V1110">
        <v>0.73813747671311802</v>
      </c>
      <c r="W1110">
        <v>4.8099999999999996</v>
      </c>
      <c r="X1110">
        <v>1.1599999999999999</v>
      </c>
      <c r="Y1110">
        <v>-23700</v>
      </c>
      <c r="Z1110">
        <v>-1481</v>
      </c>
      <c r="AA1110">
        <v>-0.28999999999999998</v>
      </c>
      <c r="AB1110">
        <v>16</v>
      </c>
      <c r="AC1110">
        <v>6</v>
      </c>
      <c r="AD1110">
        <v>10</v>
      </c>
      <c r="AE1110">
        <v>37.5</v>
      </c>
      <c r="AF1110">
        <v>13</v>
      </c>
      <c r="AG1110">
        <v>5</v>
      </c>
      <c r="AH1110">
        <v>3</v>
      </c>
      <c r="AI1110">
        <v>8</v>
      </c>
    </row>
    <row r="1111" spans="1:35" x14ac:dyDescent="0.2">
      <c r="A1111" s="102">
        <v>793</v>
      </c>
      <c r="B1111">
        <v>3291</v>
      </c>
      <c r="C1111" t="s">
        <v>58</v>
      </c>
      <c r="D1111" t="s">
        <v>1333</v>
      </c>
      <c r="E1111">
        <v>1684</v>
      </c>
      <c r="F1111">
        <v>1683</v>
      </c>
      <c r="G1111">
        <v>600</v>
      </c>
      <c r="H1111" t="s">
        <v>1311</v>
      </c>
      <c r="I1111">
        <v>6371</v>
      </c>
      <c r="J1111" t="s">
        <v>1484</v>
      </c>
      <c r="K1111" t="s">
        <v>1324</v>
      </c>
      <c r="L1111">
        <v>3305</v>
      </c>
      <c r="M1111">
        <v>3325</v>
      </c>
      <c r="N1111">
        <v>300</v>
      </c>
      <c r="O1111" t="s">
        <v>1314</v>
      </c>
      <c r="P1111">
        <v>0.72338566024332795</v>
      </c>
      <c r="Q1111">
        <v>0.87532202647440405</v>
      </c>
      <c r="R1111">
        <v>3.5979185400285503E-2</v>
      </c>
      <c r="S1111">
        <v>1.14472203587455E-2</v>
      </c>
      <c r="T1111">
        <v>0.11257650879438</v>
      </c>
      <c r="U1111">
        <v>0.11257650879438</v>
      </c>
      <c r="V1111">
        <v>6.9435774193916694E-2</v>
      </c>
      <c r="W1111">
        <v>0.5</v>
      </c>
      <c r="X1111">
        <v>1.23</v>
      </c>
      <c r="Y1111">
        <v>-24246</v>
      </c>
      <c r="Z1111">
        <v>-1616</v>
      </c>
      <c r="AA1111">
        <v>-0.08</v>
      </c>
      <c r="AB1111">
        <v>15</v>
      </c>
      <c r="AC1111">
        <v>10</v>
      </c>
      <c r="AD1111">
        <v>5</v>
      </c>
      <c r="AE1111">
        <v>66.67</v>
      </c>
      <c r="AF1111">
        <v>16</v>
      </c>
      <c r="AG1111">
        <v>1</v>
      </c>
      <c r="AH1111">
        <v>3</v>
      </c>
      <c r="AI1111">
        <v>11</v>
      </c>
    </row>
    <row r="1112" spans="1:35" x14ac:dyDescent="0.2">
      <c r="A1112" s="102">
        <v>344</v>
      </c>
      <c r="B1112">
        <v>5714</v>
      </c>
      <c r="C1112" t="s">
        <v>725</v>
      </c>
      <c r="D1112" t="s">
        <v>1327</v>
      </c>
      <c r="E1112">
        <v>3855</v>
      </c>
      <c r="F1112">
        <v>3860</v>
      </c>
      <c r="G1112">
        <v>200</v>
      </c>
      <c r="H1112" t="s">
        <v>1314</v>
      </c>
      <c r="I1112">
        <v>8425</v>
      </c>
      <c r="J1112" t="s">
        <v>1505</v>
      </c>
      <c r="K1112" t="s">
        <v>1317</v>
      </c>
      <c r="L1112">
        <v>3320</v>
      </c>
      <c r="M1112">
        <v>3305</v>
      </c>
      <c r="N1112">
        <v>200</v>
      </c>
      <c r="O1112" t="s">
        <v>1311</v>
      </c>
      <c r="P1112">
        <v>0.69389063905182302</v>
      </c>
      <c r="Q1112">
        <v>0.91221350678499302</v>
      </c>
      <c r="R1112">
        <v>4.63823338501647E-2</v>
      </c>
      <c r="S1112">
        <v>1.78506519651426E-2</v>
      </c>
      <c r="T1112">
        <v>-1.72943817704584</v>
      </c>
      <c r="U1112">
        <v>1.72943817704584</v>
      </c>
      <c r="V1112">
        <v>1.9365018569221999</v>
      </c>
      <c r="W1112">
        <v>-4.0999999999999996</v>
      </c>
      <c r="X1112">
        <v>14.38</v>
      </c>
      <c r="Y1112">
        <v>-24299</v>
      </c>
      <c r="Z1112">
        <v>-2209</v>
      </c>
      <c r="AA1112">
        <v>-0.12</v>
      </c>
      <c r="AB1112">
        <v>11</v>
      </c>
      <c r="AC1112">
        <v>6</v>
      </c>
      <c r="AD1112">
        <v>5</v>
      </c>
      <c r="AE1112">
        <v>54.55</v>
      </c>
      <c r="AF1112">
        <v>15</v>
      </c>
      <c r="AG1112">
        <v>2</v>
      </c>
      <c r="AH1112">
        <v>2</v>
      </c>
      <c r="AI1112">
        <v>7</v>
      </c>
    </row>
    <row r="1113" spans="1:35" x14ac:dyDescent="0.2">
      <c r="A1113" s="102">
        <v>1083</v>
      </c>
      <c r="B1113">
        <v>1941</v>
      </c>
      <c r="C1113" t="s">
        <v>1737</v>
      </c>
      <c r="D1113" t="s">
        <v>1321</v>
      </c>
      <c r="E1113">
        <v>2445</v>
      </c>
      <c r="F1113">
        <v>2462</v>
      </c>
      <c r="G1113">
        <v>400</v>
      </c>
      <c r="H1113" t="s">
        <v>1311</v>
      </c>
      <c r="I1113">
        <v>9107</v>
      </c>
      <c r="J1113" t="s">
        <v>1566</v>
      </c>
      <c r="K1113" t="s">
        <v>1567</v>
      </c>
      <c r="L1113">
        <v>1421</v>
      </c>
      <c r="M1113">
        <v>1426</v>
      </c>
      <c r="N1113">
        <v>700</v>
      </c>
      <c r="O1113" t="s">
        <v>1314</v>
      </c>
      <c r="P1113">
        <v>0.65950022739707204</v>
      </c>
      <c r="Q1113">
        <v>0.84927800074307702</v>
      </c>
      <c r="R1113">
        <v>0.28520331269385901</v>
      </c>
      <c r="S1113">
        <v>5.4629935016687801E-2</v>
      </c>
      <c r="T1113">
        <v>1.90610919561508</v>
      </c>
      <c r="U1113">
        <v>1.90610919561508</v>
      </c>
      <c r="V1113">
        <v>1.98155120958926</v>
      </c>
      <c r="W1113">
        <v>13.62</v>
      </c>
      <c r="X1113">
        <v>1.36</v>
      </c>
      <c r="Y1113">
        <v>-24304</v>
      </c>
      <c r="Z1113">
        <v>-1620</v>
      </c>
      <c r="AA1113">
        <v>-0.12</v>
      </c>
      <c r="AB1113">
        <v>15</v>
      </c>
      <c r="AC1113">
        <v>7</v>
      </c>
      <c r="AD1113">
        <v>8</v>
      </c>
      <c r="AE1113">
        <v>46.67</v>
      </c>
      <c r="AF1113">
        <v>12</v>
      </c>
      <c r="AG1113">
        <v>5</v>
      </c>
      <c r="AH1113">
        <v>4</v>
      </c>
      <c r="AI1113">
        <v>6</v>
      </c>
    </row>
    <row r="1114" spans="1:35" x14ac:dyDescent="0.2">
      <c r="A1114" s="102">
        <v>218</v>
      </c>
      <c r="B1114">
        <v>4902</v>
      </c>
      <c r="C1114" t="s">
        <v>1794</v>
      </c>
      <c r="D1114" t="s">
        <v>1316</v>
      </c>
      <c r="E1114">
        <v>656</v>
      </c>
      <c r="F1114">
        <v>661</v>
      </c>
      <c r="G1114">
        <v>1600</v>
      </c>
      <c r="H1114" t="s">
        <v>1311</v>
      </c>
      <c r="I1114">
        <v>6302</v>
      </c>
      <c r="J1114" t="s">
        <v>1585</v>
      </c>
      <c r="K1114" t="s">
        <v>1324</v>
      </c>
      <c r="L1114">
        <v>2702</v>
      </c>
      <c r="M1114">
        <v>2722</v>
      </c>
      <c r="N1114">
        <v>400</v>
      </c>
      <c r="O1114" t="s">
        <v>1314</v>
      </c>
      <c r="P1114">
        <v>0.88969246527355095</v>
      </c>
      <c r="Q1114">
        <v>0.92451720855711494</v>
      </c>
      <c r="R1114">
        <v>4.8222464028886698E-2</v>
      </c>
      <c r="S1114">
        <v>4.4738347891917399E-2</v>
      </c>
      <c r="T1114">
        <v>1.8364617901901401</v>
      </c>
      <c r="U1114">
        <v>1.8364617901901401</v>
      </c>
      <c r="V1114">
        <v>1.72031772400396</v>
      </c>
      <c r="W1114">
        <v>5.07</v>
      </c>
      <c r="X1114">
        <v>2.87</v>
      </c>
      <c r="Y1114">
        <v>-24313</v>
      </c>
      <c r="Z1114">
        <v>-1430</v>
      </c>
      <c r="AA1114">
        <v>-0.12</v>
      </c>
      <c r="AB1114">
        <v>17</v>
      </c>
      <c r="AC1114">
        <v>9</v>
      </c>
      <c r="AD1114">
        <v>8</v>
      </c>
      <c r="AE1114">
        <v>52.94</v>
      </c>
      <c r="AF1114">
        <v>13</v>
      </c>
      <c r="AG1114">
        <v>5</v>
      </c>
      <c r="AH1114">
        <v>6</v>
      </c>
      <c r="AI1114">
        <v>6</v>
      </c>
    </row>
    <row r="1115" spans="1:35" x14ac:dyDescent="0.2">
      <c r="A1115" s="102">
        <v>1172</v>
      </c>
      <c r="B1115">
        <v>1332</v>
      </c>
      <c r="C1115" t="s">
        <v>1780</v>
      </c>
      <c r="D1115" t="s">
        <v>1440</v>
      </c>
      <c r="E1115">
        <v>610</v>
      </c>
      <c r="F1115">
        <v>616</v>
      </c>
      <c r="G1115">
        <v>1000</v>
      </c>
      <c r="H1115" t="s">
        <v>1311</v>
      </c>
      <c r="I1115">
        <v>4114</v>
      </c>
      <c r="J1115" t="s">
        <v>1475</v>
      </c>
      <c r="K1115" t="s">
        <v>1336</v>
      </c>
      <c r="L1115">
        <v>6140</v>
      </c>
      <c r="M1115">
        <v>6160</v>
      </c>
      <c r="N1115">
        <v>100</v>
      </c>
      <c r="O1115" t="s">
        <v>1314</v>
      </c>
      <c r="P1115">
        <v>0.66382753518027904</v>
      </c>
      <c r="Q1115">
        <v>0.84063553643014199</v>
      </c>
      <c r="R1115">
        <v>2.65890163659766E-2</v>
      </c>
      <c r="S1115">
        <v>3.15450459067914E-2</v>
      </c>
      <c r="T1115">
        <v>2.0181930111667201</v>
      </c>
      <c r="U1115">
        <v>2.0181930111667201</v>
      </c>
      <c r="V1115">
        <v>1.8399623919791199</v>
      </c>
      <c r="W1115">
        <v>5.46</v>
      </c>
      <c r="X1115">
        <v>0</v>
      </c>
      <c r="Y1115">
        <v>-24621</v>
      </c>
      <c r="Z1115">
        <v>-1296</v>
      </c>
      <c r="AA1115">
        <v>0.02</v>
      </c>
      <c r="AB1115">
        <v>19</v>
      </c>
      <c r="AC1115">
        <v>10</v>
      </c>
      <c r="AD1115">
        <v>9</v>
      </c>
      <c r="AE1115">
        <v>52.63</v>
      </c>
      <c r="AF1115">
        <v>11</v>
      </c>
      <c r="AG1115">
        <v>8</v>
      </c>
      <c r="AH1115">
        <v>8</v>
      </c>
      <c r="AI1115">
        <v>3</v>
      </c>
    </row>
    <row r="1116" spans="1:35" x14ac:dyDescent="0.2">
      <c r="A1116" s="102">
        <v>70</v>
      </c>
      <c r="B1116">
        <v>3765</v>
      </c>
      <c r="C1116" t="s">
        <v>1615</v>
      </c>
      <c r="D1116" t="s">
        <v>1313</v>
      </c>
      <c r="E1116">
        <v>1940</v>
      </c>
      <c r="F1116">
        <v>1917</v>
      </c>
      <c r="G1116">
        <v>500</v>
      </c>
      <c r="H1116" t="s">
        <v>1314</v>
      </c>
      <c r="I1116">
        <v>4927</v>
      </c>
      <c r="J1116" t="s">
        <v>1609</v>
      </c>
      <c r="K1116" t="s">
        <v>1336</v>
      </c>
      <c r="L1116">
        <v>2419</v>
      </c>
      <c r="M1116">
        <v>2384</v>
      </c>
      <c r="N1116">
        <v>400</v>
      </c>
      <c r="O1116" t="s">
        <v>1311</v>
      </c>
      <c r="P1116">
        <v>0.92788320027426197</v>
      </c>
      <c r="Q1116">
        <v>0.94712766845683805</v>
      </c>
      <c r="R1116">
        <v>3.7197565140738502E-3</v>
      </c>
      <c r="S1116">
        <v>4.84733030532245E-3</v>
      </c>
      <c r="T1116">
        <v>-2.4326321656922198</v>
      </c>
      <c r="U1116">
        <v>2.4326321656922198</v>
      </c>
      <c r="V1116">
        <v>1.7694216849897499</v>
      </c>
      <c r="W1116">
        <v>-10.130000000000001</v>
      </c>
      <c r="X1116">
        <v>0.51</v>
      </c>
      <c r="Y1116">
        <v>-24804</v>
      </c>
      <c r="Z1116">
        <v>-1772</v>
      </c>
      <c r="AA1116">
        <v>-0.17</v>
      </c>
      <c r="AB1116">
        <v>14</v>
      </c>
      <c r="AC1116">
        <v>6</v>
      </c>
      <c r="AD1116">
        <v>8</v>
      </c>
      <c r="AE1116">
        <v>42.86</v>
      </c>
      <c r="AF1116">
        <v>9</v>
      </c>
      <c r="AG1116">
        <v>7</v>
      </c>
      <c r="AH1116">
        <v>5</v>
      </c>
      <c r="AI1116">
        <v>2</v>
      </c>
    </row>
    <row r="1117" spans="1:35" x14ac:dyDescent="0.2">
      <c r="A1117" s="102">
        <v>846</v>
      </c>
      <c r="B1117">
        <v>2730</v>
      </c>
      <c r="C1117" t="s">
        <v>612</v>
      </c>
      <c r="D1117" t="s">
        <v>1337</v>
      </c>
      <c r="E1117">
        <v>1038</v>
      </c>
      <c r="F1117">
        <v>1020</v>
      </c>
      <c r="G1117">
        <v>1000</v>
      </c>
      <c r="H1117" t="s">
        <v>1314</v>
      </c>
      <c r="I1117">
        <v>6807</v>
      </c>
      <c r="J1117" t="s">
        <v>238</v>
      </c>
      <c r="K1117" t="s">
        <v>1316</v>
      </c>
      <c r="L1117">
        <v>2016</v>
      </c>
      <c r="M1117">
        <v>1995</v>
      </c>
      <c r="N1117">
        <v>500</v>
      </c>
      <c r="O1117" t="s">
        <v>1311</v>
      </c>
      <c r="P1117">
        <v>0.74557339910446996</v>
      </c>
      <c r="Q1117">
        <v>0.86997204691163199</v>
      </c>
      <c r="R1117">
        <v>0.15998264449025701</v>
      </c>
      <c r="S1117">
        <v>6.3878902241681204E-2</v>
      </c>
      <c r="T1117">
        <v>-1.7035291898823299</v>
      </c>
      <c r="U1117">
        <v>1.7035291898823299</v>
      </c>
      <c r="V1117">
        <v>1.5778630537037199</v>
      </c>
      <c r="W1117">
        <v>-7.26</v>
      </c>
      <c r="X1117">
        <v>2.2599999999999998</v>
      </c>
      <c r="Y1117">
        <v>-25258</v>
      </c>
      <c r="Z1117">
        <v>-1052</v>
      </c>
      <c r="AA1117">
        <v>-0.06</v>
      </c>
      <c r="AB1117">
        <v>24</v>
      </c>
      <c r="AC1117">
        <v>12</v>
      </c>
      <c r="AD1117">
        <v>12</v>
      </c>
      <c r="AE1117">
        <v>50</v>
      </c>
      <c r="AF1117">
        <v>11</v>
      </c>
      <c r="AG1117">
        <v>11</v>
      </c>
      <c r="AH1117">
        <v>9</v>
      </c>
      <c r="AI1117">
        <v>4</v>
      </c>
    </row>
    <row r="1118" spans="1:35" x14ac:dyDescent="0.2">
      <c r="A1118" s="102">
        <v>363</v>
      </c>
      <c r="B1118">
        <v>5714</v>
      </c>
      <c r="C1118" t="s">
        <v>725</v>
      </c>
      <c r="D1118" t="s">
        <v>1327</v>
      </c>
      <c r="E1118">
        <v>3855</v>
      </c>
      <c r="F1118">
        <v>3860</v>
      </c>
      <c r="G1118">
        <v>200</v>
      </c>
      <c r="H1118" t="s">
        <v>1314</v>
      </c>
      <c r="I1118">
        <v>6981</v>
      </c>
      <c r="J1118" t="s">
        <v>1513</v>
      </c>
      <c r="K1118" t="s">
        <v>1316</v>
      </c>
      <c r="L1118">
        <v>6415</v>
      </c>
      <c r="M1118">
        <v>6330</v>
      </c>
      <c r="N1118">
        <v>100</v>
      </c>
      <c r="O1118" t="s">
        <v>1311</v>
      </c>
      <c r="P1118">
        <v>0.70035383064544698</v>
      </c>
      <c r="Q1118">
        <v>0.91067626242484201</v>
      </c>
      <c r="R1118">
        <v>3.9062423678660502E-2</v>
      </c>
      <c r="S1118">
        <v>1.1325444768271801E-2</v>
      </c>
      <c r="T1118">
        <v>-0.74134124657141798</v>
      </c>
      <c r="U1118">
        <v>0.74134124657141798</v>
      </c>
      <c r="V1118">
        <v>1.15300810949779</v>
      </c>
      <c r="W1118">
        <v>-1.98</v>
      </c>
      <c r="X1118">
        <v>21.96</v>
      </c>
      <c r="Y1118">
        <v>-25664</v>
      </c>
      <c r="Z1118">
        <v>-4277</v>
      </c>
      <c r="AA1118">
        <v>-0.25</v>
      </c>
      <c r="AB1118">
        <v>6</v>
      </c>
      <c r="AC1118">
        <v>2</v>
      </c>
      <c r="AD1118">
        <v>4</v>
      </c>
      <c r="AE1118">
        <v>33.33</v>
      </c>
      <c r="AF1118">
        <v>11</v>
      </c>
      <c r="AG1118">
        <v>2</v>
      </c>
      <c r="AH1118">
        <v>2</v>
      </c>
      <c r="AI1118">
        <v>2</v>
      </c>
    </row>
    <row r="1119" spans="1:35" x14ac:dyDescent="0.2">
      <c r="A1119" s="102">
        <v>766</v>
      </c>
      <c r="B1119">
        <v>2127</v>
      </c>
      <c r="C1119" t="s">
        <v>1508</v>
      </c>
      <c r="D1119" t="s">
        <v>1326</v>
      </c>
      <c r="E1119">
        <v>3865</v>
      </c>
      <c r="F1119">
        <v>3830</v>
      </c>
      <c r="G1119">
        <v>200</v>
      </c>
      <c r="H1119" t="s">
        <v>1311</v>
      </c>
      <c r="I1119">
        <v>3563</v>
      </c>
      <c r="J1119" t="s">
        <v>1528</v>
      </c>
      <c r="K1119" t="s">
        <v>1337</v>
      </c>
      <c r="L1119">
        <v>8900</v>
      </c>
      <c r="M1119">
        <v>8890</v>
      </c>
      <c r="N1119">
        <v>100</v>
      </c>
      <c r="O1119" t="s">
        <v>1314</v>
      </c>
      <c r="P1119">
        <v>0.65506611893883104</v>
      </c>
      <c r="Q1119">
        <v>0.87792030337906402</v>
      </c>
      <c r="R1119">
        <v>1.8299856289580699E-2</v>
      </c>
      <c r="S1119">
        <v>2.3322412646955702E-2</v>
      </c>
      <c r="T1119">
        <v>0.96198424467490096</v>
      </c>
      <c r="U1119">
        <v>0.96198424467490096</v>
      </c>
      <c r="V1119">
        <v>0.92092246724799698</v>
      </c>
      <c r="W1119">
        <v>4.53</v>
      </c>
      <c r="X1119">
        <v>13.84</v>
      </c>
      <c r="Y1119">
        <v>-26178</v>
      </c>
      <c r="Z1119">
        <v>-2014</v>
      </c>
      <c r="AA1119">
        <v>0.19</v>
      </c>
      <c r="AB1119">
        <v>13</v>
      </c>
      <c r="AC1119">
        <v>6</v>
      </c>
      <c r="AD1119">
        <v>7</v>
      </c>
      <c r="AE1119">
        <v>46.15</v>
      </c>
      <c r="AF1119">
        <v>10</v>
      </c>
      <c r="AG1119">
        <v>6</v>
      </c>
      <c r="AH1119">
        <v>5</v>
      </c>
      <c r="AI1119">
        <v>2</v>
      </c>
    </row>
    <row r="1120" spans="1:35" x14ac:dyDescent="0.2">
      <c r="A1120" s="102">
        <v>1146</v>
      </c>
      <c r="B1120">
        <v>4208</v>
      </c>
      <c r="C1120" t="s">
        <v>1519</v>
      </c>
      <c r="D1120" t="s">
        <v>1336</v>
      </c>
      <c r="E1120">
        <v>2190</v>
      </c>
      <c r="F1120">
        <v>2199</v>
      </c>
      <c r="G1120">
        <v>500</v>
      </c>
      <c r="H1120" t="s">
        <v>1314</v>
      </c>
      <c r="I1120">
        <v>8308</v>
      </c>
      <c r="J1120" t="s">
        <v>51</v>
      </c>
      <c r="K1120" t="s">
        <v>1369</v>
      </c>
      <c r="L1120">
        <v>451</v>
      </c>
      <c r="M1120">
        <v>452.8</v>
      </c>
      <c r="N1120">
        <v>2400</v>
      </c>
      <c r="O1120" t="s">
        <v>1311</v>
      </c>
      <c r="P1120">
        <v>0.79677081607237199</v>
      </c>
      <c r="Q1120">
        <v>0.84297434839763297</v>
      </c>
      <c r="R1120">
        <v>0.32762585021873603</v>
      </c>
      <c r="S1120">
        <v>5.2884858835233698E-3</v>
      </c>
      <c r="T1120">
        <v>-0.94934805615615103</v>
      </c>
      <c r="U1120">
        <v>0.94934805615615103</v>
      </c>
      <c r="V1120">
        <v>0.96065762608143701</v>
      </c>
      <c r="W1120">
        <v>-1.87</v>
      </c>
      <c r="X1120">
        <v>1.1599999999999999</v>
      </c>
      <c r="Y1120">
        <v>-26269</v>
      </c>
      <c r="Z1120">
        <v>-1642</v>
      </c>
      <c r="AA1120">
        <v>-0.12</v>
      </c>
      <c r="AB1120">
        <v>16</v>
      </c>
      <c r="AC1120">
        <v>9</v>
      </c>
      <c r="AD1120">
        <v>7</v>
      </c>
      <c r="AE1120">
        <v>56.25</v>
      </c>
      <c r="AF1120">
        <v>14</v>
      </c>
      <c r="AG1120">
        <v>3</v>
      </c>
      <c r="AH1120">
        <v>4</v>
      </c>
      <c r="AI1120">
        <v>9</v>
      </c>
    </row>
    <row r="1121" spans="1:35" x14ac:dyDescent="0.2">
      <c r="A1121" s="102">
        <v>676</v>
      </c>
      <c r="B1121">
        <v>4062</v>
      </c>
      <c r="C1121" t="s">
        <v>231</v>
      </c>
      <c r="D1121" t="s">
        <v>1316</v>
      </c>
      <c r="E1121">
        <v>2703</v>
      </c>
      <c r="F1121">
        <v>2731</v>
      </c>
      <c r="G1121">
        <v>200</v>
      </c>
      <c r="H1121" t="s">
        <v>1311</v>
      </c>
      <c r="I1121">
        <v>8766</v>
      </c>
      <c r="J1121" t="s">
        <v>1499</v>
      </c>
      <c r="K1121" t="s">
        <v>1507</v>
      </c>
      <c r="L1121">
        <v>6048</v>
      </c>
      <c r="M1121">
        <v>6113</v>
      </c>
      <c r="N1121">
        <v>100</v>
      </c>
      <c r="O1121" t="s">
        <v>1314</v>
      </c>
      <c r="P1121">
        <v>0.62679276839893305</v>
      </c>
      <c r="Q1121">
        <v>0.88532861687105802</v>
      </c>
      <c r="R1121">
        <v>0.12721381981542701</v>
      </c>
      <c r="S1121">
        <v>4.1150907985516801E-2</v>
      </c>
      <c r="T1121">
        <v>1.5332194954079601</v>
      </c>
      <c r="U1121">
        <v>1.5332194954079601</v>
      </c>
      <c r="V1121">
        <v>1.6467410275779799</v>
      </c>
      <c r="W1121">
        <v>3.73</v>
      </c>
      <c r="X1121">
        <v>10.65</v>
      </c>
      <c r="Y1121">
        <v>-27015</v>
      </c>
      <c r="Z1121">
        <v>-1930</v>
      </c>
      <c r="AA1121">
        <v>-0.11</v>
      </c>
      <c r="AB1121">
        <v>14</v>
      </c>
      <c r="AC1121">
        <v>6</v>
      </c>
      <c r="AD1121">
        <v>8</v>
      </c>
      <c r="AE1121">
        <v>42.86</v>
      </c>
      <c r="AF1121">
        <v>14</v>
      </c>
      <c r="AG1121">
        <v>6</v>
      </c>
      <c r="AH1121">
        <v>4</v>
      </c>
      <c r="AI1121">
        <v>4</v>
      </c>
    </row>
    <row r="1122" spans="1:35" x14ac:dyDescent="0.2">
      <c r="A1122" s="102">
        <v>740</v>
      </c>
      <c r="B1122">
        <v>4324</v>
      </c>
      <c r="C1122" t="s">
        <v>1560</v>
      </c>
      <c r="D1122" t="s">
        <v>1326</v>
      </c>
      <c r="E1122">
        <v>3490</v>
      </c>
      <c r="F1122">
        <v>3555</v>
      </c>
      <c r="G1122">
        <v>300</v>
      </c>
      <c r="H1122" t="s">
        <v>1311</v>
      </c>
      <c r="I1122">
        <v>7976</v>
      </c>
      <c r="J1122" t="s">
        <v>1364</v>
      </c>
      <c r="K1122" t="s">
        <v>1335</v>
      </c>
      <c r="L1122">
        <v>1579</v>
      </c>
      <c r="M1122">
        <v>1529</v>
      </c>
      <c r="N1122">
        <v>700</v>
      </c>
      <c r="O1122" t="s">
        <v>1314</v>
      </c>
      <c r="P1122">
        <v>0.85343687768898702</v>
      </c>
      <c r="Q1122">
        <v>0.87995759822559105</v>
      </c>
      <c r="R1122">
        <v>1.9442596272947699E-2</v>
      </c>
      <c r="S1122">
        <v>8.3471837795296905E-2</v>
      </c>
      <c r="T1122">
        <v>0.65883108453402195</v>
      </c>
      <c r="U1122">
        <v>0.65883108453402195</v>
      </c>
      <c r="V1122">
        <v>2.4138508951205702</v>
      </c>
      <c r="W1122">
        <v>1.65</v>
      </c>
      <c r="X1122">
        <v>0.36</v>
      </c>
      <c r="Y1122">
        <v>-27376</v>
      </c>
      <c r="Z1122">
        <v>-1711</v>
      </c>
      <c r="AA1122">
        <v>7.0000000000000007E-2</v>
      </c>
      <c r="AB1122">
        <v>16</v>
      </c>
      <c r="AC1122">
        <v>10</v>
      </c>
      <c r="AD1122">
        <v>6</v>
      </c>
      <c r="AE1122">
        <v>62.5</v>
      </c>
      <c r="AF1122">
        <v>9</v>
      </c>
      <c r="AG1122">
        <v>8</v>
      </c>
      <c r="AH1122">
        <v>6</v>
      </c>
      <c r="AI1122">
        <v>2</v>
      </c>
    </row>
    <row r="1123" spans="1:35" x14ac:dyDescent="0.2">
      <c r="A1123" s="102">
        <v>1221</v>
      </c>
      <c r="B1123">
        <v>2607</v>
      </c>
      <c r="C1123" t="s">
        <v>1340</v>
      </c>
      <c r="D1123" t="s">
        <v>1339</v>
      </c>
      <c r="E1123">
        <v>2801</v>
      </c>
      <c r="F1123">
        <v>2773</v>
      </c>
      <c r="G1123">
        <v>300</v>
      </c>
      <c r="H1123" t="s">
        <v>1314</v>
      </c>
      <c r="I1123">
        <v>7012</v>
      </c>
      <c r="J1123" t="s">
        <v>1547</v>
      </c>
      <c r="K1123" t="s">
        <v>1329</v>
      </c>
      <c r="L1123">
        <v>2186</v>
      </c>
      <c r="M1123">
        <v>2238</v>
      </c>
      <c r="N1123">
        <v>400</v>
      </c>
      <c r="O1123" t="s">
        <v>1311</v>
      </c>
      <c r="P1123">
        <v>0.79649619357962997</v>
      </c>
      <c r="Q1123">
        <v>0.83580030015755402</v>
      </c>
      <c r="R1123">
        <v>0.323860031177029</v>
      </c>
      <c r="S1123">
        <v>4.8939680074458598E-2</v>
      </c>
      <c r="T1123">
        <v>-0.26175233453774499</v>
      </c>
      <c r="U1123">
        <v>0.26175233453774499</v>
      </c>
      <c r="V1123">
        <v>0.68186656564252102</v>
      </c>
      <c r="W1123">
        <v>-0.72</v>
      </c>
      <c r="X1123">
        <v>7.61</v>
      </c>
      <c r="Y1123">
        <v>-27673</v>
      </c>
      <c r="Z1123">
        <v>-2767</v>
      </c>
      <c r="AA1123">
        <v>-0.24</v>
      </c>
      <c r="AB1123">
        <v>10</v>
      </c>
      <c r="AC1123">
        <v>5</v>
      </c>
      <c r="AD1123">
        <v>5</v>
      </c>
      <c r="AE1123">
        <v>50</v>
      </c>
      <c r="AF1123">
        <v>12</v>
      </c>
      <c r="AG1123">
        <v>3</v>
      </c>
      <c r="AH1123">
        <v>2</v>
      </c>
      <c r="AI1123">
        <v>5</v>
      </c>
    </row>
    <row r="1124" spans="1:35" x14ac:dyDescent="0.2">
      <c r="A1124" s="102">
        <v>1096</v>
      </c>
      <c r="B1124">
        <v>8905</v>
      </c>
      <c r="C1124" t="s">
        <v>1599</v>
      </c>
      <c r="D1124" t="s">
        <v>1333</v>
      </c>
      <c r="E1124">
        <v>1896</v>
      </c>
      <c r="F1124">
        <v>1864</v>
      </c>
      <c r="G1124">
        <v>500</v>
      </c>
      <c r="H1124" t="s">
        <v>1311</v>
      </c>
      <c r="I1124">
        <v>9412</v>
      </c>
      <c r="J1124" t="s">
        <v>560</v>
      </c>
      <c r="K1124" t="s">
        <v>1313</v>
      </c>
      <c r="L1124">
        <v>458</v>
      </c>
      <c r="M1124">
        <v>456</v>
      </c>
      <c r="N1124">
        <v>2000</v>
      </c>
      <c r="O1124" t="s">
        <v>1314</v>
      </c>
      <c r="P1124">
        <v>0.58607188456927395</v>
      </c>
      <c r="Q1124">
        <v>0.84812222429281703</v>
      </c>
      <c r="R1124">
        <v>0.41166269623221902</v>
      </c>
      <c r="S1124">
        <v>7.9416673431497806E-3</v>
      </c>
      <c r="T1124">
        <v>1.17199850444989</v>
      </c>
      <c r="U1124">
        <v>1.17199850444989</v>
      </c>
      <c r="V1124">
        <v>1.4792752286017301</v>
      </c>
      <c r="W1124">
        <v>4.1900000000000004</v>
      </c>
      <c r="X1124">
        <v>2.15</v>
      </c>
      <c r="Y1124">
        <v>-28609</v>
      </c>
      <c r="Z1124">
        <v>-1244</v>
      </c>
      <c r="AA1124">
        <v>-0.03</v>
      </c>
      <c r="AB1124">
        <v>23</v>
      </c>
      <c r="AC1124">
        <v>12</v>
      </c>
      <c r="AD1124">
        <v>11</v>
      </c>
      <c r="AE1124">
        <v>52.17</v>
      </c>
      <c r="AF1124">
        <v>12</v>
      </c>
      <c r="AG1124">
        <v>9</v>
      </c>
      <c r="AH1124">
        <v>8</v>
      </c>
      <c r="AI1124">
        <v>6</v>
      </c>
    </row>
    <row r="1125" spans="1:35" x14ac:dyDescent="0.2">
      <c r="A1125" s="102">
        <v>907</v>
      </c>
      <c r="B1125">
        <v>3048</v>
      </c>
      <c r="C1125" t="s">
        <v>1643</v>
      </c>
      <c r="D1125" t="s">
        <v>1337</v>
      </c>
      <c r="E1125">
        <v>1150</v>
      </c>
      <c r="F1125">
        <v>1130</v>
      </c>
      <c r="G1125">
        <v>900</v>
      </c>
      <c r="H1125" t="s">
        <v>1314</v>
      </c>
      <c r="I1125">
        <v>7282</v>
      </c>
      <c r="J1125" t="s">
        <v>1577</v>
      </c>
      <c r="K1125" t="s">
        <v>1329</v>
      </c>
      <c r="L1125">
        <v>2451</v>
      </c>
      <c r="M1125">
        <v>2473</v>
      </c>
      <c r="N1125">
        <v>400</v>
      </c>
      <c r="O1125" t="s">
        <v>1311</v>
      </c>
      <c r="P1125">
        <v>0.81220978100150298</v>
      </c>
      <c r="Q1125">
        <v>0.864147576985556</v>
      </c>
      <c r="R1125">
        <v>6.8710517148016306E-2</v>
      </c>
      <c r="S1125">
        <v>2.5676143989569598E-2</v>
      </c>
      <c r="T1125">
        <v>-1.0170864910485999</v>
      </c>
      <c r="U1125">
        <v>1.0170864910485999</v>
      </c>
      <c r="V1125">
        <v>2.4055572850119201E-2</v>
      </c>
      <c r="W1125">
        <v>-3.19</v>
      </c>
      <c r="X1125">
        <v>2.81</v>
      </c>
      <c r="Y1125">
        <v>-28641</v>
      </c>
      <c r="Z1125">
        <v>-1909</v>
      </c>
      <c r="AA1125">
        <v>-0.02</v>
      </c>
      <c r="AB1125">
        <v>15</v>
      </c>
      <c r="AC1125">
        <v>9</v>
      </c>
      <c r="AD1125">
        <v>6</v>
      </c>
      <c r="AE1125">
        <v>60</v>
      </c>
      <c r="AF1125">
        <v>12</v>
      </c>
      <c r="AG1125">
        <v>3</v>
      </c>
      <c r="AH1125">
        <v>5</v>
      </c>
      <c r="AI1125">
        <v>7</v>
      </c>
    </row>
    <row r="1126" spans="1:35" x14ac:dyDescent="0.2">
      <c r="A1126" s="102">
        <v>992</v>
      </c>
      <c r="B1126">
        <v>4555</v>
      </c>
      <c r="C1126" t="s">
        <v>690</v>
      </c>
      <c r="D1126" t="s">
        <v>1334</v>
      </c>
      <c r="E1126">
        <v>7020</v>
      </c>
      <c r="F1126">
        <v>6950</v>
      </c>
      <c r="G1126">
        <v>100</v>
      </c>
      <c r="H1126" t="s">
        <v>1311</v>
      </c>
      <c r="I1126">
        <v>7752</v>
      </c>
      <c r="J1126" t="s">
        <v>834</v>
      </c>
      <c r="K1126" t="s">
        <v>1316</v>
      </c>
      <c r="L1126">
        <v>1127</v>
      </c>
      <c r="M1126">
        <v>1124</v>
      </c>
      <c r="N1126">
        <v>600</v>
      </c>
      <c r="O1126" t="s">
        <v>1314</v>
      </c>
      <c r="P1126">
        <v>0.86168892157517396</v>
      </c>
      <c r="Q1126">
        <v>0.85679746329435302</v>
      </c>
      <c r="R1126">
        <v>6.5699035441068296E-2</v>
      </c>
      <c r="S1126">
        <v>8.7800229191858301E-2</v>
      </c>
      <c r="T1126">
        <v>1.9832124774613</v>
      </c>
      <c r="U1126">
        <v>1.9832124774613</v>
      </c>
      <c r="V1126">
        <v>2.4873655465922901</v>
      </c>
      <c r="W1126">
        <v>5.38</v>
      </c>
      <c r="X1126">
        <v>2.96</v>
      </c>
      <c r="Y1126">
        <v>-28653</v>
      </c>
      <c r="Z1126">
        <v>-2047</v>
      </c>
      <c r="AA1126">
        <v>-0.05</v>
      </c>
      <c r="AB1126">
        <v>14</v>
      </c>
      <c r="AC1126">
        <v>8</v>
      </c>
      <c r="AD1126">
        <v>6</v>
      </c>
      <c r="AE1126">
        <v>57.14</v>
      </c>
      <c r="AF1126">
        <v>12</v>
      </c>
      <c r="AG1126">
        <v>5</v>
      </c>
      <c r="AH1126">
        <v>5</v>
      </c>
      <c r="AI1126">
        <v>4</v>
      </c>
    </row>
    <row r="1127" spans="1:35" x14ac:dyDescent="0.2">
      <c r="A1127" s="102">
        <v>1484</v>
      </c>
      <c r="B1127">
        <v>2433</v>
      </c>
      <c r="C1127" t="s">
        <v>1816</v>
      </c>
      <c r="D1127" t="s">
        <v>1326</v>
      </c>
      <c r="E1127">
        <v>1503</v>
      </c>
      <c r="F1127">
        <v>1513</v>
      </c>
      <c r="G1127">
        <v>600</v>
      </c>
      <c r="H1127" t="s">
        <v>1314</v>
      </c>
      <c r="I1127">
        <v>4061</v>
      </c>
      <c r="J1127" t="s">
        <v>1562</v>
      </c>
      <c r="K1127" t="s">
        <v>1336</v>
      </c>
      <c r="L1127">
        <v>3015</v>
      </c>
      <c r="M1127">
        <v>2943</v>
      </c>
      <c r="N1127">
        <v>300</v>
      </c>
      <c r="O1127" t="s">
        <v>1311</v>
      </c>
      <c r="P1127">
        <v>0.90816670971059299</v>
      </c>
      <c r="Q1127">
        <v>0.80483882967567599</v>
      </c>
      <c r="R1127">
        <v>0.177706977883242</v>
      </c>
      <c r="S1127">
        <v>2.0107991716548701E-2</v>
      </c>
      <c r="T1127">
        <v>-1.39856058621539</v>
      </c>
      <c r="U1127">
        <v>1.39856058621539</v>
      </c>
      <c r="V1127">
        <v>2.5245501951973099</v>
      </c>
      <c r="W1127">
        <v>-3.54</v>
      </c>
      <c r="X1127">
        <v>2.82</v>
      </c>
      <c r="Y1127">
        <v>-28820</v>
      </c>
      <c r="Z1127">
        <v>-1695</v>
      </c>
      <c r="AA1127">
        <v>-0.11</v>
      </c>
      <c r="AB1127">
        <v>17</v>
      </c>
      <c r="AC1127">
        <v>9</v>
      </c>
      <c r="AD1127">
        <v>8</v>
      </c>
      <c r="AE1127">
        <v>52.94</v>
      </c>
      <c r="AF1127">
        <v>13</v>
      </c>
      <c r="AG1127">
        <v>3</v>
      </c>
      <c r="AH1127">
        <v>4</v>
      </c>
      <c r="AI1127">
        <v>10</v>
      </c>
    </row>
    <row r="1128" spans="1:35" x14ac:dyDescent="0.2">
      <c r="A1128" s="102">
        <v>245</v>
      </c>
      <c r="B1128">
        <v>8031</v>
      </c>
      <c r="C1128" t="s">
        <v>856</v>
      </c>
      <c r="D1128" t="s">
        <v>1318</v>
      </c>
      <c r="E1128">
        <v>1926</v>
      </c>
      <c r="F1128">
        <v>1937</v>
      </c>
      <c r="G1128">
        <v>500</v>
      </c>
      <c r="H1128" t="s">
        <v>1314</v>
      </c>
      <c r="I1128">
        <v>8425</v>
      </c>
      <c r="J1128" t="s">
        <v>1505</v>
      </c>
      <c r="K1128" t="s">
        <v>1317</v>
      </c>
      <c r="L1128">
        <v>3320</v>
      </c>
      <c r="M1128">
        <v>3305</v>
      </c>
      <c r="N1128">
        <v>300</v>
      </c>
      <c r="O1128" t="s">
        <v>1311</v>
      </c>
      <c r="P1128">
        <v>0.67255198431820395</v>
      </c>
      <c r="Q1128">
        <v>0.92198492170450297</v>
      </c>
      <c r="R1128">
        <v>2.46996021783433E-2</v>
      </c>
      <c r="S1128">
        <v>7.3066813232221195E-2</v>
      </c>
      <c r="T1128">
        <v>-0.27394491575583202</v>
      </c>
      <c r="U1128">
        <v>0.27394491575583202</v>
      </c>
      <c r="V1128">
        <v>0.87049597568176695</v>
      </c>
      <c r="W1128">
        <v>-0.62</v>
      </c>
      <c r="X1128">
        <v>2.3199999999999998</v>
      </c>
      <c r="Y1128">
        <v>-28934</v>
      </c>
      <c r="Z1128">
        <v>-2411</v>
      </c>
      <c r="AA1128">
        <v>-0.16</v>
      </c>
      <c r="AB1128">
        <v>12</v>
      </c>
      <c r="AC1128">
        <v>5</v>
      </c>
      <c r="AD1128">
        <v>7</v>
      </c>
      <c r="AE1128">
        <v>41.67</v>
      </c>
      <c r="AF1128">
        <v>15</v>
      </c>
      <c r="AG1128">
        <v>2</v>
      </c>
      <c r="AH1128">
        <v>1</v>
      </c>
      <c r="AI1128">
        <v>9</v>
      </c>
    </row>
    <row r="1129" spans="1:35" x14ac:dyDescent="0.2">
      <c r="A1129" s="102">
        <v>1509</v>
      </c>
      <c r="B1129">
        <v>7224</v>
      </c>
      <c r="C1129" t="s">
        <v>805</v>
      </c>
      <c r="D1129" t="s">
        <v>1329</v>
      </c>
      <c r="E1129">
        <v>1318</v>
      </c>
      <c r="F1129">
        <v>1312</v>
      </c>
      <c r="G1129">
        <v>600</v>
      </c>
      <c r="H1129" t="s">
        <v>1314</v>
      </c>
      <c r="I1129">
        <v>8309</v>
      </c>
      <c r="J1129" t="s">
        <v>893</v>
      </c>
      <c r="K1129" t="s">
        <v>1369</v>
      </c>
      <c r="L1129">
        <v>3985</v>
      </c>
      <c r="M1129">
        <v>3992</v>
      </c>
      <c r="N1129">
        <v>200</v>
      </c>
      <c r="O1129" t="s">
        <v>1311</v>
      </c>
      <c r="P1129">
        <v>0.63281779562344997</v>
      </c>
      <c r="Q1129">
        <v>0.80245087465467801</v>
      </c>
      <c r="R1129">
        <v>4.4927102467027899E-2</v>
      </c>
      <c r="S1129">
        <v>4.5721761230349003E-2</v>
      </c>
      <c r="T1129">
        <v>-1.2049976128539399</v>
      </c>
      <c r="U1129">
        <v>1.2049976128539399</v>
      </c>
      <c r="V1129">
        <v>1.0675399096792699</v>
      </c>
      <c r="W1129">
        <v>-4.04</v>
      </c>
      <c r="X1129">
        <v>1.4</v>
      </c>
      <c r="Y1129">
        <v>-29012</v>
      </c>
      <c r="Z1129">
        <v>-2232</v>
      </c>
      <c r="AA1129">
        <v>-0.04</v>
      </c>
      <c r="AB1129">
        <v>13</v>
      </c>
      <c r="AC1129">
        <v>7</v>
      </c>
      <c r="AD1129">
        <v>6</v>
      </c>
      <c r="AE1129">
        <v>53.85</v>
      </c>
      <c r="AF1129">
        <v>15</v>
      </c>
      <c r="AG1129">
        <v>4</v>
      </c>
      <c r="AH1129">
        <v>2</v>
      </c>
      <c r="AI1129">
        <v>7</v>
      </c>
    </row>
    <row r="1130" spans="1:35" x14ac:dyDescent="0.2">
      <c r="A1130" s="102">
        <v>1176</v>
      </c>
      <c r="B1130">
        <v>3048</v>
      </c>
      <c r="C1130" t="s">
        <v>1643</v>
      </c>
      <c r="D1130" t="s">
        <v>1337</v>
      </c>
      <c r="E1130">
        <v>1150</v>
      </c>
      <c r="F1130">
        <v>1130</v>
      </c>
      <c r="G1130">
        <v>800</v>
      </c>
      <c r="H1130" t="s">
        <v>1311</v>
      </c>
      <c r="I1130">
        <v>6770</v>
      </c>
      <c r="J1130" t="s">
        <v>24</v>
      </c>
      <c r="K1130" t="s">
        <v>1316</v>
      </c>
      <c r="L1130">
        <v>1901</v>
      </c>
      <c r="M1130">
        <v>1906</v>
      </c>
      <c r="N1130">
        <v>500</v>
      </c>
      <c r="O1130" t="s">
        <v>1314</v>
      </c>
      <c r="P1130">
        <v>0.72408419539651603</v>
      </c>
      <c r="Q1130">
        <v>0.84006041181542701</v>
      </c>
      <c r="R1130">
        <v>0.22352368232316899</v>
      </c>
      <c r="S1130">
        <v>4.7726610398083798E-2</v>
      </c>
      <c r="T1130">
        <v>1.87327296445464</v>
      </c>
      <c r="U1130">
        <v>1.87327296445464</v>
      </c>
      <c r="V1130">
        <v>2.38309323897515</v>
      </c>
      <c r="W1130">
        <v>12.34</v>
      </c>
      <c r="X1130">
        <v>5.14</v>
      </c>
      <c r="Y1130">
        <v>-29636</v>
      </c>
      <c r="Z1130">
        <v>-1235</v>
      </c>
      <c r="AA1130">
        <v>-0.01</v>
      </c>
      <c r="AB1130">
        <v>24</v>
      </c>
      <c r="AC1130">
        <v>11</v>
      </c>
      <c r="AD1130">
        <v>13</v>
      </c>
      <c r="AE1130">
        <v>45.83</v>
      </c>
      <c r="AF1130">
        <v>10</v>
      </c>
      <c r="AG1130">
        <v>10</v>
      </c>
      <c r="AH1130">
        <v>8</v>
      </c>
      <c r="AI1130">
        <v>6</v>
      </c>
    </row>
    <row r="1131" spans="1:35" x14ac:dyDescent="0.2">
      <c r="A1131" s="102">
        <v>1395</v>
      </c>
      <c r="B1131">
        <v>7459</v>
      </c>
      <c r="C1131" t="s">
        <v>817</v>
      </c>
      <c r="D1131" t="s">
        <v>1318</v>
      </c>
      <c r="E1131">
        <v>2246</v>
      </c>
      <c r="F1131">
        <v>2232</v>
      </c>
      <c r="G1131">
        <v>400</v>
      </c>
      <c r="H1131" t="s">
        <v>1314</v>
      </c>
      <c r="I1131">
        <v>8233</v>
      </c>
      <c r="J1131" t="s">
        <v>1357</v>
      </c>
      <c r="K1131" t="s">
        <v>1337</v>
      </c>
      <c r="L1131">
        <v>1165</v>
      </c>
      <c r="M1131">
        <v>1164</v>
      </c>
      <c r="N1131">
        <v>800</v>
      </c>
      <c r="O1131" t="s">
        <v>1311</v>
      </c>
      <c r="P1131">
        <v>0.53719639734258695</v>
      </c>
      <c r="Q1131">
        <v>0.81599089757203502</v>
      </c>
      <c r="R1131">
        <v>2.4742031546356801E-2</v>
      </c>
      <c r="S1131">
        <v>7.2619685836920701E-3</v>
      </c>
      <c r="T1131">
        <v>-0.191513847407002</v>
      </c>
      <c r="U1131">
        <v>0.191513847407002</v>
      </c>
      <c r="V1131">
        <v>3.3428151198425002E-2</v>
      </c>
      <c r="W1131">
        <v>-0.59</v>
      </c>
      <c r="X1131">
        <v>4.3</v>
      </c>
      <c r="Y1131">
        <v>-29780</v>
      </c>
      <c r="Z1131">
        <v>-1567</v>
      </c>
      <c r="AA1131">
        <v>-7.0000000000000007E-2</v>
      </c>
      <c r="AB1131">
        <v>19</v>
      </c>
      <c r="AC1131">
        <v>9</v>
      </c>
      <c r="AD1131">
        <v>10</v>
      </c>
      <c r="AE1131">
        <v>47.37</v>
      </c>
      <c r="AF1131">
        <v>14</v>
      </c>
      <c r="AG1131">
        <v>6</v>
      </c>
      <c r="AH1131">
        <v>4</v>
      </c>
      <c r="AI1131">
        <v>9</v>
      </c>
    </row>
    <row r="1132" spans="1:35" x14ac:dyDescent="0.2">
      <c r="A1132" s="102">
        <v>1174</v>
      </c>
      <c r="B1132">
        <v>4114</v>
      </c>
      <c r="C1132" t="s">
        <v>1475</v>
      </c>
      <c r="D1132" t="s">
        <v>1336</v>
      </c>
      <c r="E1132">
        <v>6140</v>
      </c>
      <c r="F1132">
        <v>6160</v>
      </c>
      <c r="G1132">
        <v>100</v>
      </c>
      <c r="H1132" t="s">
        <v>1311</v>
      </c>
      <c r="I1132">
        <v>6269</v>
      </c>
      <c r="J1132" t="s">
        <v>1782</v>
      </c>
      <c r="K1132" t="s">
        <v>1324</v>
      </c>
      <c r="L1132">
        <v>2074</v>
      </c>
      <c r="M1132">
        <v>2078</v>
      </c>
      <c r="N1132">
        <v>300</v>
      </c>
      <c r="O1132" t="s">
        <v>1314</v>
      </c>
      <c r="P1132">
        <v>0.692826617408697</v>
      </c>
      <c r="Q1132">
        <v>0.84053693276950803</v>
      </c>
      <c r="R1132">
        <v>0.49944190347322198</v>
      </c>
      <c r="S1132">
        <v>3.7415562784096301E-2</v>
      </c>
      <c r="T1132">
        <v>2.1349068403299198</v>
      </c>
      <c r="U1132">
        <v>2.1349068403299198</v>
      </c>
      <c r="V1132">
        <v>2.4040830587788502</v>
      </c>
      <c r="W1132">
        <v>12.35</v>
      </c>
      <c r="X1132">
        <v>1.2</v>
      </c>
      <c r="Y1132">
        <v>-29863</v>
      </c>
      <c r="Z1132">
        <v>-4266</v>
      </c>
      <c r="AA1132">
        <v>-0.19</v>
      </c>
      <c r="AB1132">
        <v>7</v>
      </c>
      <c r="AC1132">
        <v>4</v>
      </c>
      <c r="AD1132">
        <v>3</v>
      </c>
      <c r="AE1132">
        <v>57.14</v>
      </c>
      <c r="AF1132">
        <v>9</v>
      </c>
      <c r="AG1132">
        <v>2</v>
      </c>
      <c r="AH1132">
        <v>3</v>
      </c>
      <c r="AI1132">
        <v>2</v>
      </c>
    </row>
    <row r="1133" spans="1:35" x14ac:dyDescent="0.2">
      <c r="A1133" s="102">
        <v>204</v>
      </c>
      <c r="B1133">
        <v>7205</v>
      </c>
      <c r="C1133" t="s">
        <v>59</v>
      </c>
      <c r="D1133" t="s">
        <v>1329</v>
      </c>
      <c r="E1133">
        <v>1017</v>
      </c>
      <c r="F1133">
        <v>1018</v>
      </c>
      <c r="G1133">
        <v>900</v>
      </c>
      <c r="H1133" t="s">
        <v>1314</v>
      </c>
      <c r="I1133">
        <v>8253</v>
      </c>
      <c r="J1133" t="s">
        <v>535</v>
      </c>
      <c r="K1133" t="s">
        <v>1317</v>
      </c>
      <c r="L1133">
        <v>1823</v>
      </c>
      <c r="M1133">
        <v>1843</v>
      </c>
      <c r="N1133">
        <v>500</v>
      </c>
      <c r="O1133" t="s">
        <v>1311</v>
      </c>
      <c r="P1133">
        <v>0.70368399715253305</v>
      </c>
      <c r="Q1133">
        <v>0.92588900105292304</v>
      </c>
      <c r="R1133">
        <v>0.39093795640767198</v>
      </c>
      <c r="S1133">
        <v>6.4331191955191797E-2</v>
      </c>
      <c r="T1133">
        <v>-2.09486388510929</v>
      </c>
      <c r="U1133">
        <v>2.09486388510929</v>
      </c>
      <c r="V1133">
        <v>1.9090767623077101</v>
      </c>
      <c r="W1133">
        <v>-9.39</v>
      </c>
      <c r="X1133">
        <v>0.57999999999999996</v>
      </c>
      <c r="Y1133">
        <v>-29908</v>
      </c>
      <c r="Z1133">
        <v>-1869</v>
      </c>
      <c r="AA1133">
        <v>-0.11</v>
      </c>
      <c r="AB1133">
        <v>16</v>
      </c>
      <c r="AC1133">
        <v>8</v>
      </c>
      <c r="AD1133">
        <v>8</v>
      </c>
      <c r="AE1133">
        <v>50</v>
      </c>
      <c r="AF1133">
        <v>12</v>
      </c>
      <c r="AG1133">
        <v>5</v>
      </c>
      <c r="AH1133">
        <v>5</v>
      </c>
      <c r="AI1133">
        <v>6</v>
      </c>
    </row>
    <row r="1134" spans="1:35" x14ac:dyDescent="0.2">
      <c r="A1134" s="102">
        <v>475</v>
      </c>
      <c r="B1134">
        <v>1881</v>
      </c>
      <c r="C1134" t="s">
        <v>578</v>
      </c>
      <c r="D1134" t="s">
        <v>1321</v>
      </c>
      <c r="E1134">
        <v>2700</v>
      </c>
      <c r="F1134">
        <v>2702</v>
      </c>
      <c r="G1134">
        <v>400</v>
      </c>
      <c r="H1134" t="s">
        <v>1314</v>
      </c>
      <c r="I1134">
        <v>4812</v>
      </c>
      <c r="J1134" t="s">
        <v>698</v>
      </c>
      <c r="K1134" t="s">
        <v>1313</v>
      </c>
      <c r="L1134">
        <v>5060</v>
      </c>
      <c r="M1134">
        <v>5060</v>
      </c>
      <c r="N1134">
        <v>200</v>
      </c>
      <c r="O1134" t="s">
        <v>1311</v>
      </c>
      <c r="P1134">
        <v>0.86841708177001398</v>
      </c>
      <c r="Q1134">
        <v>0.90128055370808602</v>
      </c>
      <c r="R1134">
        <v>0.105838301997752</v>
      </c>
      <c r="S1134">
        <v>1.38728067586904E-2</v>
      </c>
      <c r="T1134">
        <v>-1.3037895280044001</v>
      </c>
      <c r="U1134">
        <v>1.3037895280044001</v>
      </c>
      <c r="V1134">
        <v>1.5015544780959</v>
      </c>
      <c r="W1134">
        <v>-5.9</v>
      </c>
      <c r="X1134">
        <v>6.8</v>
      </c>
      <c r="Y1134">
        <v>-30940</v>
      </c>
      <c r="Z1134">
        <v>-1628</v>
      </c>
      <c r="AA1134">
        <v>-7.0000000000000007E-2</v>
      </c>
      <c r="AB1134">
        <v>19</v>
      </c>
      <c r="AC1134">
        <v>10</v>
      </c>
      <c r="AD1134">
        <v>9</v>
      </c>
      <c r="AE1134">
        <v>52.63</v>
      </c>
      <c r="AF1134">
        <v>9</v>
      </c>
      <c r="AG1134">
        <v>9</v>
      </c>
      <c r="AH1134">
        <v>7</v>
      </c>
      <c r="AI1134">
        <v>3</v>
      </c>
    </row>
    <row r="1135" spans="1:35" x14ac:dyDescent="0.2">
      <c r="A1135" s="102">
        <v>1024</v>
      </c>
      <c r="B1135">
        <v>7453</v>
      </c>
      <c r="C1135" t="s">
        <v>53</v>
      </c>
      <c r="D1135" t="s">
        <v>1337</v>
      </c>
      <c r="E1135">
        <v>1815</v>
      </c>
      <c r="F1135">
        <v>1782</v>
      </c>
      <c r="G1135">
        <v>600</v>
      </c>
      <c r="H1135" t="s">
        <v>1314</v>
      </c>
      <c r="I1135">
        <v>9513</v>
      </c>
      <c r="J1135" t="s">
        <v>1537</v>
      </c>
      <c r="K1135" t="s">
        <v>1371</v>
      </c>
      <c r="L1135">
        <v>2550</v>
      </c>
      <c r="M1135">
        <v>2529</v>
      </c>
      <c r="N1135">
        <v>400</v>
      </c>
      <c r="O1135" t="s">
        <v>1311</v>
      </c>
      <c r="P1135">
        <v>0.82204088950794896</v>
      </c>
      <c r="Q1135">
        <v>0.85352209892540098</v>
      </c>
      <c r="R1135">
        <v>0.119311194234129</v>
      </c>
      <c r="S1135">
        <v>2.9703732838251402E-3</v>
      </c>
      <c r="T1135">
        <v>-2.0332734539891999</v>
      </c>
      <c r="U1135">
        <v>2.0332734539891999</v>
      </c>
      <c r="V1135">
        <v>2.0125451370628902</v>
      </c>
      <c r="W1135">
        <v>-25.9</v>
      </c>
      <c r="X1135">
        <v>5.69</v>
      </c>
      <c r="Y1135">
        <v>-32059</v>
      </c>
      <c r="Z1135">
        <v>-2004</v>
      </c>
      <c r="AA1135">
        <v>-0.04</v>
      </c>
      <c r="AB1135">
        <v>16</v>
      </c>
      <c r="AC1135">
        <v>8</v>
      </c>
      <c r="AD1135">
        <v>8</v>
      </c>
      <c r="AE1135">
        <v>50</v>
      </c>
      <c r="AF1135">
        <v>11</v>
      </c>
      <c r="AG1135">
        <v>5</v>
      </c>
      <c r="AH1135">
        <v>5</v>
      </c>
      <c r="AI1135">
        <v>6</v>
      </c>
    </row>
    <row r="1136" spans="1:35" x14ac:dyDescent="0.2">
      <c r="A1136" s="102">
        <v>895</v>
      </c>
      <c r="B1136">
        <v>2531</v>
      </c>
      <c r="C1136" t="s">
        <v>1338</v>
      </c>
      <c r="D1136" t="s">
        <v>1339</v>
      </c>
      <c r="E1136">
        <v>940</v>
      </c>
      <c r="F1136">
        <v>923</v>
      </c>
      <c r="G1136">
        <v>1100</v>
      </c>
      <c r="H1136" t="s">
        <v>1314</v>
      </c>
      <c r="I1136">
        <v>3863</v>
      </c>
      <c r="J1136" t="s">
        <v>1543</v>
      </c>
      <c r="K1136" t="s">
        <v>1542</v>
      </c>
      <c r="L1136">
        <v>1750</v>
      </c>
      <c r="M1136">
        <v>1744</v>
      </c>
      <c r="N1136">
        <v>600</v>
      </c>
      <c r="O1136" t="s">
        <v>1311</v>
      </c>
      <c r="P1136">
        <v>0.83150812401112695</v>
      </c>
      <c r="Q1136">
        <v>0.86482779651930297</v>
      </c>
      <c r="R1136">
        <v>0.23116699013683401</v>
      </c>
      <c r="S1136" s="15">
        <v>7.1195660765844701E-2</v>
      </c>
      <c r="T1136">
        <v>-1.5582427822726601</v>
      </c>
      <c r="U1136">
        <v>1.5582427822726601</v>
      </c>
      <c r="V1136">
        <v>1.1304675332163101</v>
      </c>
      <c r="W1136">
        <v>-4.3499999999999996</v>
      </c>
      <c r="X1136">
        <v>2.97</v>
      </c>
      <c r="Y1136">
        <v>-33500</v>
      </c>
      <c r="Z1136">
        <v>-2393</v>
      </c>
      <c r="AA1136">
        <v>-0.19</v>
      </c>
      <c r="AB1136">
        <v>14</v>
      </c>
      <c r="AC1136">
        <v>6</v>
      </c>
      <c r="AD1136">
        <v>8</v>
      </c>
      <c r="AE1136">
        <v>42.86</v>
      </c>
      <c r="AF1136">
        <v>11</v>
      </c>
      <c r="AG1136">
        <v>6</v>
      </c>
      <c r="AH1136">
        <v>5</v>
      </c>
      <c r="AI1136">
        <v>3</v>
      </c>
    </row>
    <row r="1137" spans="1:35" x14ac:dyDescent="0.2">
      <c r="A1137" s="102">
        <v>534</v>
      </c>
      <c r="B1137">
        <v>4182</v>
      </c>
      <c r="C1137" t="s">
        <v>47</v>
      </c>
      <c r="D1137" t="s">
        <v>1336</v>
      </c>
      <c r="E1137">
        <v>1810</v>
      </c>
      <c r="F1137">
        <v>1834</v>
      </c>
      <c r="G1137">
        <v>500</v>
      </c>
      <c r="H1137" t="s">
        <v>1311</v>
      </c>
      <c r="I1137">
        <v>8697</v>
      </c>
      <c r="J1137" t="s">
        <v>928</v>
      </c>
      <c r="K1137" t="s">
        <v>1317</v>
      </c>
      <c r="L1137">
        <v>1990</v>
      </c>
      <c r="M1137">
        <v>1981</v>
      </c>
      <c r="N1137">
        <v>500</v>
      </c>
      <c r="O1137" t="s">
        <v>1314</v>
      </c>
      <c r="P1137">
        <v>0.58842525643962196</v>
      </c>
      <c r="Q1137">
        <v>0.89689848521182103</v>
      </c>
      <c r="R1137">
        <v>1.9280166155921898E-2</v>
      </c>
      <c r="S1137">
        <v>1.9902513584945599E-2</v>
      </c>
      <c r="T1137">
        <v>2.02814812792337</v>
      </c>
      <c r="U1137">
        <v>2.02814812792337</v>
      </c>
      <c r="V1137">
        <v>1.86777193488572</v>
      </c>
      <c r="W1137">
        <v>5.74</v>
      </c>
      <c r="X1137">
        <v>7.42</v>
      </c>
      <c r="Y1137">
        <v>-34767</v>
      </c>
      <c r="Z1137">
        <v>-1932</v>
      </c>
      <c r="AA1137">
        <v>-0.17</v>
      </c>
      <c r="AB1137">
        <v>18</v>
      </c>
      <c r="AC1137">
        <v>8</v>
      </c>
      <c r="AD1137">
        <v>10</v>
      </c>
      <c r="AE1137">
        <v>44.44</v>
      </c>
      <c r="AF1137">
        <v>12</v>
      </c>
      <c r="AG1137">
        <v>5</v>
      </c>
      <c r="AH1137">
        <v>6</v>
      </c>
      <c r="AI1137">
        <v>7</v>
      </c>
    </row>
    <row r="1138" spans="1:35" x14ac:dyDescent="0.2">
      <c r="A1138" s="102">
        <v>1366</v>
      </c>
      <c r="B1138">
        <v>3048</v>
      </c>
      <c r="C1138" t="s">
        <v>1643</v>
      </c>
      <c r="D1138" t="s">
        <v>1337</v>
      </c>
      <c r="E1138">
        <v>1150</v>
      </c>
      <c r="F1138">
        <v>1130</v>
      </c>
      <c r="G1138">
        <v>800</v>
      </c>
      <c r="H1138" t="s">
        <v>1314</v>
      </c>
      <c r="I1138">
        <v>8253</v>
      </c>
      <c r="J1138" t="s">
        <v>535</v>
      </c>
      <c r="K1138" t="s">
        <v>1317</v>
      </c>
      <c r="L1138">
        <v>1823</v>
      </c>
      <c r="M1138">
        <v>1843</v>
      </c>
      <c r="N1138">
        <v>500</v>
      </c>
      <c r="O1138" t="s">
        <v>1311</v>
      </c>
      <c r="P1138">
        <v>0.62430486689723097</v>
      </c>
      <c r="Q1138">
        <v>0.81896389544909198</v>
      </c>
      <c r="R1138">
        <v>0.12130734431727699</v>
      </c>
      <c r="S1138">
        <v>2.3163096557959201E-2</v>
      </c>
      <c r="T1138">
        <v>-2.0447301563543698</v>
      </c>
      <c r="U1138">
        <v>2.0447301563543698</v>
      </c>
      <c r="V1138">
        <v>1.3638638988102301</v>
      </c>
      <c r="W1138">
        <v>-10.89</v>
      </c>
      <c r="X1138">
        <v>1.9</v>
      </c>
      <c r="Y1138">
        <v>-35238</v>
      </c>
      <c r="Z1138">
        <v>-1468</v>
      </c>
      <c r="AA1138">
        <v>-0.11</v>
      </c>
      <c r="AB1138">
        <v>24</v>
      </c>
      <c r="AC1138">
        <v>12</v>
      </c>
      <c r="AD1138">
        <v>12</v>
      </c>
      <c r="AE1138">
        <v>50</v>
      </c>
      <c r="AF1138">
        <v>11</v>
      </c>
      <c r="AG1138">
        <v>9</v>
      </c>
      <c r="AH1138">
        <v>10</v>
      </c>
      <c r="AI1138">
        <v>5</v>
      </c>
    </row>
    <row r="1139" spans="1:35" x14ac:dyDescent="0.2">
      <c r="A1139" s="102">
        <v>42</v>
      </c>
      <c r="B1139">
        <v>3038</v>
      </c>
      <c r="C1139" t="s">
        <v>1118</v>
      </c>
      <c r="D1139" t="s">
        <v>1318</v>
      </c>
      <c r="E1139">
        <v>4545</v>
      </c>
      <c r="F1139">
        <v>4490</v>
      </c>
      <c r="G1139">
        <v>200</v>
      </c>
      <c r="H1139" t="s">
        <v>1311</v>
      </c>
      <c r="I1139">
        <v>6951</v>
      </c>
      <c r="J1139" t="s">
        <v>228</v>
      </c>
      <c r="K1139" t="s">
        <v>1316</v>
      </c>
      <c r="L1139">
        <v>3505</v>
      </c>
      <c r="M1139">
        <v>3490</v>
      </c>
      <c r="N1139">
        <v>300</v>
      </c>
      <c r="O1139" t="s">
        <v>1314</v>
      </c>
      <c r="P1139">
        <v>0.91672419858968102</v>
      </c>
      <c r="Q1139">
        <v>0.95369702570855097</v>
      </c>
      <c r="R1139">
        <v>5.35123410734086E-3</v>
      </c>
      <c r="S1139">
        <v>1.6227967746330701E-2</v>
      </c>
      <c r="T1139">
        <v>2.3226813438817699</v>
      </c>
      <c r="U1139">
        <v>2.3226813438817699</v>
      </c>
      <c r="V1139">
        <v>2.5952364371947998</v>
      </c>
      <c r="W1139">
        <v>11.81</v>
      </c>
      <c r="X1139">
        <v>16.59</v>
      </c>
      <c r="Y1139">
        <v>-36263</v>
      </c>
      <c r="Z1139">
        <v>-1511</v>
      </c>
      <c r="AA1139">
        <v>-0.08</v>
      </c>
      <c r="AB1139">
        <v>24</v>
      </c>
      <c r="AC1139">
        <v>11</v>
      </c>
      <c r="AD1139">
        <v>13</v>
      </c>
      <c r="AE1139">
        <v>45.83</v>
      </c>
      <c r="AF1139">
        <v>8</v>
      </c>
      <c r="AG1139">
        <v>11</v>
      </c>
      <c r="AH1139">
        <v>11</v>
      </c>
      <c r="AI1139">
        <v>2</v>
      </c>
    </row>
    <row r="1140" spans="1:35" x14ac:dyDescent="0.2">
      <c r="A1140" s="102">
        <v>96</v>
      </c>
      <c r="B1140">
        <v>3231</v>
      </c>
      <c r="C1140" t="s">
        <v>448</v>
      </c>
      <c r="D1140" t="s">
        <v>1333</v>
      </c>
      <c r="E1140">
        <v>2806</v>
      </c>
      <c r="F1140">
        <v>2775</v>
      </c>
      <c r="G1140">
        <v>400</v>
      </c>
      <c r="H1140" t="s">
        <v>1314</v>
      </c>
      <c r="I1140">
        <v>6951</v>
      </c>
      <c r="J1140" t="s">
        <v>228</v>
      </c>
      <c r="K1140" t="s">
        <v>1316</v>
      </c>
      <c r="L1140">
        <v>3505</v>
      </c>
      <c r="M1140">
        <v>3490</v>
      </c>
      <c r="N1140">
        <v>300</v>
      </c>
      <c r="O1140" t="s">
        <v>1311</v>
      </c>
      <c r="P1140">
        <v>0.77903539925179299</v>
      </c>
      <c r="Q1140">
        <v>0.94173964448058101</v>
      </c>
      <c r="R1140">
        <v>0.121803561119897</v>
      </c>
      <c r="S1140">
        <v>1.2295539413256999E-2</v>
      </c>
      <c r="T1140">
        <v>-0.51234384898560303</v>
      </c>
      <c r="U1140">
        <v>0.51234384898560303</v>
      </c>
      <c r="V1140">
        <v>0.53725469302113105</v>
      </c>
      <c r="W1140">
        <v>-3.12</v>
      </c>
      <c r="X1140">
        <v>6.02</v>
      </c>
      <c r="Y1140">
        <v>-36394</v>
      </c>
      <c r="Z1140">
        <v>-2022</v>
      </c>
      <c r="AA1140">
        <v>-0.03</v>
      </c>
      <c r="AB1140">
        <v>18</v>
      </c>
      <c r="AC1140">
        <v>10</v>
      </c>
      <c r="AD1140">
        <v>8</v>
      </c>
      <c r="AE1140">
        <v>55.56</v>
      </c>
      <c r="AF1140">
        <v>8</v>
      </c>
      <c r="AG1140">
        <v>9</v>
      </c>
      <c r="AH1140">
        <v>6</v>
      </c>
      <c r="AI1140">
        <v>3</v>
      </c>
    </row>
    <row r="1141" spans="1:35" x14ac:dyDescent="0.2">
      <c r="A1141" s="102">
        <v>1397</v>
      </c>
      <c r="B1141">
        <v>9401</v>
      </c>
      <c r="C1141" t="s">
        <v>959</v>
      </c>
      <c r="D1141" t="s">
        <v>1313</v>
      </c>
      <c r="E1141">
        <v>1929</v>
      </c>
      <c r="F1141">
        <v>1947</v>
      </c>
      <c r="G1141">
        <v>500</v>
      </c>
      <c r="H1141" t="s">
        <v>1311</v>
      </c>
      <c r="I1141">
        <v>9404</v>
      </c>
      <c r="J1141" t="s">
        <v>1435</v>
      </c>
      <c r="K1141" t="s">
        <v>1313</v>
      </c>
      <c r="L1141">
        <v>1464</v>
      </c>
      <c r="M1141">
        <v>1481</v>
      </c>
      <c r="N1141">
        <v>700</v>
      </c>
      <c r="O1141" t="s">
        <v>1314</v>
      </c>
      <c r="P1141">
        <v>0.80194276395780395</v>
      </c>
      <c r="Q1141">
        <v>0.81583970242114801</v>
      </c>
      <c r="R1141">
        <v>0.31099106078210098</v>
      </c>
      <c r="S1141">
        <v>7.2073026263623594E-2</v>
      </c>
      <c r="T1141">
        <v>1.3497207905783899</v>
      </c>
      <c r="U1141">
        <v>1.3497207905783899</v>
      </c>
      <c r="V1141">
        <v>1.4342820537107199</v>
      </c>
      <c r="W1141">
        <v>4.6100000000000003</v>
      </c>
      <c r="X1141">
        <v>6.49</v>
      </c>
      <c r="Y1141">
        <v>-36718</v>
      </c>
      <c r="Z1141">
        <v>-1933</v>
      </c>
      <c r="AA1141">
        <v>-0.15</v>
      </c>
      <c r="AB1141">
        <v>19</v>
      </c>
      <c r="AC1141">
        <v>9</v>
      </c>
      <c r="AD1141">
        <v>10</v>
      </c>
      <c r="AE1141">
        <v>47.37</v>
      </c>
      <c r="AF1141">
        <v>15</v>
      </c>
      <c r="AG1141">
        <v>4</v>
      </c>
      <c r="AH1141">
        <v>4</v>
      </c>
      <c r="AI1141">
        <v>11</v>
      </c>
    </row>
    <row r="1142" spans="1:35" x14ac:dyDescent="0.2">
      <c r="A1142" s="102">
        <v>612</v>
      </c>
      <c r="B1142">
        <v>6457</v>
      </c>
      <c r="C1142" t="s">
        <v>1655</v>
      </c>
      <c r="D1142" t="s">
        <v>1324</v>
      </c>
      <c r="E1142">
        <v>3160</v>
      </c>
      <c r="F1142">
        <v>3140</v>
      </c>
      <c r="G1142">
        <v>300</v>
      </c>
      <c r="H1142" t="s">
        <v>1314</v>
      </c>
      <c r="I1142">
        <v>6460</v>
      </c>
      <c r="J1142" t="s">
        <v>1606</v>
      </c>
      <c r="K1142" t="s">
        <v>1324</v>
      </c>
      <c r="L1142">
        <v>1585</v>
      </c>
      <c r="M1142">
        <v>1601</v>
      </c>
      <c r="N1142">
        <v>600</v>
      </c>
      <c r="O1142" t="s">
        <v>1311</v>
      </c>
      <c r="P1142">
        <v>0.61263965060551295</v>
      </c>
      <c r="Q1142">
        <v>0.89040968102506302</v>
      </c>
      <c r="R1142">
        <v>5.3974176966340498E-3</v>
      </c>
      <c r="S1142">
        <v>2.7150860858073E-2</v>
      </c>
      <c r="T1142">
        <v>-2.3145242843631602</v>
      </c>
      <c r="U1142">
        <v>2.3145242843631602</v>
      </c>
      <c r="V1142">
        <v>1.9002849923554399</v>
      </c>
      <c r="W1142">
        <v>-5.8</v>
      </c>
      <c r="X1142">
        <v>1.97</v>
      </c>
      <c r="Y1142">
        <v>-36836</v>
      </c>
      <c r="Z1142">
        <v>-2631</v>
      </c>
      <c r="AA1142">
        <v>-0.11</v>
      </c>
      <c r="AB1142">
        <v>14</v>
      </c>
      <c r="AC1142">
        <v>7</v>
      </c>
      <c r="AD1142">
        <v>7</v>
      </c>
      <c r="AE1142">
        <v>50</v>
      </c>
      <c r="AF1142">
        <v>14</v>
      </c>
      <c r="AG1142">
        <v>4</v>
      </c>
      <c r="AH1142">
        <v>3</v>
      </c>
      <c r="AI1142">
        <v>7</v>
      </c>
    </row>
    <row r="1143" spans="1:35" x14ac:dyDescent="0.2">
      <c r="A1143" s="102">
        <v>633</v>
      </c>
      <c r="B1143">
        <v>5334</v>
      </c>
      <c r="C1143" t="s">
        <v>1571</v>
      </c>
      <c r="D1143" t="s">
        <v>1310</v>
      </c>
      <c r="E1143">
        <v>1894</v>
      </c>
      <c r="F1143">
        <v>1915</v>
      </c>
      <c r="G1143">
        <v>500</v>
      </c>
      <c r="H1143" t="s">
        <v>1314</v>
      </c>
      <c r="I1143">
        <v>7240</v>
      </c>
      <c r="J1143" t="s">
        <v>808</v>
      </c>
      <c r="K1143" t="s">
        <v>1329</v>
      </c>
      <c r="L1143">
        <v>1530</v>
      </c>
      <c r="M1143">
        <v>1541</v>
      </c>
      <c r="N1143">
        <v>600</v>
      </c>
      <c r="O1143" t="s">
        <v>1311</v>
      </c>
      <c r="P1143">
        <v>0.88288329537156296</v>
      </c>
      <c r="Q1143">
        <v>0.88858846758844401</v>
      </c>
      <c r="R1143">
        <v>0.355579956802755</v>
      </c>
      <c r="S1143">
        <v>1.01058738920117E-2</v>
      </c>
      <c r="T1143">
        <v>-1.38268701399373</v>
      </c>
      <c r="U1143">
        <v>1.38268701399373</v>
      </c>
      <c r="V1143">
        <v>1.50848881275978</v>
      </c>
      <c r="W1143">
        <v>-3.23</v>
      </c>
      <c r="X1143">
        <v>3.44</v>
      </c>
      <c r="Y1143">
        <v>-36873</v>
      </c>
      <c r="Z1143">
        <v>-2048</v>
      </c>
      <c r="AA1143">
        <v>-0.16</v>
      </c>
      <c r="AB1143">
        <v>18</v>
      </c>
      <c r="AC1143">
        <v>9</v>
      </c>
      <c r="AD1143">
        <v>9</v>
      </c>
      <c r="AE1143">
        <v>50</v>
      </c>
      <c r="AF1143">
        <v>13</v>
      </c>
      <c r="AG1143">
        <v>5</v>
      </c>
      <c r="AH1143">
        <v>6</v>
      </c>
      <c r="AI1143">
        <v>7</v>
      </c>
    </row>
    <row r="1144" spans="1:35" x14ac:dyDescent="0.2">
      <c r="A1144" s="102">
        <v>651</v>
      </c>
      <c r="B1144">
        <v>3865</v>
      </c>
      <c r="C1144" t="s">
        <v>1259</v>
      </c>
      <c r="D1144" t="s">
        <v>1542</v>
      </c>
      <c r="E1144">
        <v>500</v>
      </c>
      <c r="F1144">
        <v>499</v>
      </c>
      <c r="G1144">
        <v>2200</v>
      </c>
      <c r="H1144" t="s">
        <v>1311</v>
      </c>
      <c r="I1144">
        <v>7211</v>
      </c>
      <c r="J1144" t="s">
        <v>28</v>
      </c>
      <c r="K1144" t="s">
        <v>1329</v>
      </c>
      <c r="L1144">
        <v>409</v>
      </c>
      <c r="M1144">
        <v>408</v>
      </c>
      <c r="N1144">
        <v>2700</v>
      </c>
      <c r="O1144" t="s">
        <v>1314</v>
      </c>
      <c r="P1144">
        <v>0.90798985562898704</v>
      </c>
      <c r="Q1144">
        <v>0.88744766857810697</v>
      </c>
      <c r="R1144" s="15">
        <v>0.18691971508188901</v>
      </c>
      <c r="S1144">
        <v>2.27159182368033E-3</v>
      </c>
      <c r="T1144">
        <v>0.61031122254148196</v>
      </c>
      <c r="U1144">
        <v>0.61031122254148196</v>
      </c>
      <c r="V1144">
        <v>0.576008727559019</v>
      </c>
      <c r="W1144">
        <v>2.41</v>
      </c>
      <c r="X1144">
        <v>0.35</v>
      </c>
      <c r="Y1144">
        <v>-37145</v>
      </c>
      <c r="Z1144">
        <v>-1769</v>
      </c>
      <c r="AA1144">
        <v>-0.14000000000000001</v>
      </c>
      <c r="AB1144">
        <v>21</v>
      </c>
      <c r="AC1144">
        <v>10</v>
      </c>
      <c r="AD1144">
        <v>11</v>
      </c>
      <c r="AE1144">
        <v>47.62</v>
      </c>
      <c r="AF1144">
        <v>13</v>
      </c>
      <c r="AG1144">
        <v>6</v>
      </c>
      <c r="AH1144">
        <v>7</v>
      </c>
      <c r="AI1144">
        <v>8</v>
      </c>
    </row>
    <row r="1145" spans="1:35" x14ac:dyDescent="0.2">
      <c r="A1145" s="102">
        <v>461</v>
      </c>
      <c r="B1145">
        <v>3148</v>
      </c>
      <c r="C1145" t="s">
        <v>630</v>
      </c>
      <c r="D1145" t="s">
        <v>1337</v>
      </c>
      <c r="E1145">
        <v>2824</v>
      </c>
      <c r="F1145">
        <v>2812</v>
      </c>
      <c r="G1145">
        <v>300</v>
      </c>
      <c r="H1145" t="s">
        <v>1314</v>
      </c>
      <c r="I1145">
        <v>8267</v>
      </c>
      <c r="J1145" t="s">
        <v>220</v>
      </c>
      <c r="K1145" t="s">
        <v>1337</v>
      </c>
      <c r="L1145">
        <v>2300</v>
      </c>
      <c r="M1145">
        <v>2321</v>
      </c>
      <c r="N1145">
        <v>400</v>
      </c>
      <c r="O1145" t="s">
        <v>1311</v>
      </c>
      <c r="P1145">
        <v>0.74094152859328699</v>
      </c>
      <c r="Q1145">
        <v>0.90290828931840805</v>
      </c>
      <c r="R1145">
        <v>0.112790861136371</v>
      </c>
      <c r="S1145">
        <v>9.4080214188011393E-2</v>
      </c>
      <c r="T1145">
        <v>-0.54122110260039402</v>
      </c>
      <c r="U1145">
        <v>0.54122110260039402</v>
      </c>
      <c r="V1145">
        <v>0.38809358959675</v>
      </c>
      <c r="W1145">
        <v>-1.1399999999999999</v>
      </c>
      <c r="X1145">
        <v>10.050000000000001</v>
      </c>
      <c r="Y1145">
        <v>-37339</v>
      </c>
      <c r="Z1145">
        <v>-2489</v>
      </c>
      <c r="AA1145">
        <v>-0.16</v>
      </c>
      <c r="AB1145">
        <v>15</v>
      </c>
      <c r="AC1145">
        <v>7</v>
      </c>
      <c r="AD1145">
        <v>8</v>
      </c>
      <c r="AE1145">
        <v>46.67</v>
      </c>
      <c r="AF1145">
        <v>15</v>
      </c>
      <c r="AG1145">
        <v>2</v>
      </c>
      <c r="AH1145">
        <v>2</v>
      </c>
      <c r="AI1145">
        <v>11</v>
      </c>
    </row>
    <row r="1146" spans="1:35" x14ac:dyDescent="0.2">
      <c r="A1146" s="102">
        <v>173</v>
      </c>
      <c r="B1146">
        <v>4004</v>
      </c>
      <c r="C1146" t="s">
        <v>1520</v>
      </c>
      <c r="D1146" t="s">
        <v>1336</v>
      </c>
      <c r="E1146">
        <v>2690</v>
      </c>
      <c r="F1146">
        <v>2705</v>
      </c>
      <c r="G1146">
        <v>300</v>
      </c>
      <c r="H1146" t="s">
        <v>1311</v>
      </c>
      <c r="I1146">
        <v>7276</v>
      </c>
      <c r="J1146" t="s">
        <v>1365</v>
      </c>
      <c r="K1146" t="s">
        <v>1316</v>
      </c>
      <c r="L1146">
        <v>4700</v>
      </c>
      <c r="M1146">
        <v>4705</v>
      </c>
      <c r="N1146">
        <v>200</v>
      </c>
      <c r="O1146" t="s">
        <v>1314</v>
      </c>
      <c r="P1146">
        <v>0.85586317034802695</v>
      </c>
      <c r="Q1146">
        <v>0.92965645953339504</v>
      </c>
      <c r="R1146">
        <v>0.10685503334260101</v>
      </c>
      <c r="S1146">
        <v>5.21369753573038E-2</v>
      </c>
      <c r="T1146">
        <v>1.6583031833739701</v>
      </c>
      <c r="U1146">
        <v>1.6583031833739701</v>
      </c>
      <c r="V1146">
        <v>1.6482265818398201</v>
      </c>
      <c r="W1146">
        <v>4.83</v>
      </c>
      <c r="X1146">
        <v>13.76</v>
      </c>
      <c r="Y1146">
        <v>-37563</v>
      </c>
      <c r="Z1146">
        <v>-2889</v>
      </c>
      <c r="AA1146">
        <v>-0.1</v>
      </c>
      <c r="AB1146">
        <v>13</v>
      </c>
      <c r="AC1146">
        <v>8</v>
      </c>
      <c r="AD1146">
        <v>5</v>
      </c>
      <c r="AE1146">
        <v>61.54</v>
      </c>
      <c r="AF1146">
        <v>11</v>
      </c>
      <c r="AG1146">
        <v>5</v>
      </c>
      <c r="AH1146">
        <v>5</v>
      </c>
      <c r="AI1146">
        <v>3</v>
      </c>
    </row>
    <row r="1147" spans="1:35" x14ac:dyDescent="0.2">
      <c r="A1147" s="102">
        <v>1485</v>
      </c>
      <c r="B1147">
        <v>4118</v>
      </c>
      <c r="C1147" t="s">
        <v>1573</v>
      </c>
      <c r="D1147" t="s">
        <v>1336</v>
      </c>
      <c r="E1147">
        <v>3350</v>
      </c>
      <c r="F1147">
        <v>3280</v>
      </c>
      <c r="G1147">
        <v>300</v>
      </c>
      <c r="H1147" t="s">
        <v>1311</v>
      </c>
      <c r="I1147">
        <v>9716</v>
      </c>
      <c r="J1147" t="s">
        <v>1527</v>
      </c>
      <c r="K1147" t="s">
        <v>1326</v>
      </c>
      <c r="L1147">
        <v>1252</v>
      </c>
      <c r="M1147">
        <v>1242</v>
      </c>
      <c r="N1147">
        <v>800</v>
      </c>
      <c r="O1147" t="s">
        <v>1314</v>
      </c>
      <c r="P1147">
        <v>0.66438417367965297</v>
      </c>
      <c r="Q1147">
        <v>0.80477468352195003</v>
      </c>
      <c r="R1147">
        <v>2.9006099097984999E-2</v>
      </c>
      <c r="S1147">
        <v>6.9335646683114802E-2</v>
      </c>
      <c r="T1147">
        <v>0.443046362372641</v>
      </c>
      <c r="U1147">
        <v>0.443046362372641</v>
      </c>
      <c r="V1147">
        <v>0.57135315821536203</v>
      </c>
      <c r="W1147">
        <v>2.02</v>
      </c>
      <c r="X1147">
        <v>0.98</v>
      </c>
      <c r="Y1147">
        <v>-38027</v>
      </c>
      <c r="Z1147">
        <v>-2113</v>
      </c>
      <c r="AA1147">
        <v>-0.02</v>
      </c>
      <c r="AB1147">
        <v>18</v>
      </c>
      <c r="AC1147">
        <v>9</v>
      </c>
      <c r="AD1147">
        <v>9</v>
      </c>
      <c r="AE1147">
        <v>50</v>
      </c>
      <c r="AF1147">
        <v>10</v>
      </c>
      <c r="AG1147">
        <v>6</v>
      </c>
      <c r="AH1147">
        <v>7</v>
      </c>
      <c r="AI1147">
        <v>5</v>
      </c>
    </row>
    <row r="1148" spans="1:35" x14ac:dyDescent="0.2">
      <c r="A1148" s="102">
        <v>509</v>
      </c>
      <c r="B1148">
        <v>5463</v>
      </c>
      <c r="C1148" t="s">
        <v>66</v>
      </c>
      <c r="D1148" t="s">
        <v>1367</v>
      </c>
      <c r="E1148">
        <v>2866</v>
      </c>
      <c r="F1148">
        <v>2883</v>
      </c>
      <c r="G1148">
        <v>300</v>
      </c>
      <c r="H1148" t="s">
        <v>1314</v>
      </c>
      <c r="I1148">
        <v>8086</v>
      </c>
      <c r="J1148" t="s">
        <v>1612</v>
      </c>
      <c r="K1148" t="s">
        <v>1320</v>
      </c>
      <c r="L1148">
        <v>1244</v>
      </c>
      <c r="M1148">
        <v>1238</v>
      </c>
      <c r="N1148">
        <v>700</v>
      </c>
      <c r="O1148" t="s">
        <v>1311</v>
      </c>
      <c r="P1148">
        <v>0.63495478071577605</v>
      </c>
      <c r="Q1148">
        <v>0.89882637425090695</v>
      </c>
      <c r="R1148">
        <v>0.267988184972415</v>
      </c>
      <c r="S1148">
        <v>7.0228127812590704E-2</v>
      </c>
      <c r="T1148">
        <v>-1.57685304656739</v>
      </c>
      <c r="U1148">
        <v>1.57685304656739</v>
      </c>
      <c r="V1148">
        <v>2.1254885877972098</v>
      </c>
      <c r="W1148">
        <v>-3.34</v>
      </c>
      <c r="X1148">
        <v>0.2</v>
      </c>
      <c r="Y1148">
        <v>-38467</v>
      </c>
      <c r="Z1148">
        <v>-2263</v>
      </c>
      <c r="AA1148">
        <v>-0.15</v>
      </c>
      <c r="AB1148">
        <v>17</v>
      </c>
      <c r="AC1148">
        <v>8</v>
      </c>
      <c r="AD1148">
        <v>9</v>
      </c>
      <c r="AE1148">
        <v>47.06</v>
      </c>
      <c r="AF1148">
        <v>10</v>
      </c>
      <c r="AG1148">
        <v>6</v>
      </c>
      <c r="AH1148">
        <v>6</v>
      </c>
      <c r="AI1148">
        <v>5</v>
      </c>
    </row>
    <row r="1149" spans="1:35" x14ac:dyDescent="0.2">
      <c r="A1149" s="102">
        <v>294</v>
      </c>
      <c r="B1149">
        <v>4626</v>
      </c>
      <c r="C1149" t="s">
        <v>1584</v>
      </c>
      <c r="D1149" t="s">
        <v>1336</v>
      </c>
      <c r="E1149">
        <v>4940</v>
      </c>
      <c r="F1149">
        <v>4875</v>
      </c>
      <c r="G1149">
        <v>200</v>
      </c>
      <c r="H1149" t="s">
        <v>1311</v>
      </c>
      <c r="I1149">
        <v>6370</v>
      </c>
      <c r="J1149" t="s">
        <v>1569</v>
      </c>
      <c r="K1149" t="s">
        <v>1324</v>
      </c>
      <c r="L1149">
        <v>3195</v>
      </c>
      <c r="M1149">
        <v>3200</v>
      </c>
      <c r="N1149">
        <v>300</v>
      </c>
      <c r="O1149" t="s">
        <v>1314</v>
      </c>
      <c r="P1149">
        <v>0.77185542102886395</v>
      </c>
      <c r="Q1149">
        <v>0.91658402602964695</v>
      </c>
      <c r="R1149">
        <v>5.6558400319867003E-2</v>
      </c>
      <c r="S1149">
        <v>1.5211973499162401E-2</v>
      </c>
      <c r="T1149">
        <v>2.2764818070473498</v>
      </c>
      <c r="U1149">
        <v>2.2764818070473498</v>
      </c>
      <c r="V1149">
        <v>3.0218236813840802</v>
      </c>
      <c r="W1149">
        <v>9.3699999999999992</v>
      </c>
      <c r="X1149">
        <v>1.54</v>
      </c>
      <c r="Y1149">
        <v>-38805</v>
      </c>
      <c r="Z1149">
        <v>-3234</v>
      </c>
      <c r="AA1149">
        <v>-0.06</v>
      </c>
      <c r="AB1149">
        <v>12</v>
      </c>
      <c r="AC1149">
        <v>5</v>
      </c>
      <c r="AD1149">
        <v>7</v>
      </c>
      <c r="AE1149">
        <v>41.67</v>
      </c>
      <c r="AF1149">
        <v>13</v>
      </c>
      <c r="AG1149">
        <v>4</v>
      </c>
      <c r="AH1149">
        <v>3</v>
      </c>
      <c r="AI1149">
        <v>5</v>
      </c>
    </row>
    <row r="1150" spans="1:35" x14ac:dyDescent="0.2">
      <c r="A1150" s="102">
        <v>1250</v>
      </c>
      <c r="B1150">
        <v>4812</v>
      </c>
      <c r="C1150" t="s">
        <v>698</v>
      </c>
      <c r="D1150" t="s">
        <v>1313</v>
      </c>
      <c r="E1150">
        <v>5060</v>
      </c>
      <c r="F1150">
        <v>5060</v>
      </c>
      <c r="G1150">
        <v>200</v>
      </c>
      <c r="H1150" t="s">
        <v>1311</v>
      </c>
      <c r="I1150">
        <v>7451</v>
      </c>
      <c r="J1150" t="s">
        <v>816</v>
      </c>
      <c r="K1150" t="s">
        <v>1318</v>
      </c>
      <c r="L1150">
        <v>3005</v>
      </c>
      <c r="M1150">
        <v>3000</v>
      </c>
      <c r="N1150">
        <v>300</v>
      </c>
      <c r="O1150" t="s">
        <v>1314</v>
      </c>
      <c r="P1150">
        <v>0.65487775540922499</v>
      </c>
      <c r="Q1150">
        <v>0.83309676132295396</v>
      </c>
      <c r="R1150">
        <v>2.2582652576025101E-2</v>
      </c>
      <c r="S1150">
        <v>1.5595541231828299E-3</v>
      </c>
      <c r="T1150">
        <v>3.1761754243601601</v>
      </c>
      <c r="U1150">
        <v>3.1761754243601601</v>
      </c>
      <c r="V1150">
        <v>3.4380338509352999</v>
      </c>
      <c r="W1150">
        <v>16.14</v>
      </c>
      <c r="X1150">
        <v>11.07</v>
      </c>
      <c r="Y1150">
        <v>-39711</v>
      </c>
      <c r="Z1150">
        <v>-2836</v>
      </c>
      <c r="AA1150">
        <v>-0.06</v>
      </c>
      <c r="AB1150">
        <v>14</v>
      </c>
      <c r="AC1150">
        <v>7</v>
      </c>
      <c r="AD1150">
        <v>7</v>
      </c>
      <c r="AE1150">
        <v>50</v>
      </c>
      <c r="AF1150">
        <v>13</v>
      </c>
      <c r="AG1150">
        <v>4</v>
      </c>
      <c r="AH1150">
        <v>4</v>
      </c>
      <c r="AI1150">
        <v>6</v>
      </c>
    </row>
    <row r="1151" spans="1:35" x14ac:dyDescent="0.2">
      <c r="A1151" s="102">
        <v>982</v>
      </c>
      <c r="B1151">
        <v>2730</v>
      </c>
      <c r="C1151" t="s">
        <v>612</v>
      </c>
      <c r="D1151" t="s">
        <v>1337</v>
      </c>
      <c r="E1151">
        <v>1038</v>
      </c>
      <c r="F1151">
        <v>1020</v>
      </c>
      <c r="G1151">
        <v>1000</v>
      </c>
      <c r="H1151" t="s">
        <v>1314</v>
      </c>
      <c r="I1151">
        <v>9706</v>
      </c>
      <c r="J1151" t="s">
        <v>1446</v>
      </c>
      <c r="K1151" t="s">
        <v>1333</v>
      </c>
      <c r="L1151">
        <v>5330</v>
      </c>
      <c r="M1151">
        <v>5230</v>
      </c>
      <c r="N1151">
        <v>200</v>
      </c>
      <c r="O1151" t="s">
        <v>1311</v>
      </c>
      <c r="P1151">
        <v>0.626081750965922</v>
      </c>
      <c r="Q1151">
        <v>0.85774813922953297</v>
      </c>
      <c r="R1151">
        <v>0.26335730339901597</v>
      </c>
      <c r="S1151">
        <v>7.3642333016160993E-2</v>
      </c>
      <c r="T1151">
        <v>-1.29993259748727</v>
      </c>
      <c r="U1151">
        <v>1.29993259748727</v>
      </c>
      <c r="V1151">
        <v>1.46089195158754</v>
      </c>
      <c r="W1151">
        <v>-6.79</v>
      </c>
      <c r="X1151">
        <v>2.4900000000000002</v>
      </c>
      <c r="Y1151">
        <v>-40341</v>
      </c>
      <c r="Z1151">
        <v>-2123</v>
      </c>
      <c r="AA1151">
        <v>-0.06</v>
      </c>
      <c r="AB1151">
        <v>19</v>
      </c>
      <c r="AC1151">
        <v>8</v>
      </c>
      <c r="AD1151">
        <v>11</v>
      </c>
      <c r="AE1151">
        <v>42.11</v>
      </c>
      <c r="AF1151">
        <v>13</v>
      </c>
      <c r="AG1151">
        <v>6</v>
      </c>
      <c r="AH1151">
        <v>4</v>
      </c>
      <c r="AI1151">
        <v>9</v>
      </c>
    </row>
    <row r="1152" spans="1:35" x14ac:dyDescent="0.2">
      <c r="A1152" s="102">
        <v>1340</v>
      </c>
      <c r="B1152">
        <v>3407</v>
      </c>
      <c r="C1152" t="s">
        <v>1449</v>
      </c>
      <c r="D1152" t="s">
        <v>1336</v>
      </c>
      <c r="E1152">
        <v>1051.5</v>
      </c>
      <c r="F1152">
        <v>1037.5</v>
      </c>
      <c r="G1152">
        <v>1000</v>
      </c>
      <c r="H1152" t="s">
        <v>1314</v>
      </c>
      <c r="I1152">
        <v>8750</v>
      </c>
      <c r="J1152" t="s">
        <v>30</v>
      </c>
      <c r="K1152" t="s">
        <v>1507</v>
      </c>
      <c r="L1152">
        <v>1680</v>
      </c>
      <c r="M1152">
        <v>1670</v>
      </c>
      <c r="N1152">
        <v>600</v>
      </c>
      <c r="O1152" t="s">
        <v>1311</v>
      </c>
      <c r="P1152">
        <v>0.71406115747908705</v>
      </c>
      <c r="Q1152">
        <v>0.82203335681768297</v>
      </c>
      <c r="R1152">
        <v>0.33891153656360701</v>
      </c>
      <c r="S1152">
        <v>6.3400159878466297E-2</v>
      </c>
      <c r="T1152">
        <v>-2.4820238052338</v>
      </c>
      <c r="U1152">
        <v>2.4820238052338</v>
      </c>
      <c r="V1152">
        <v>3.2429558249407702</v>
      </c>
      <c r="W1152">
        <v>-8.82</v>
      </c>
      <c r="X1152">
        <v>3.54</v>
      </c>
      <c r="Y1152">
        <v>-40471</v>
      </c>
      <c r="Z1152">
        <v>-2381</v>
      </c>
      <c r="AA1152">
        <v>-0.13</v>
      </c>
      <c r="AB1152">
        <v>17</v>
      </c>
      <c r="AC1152">
        <v>9</v>
      </c>
      <c r="AD1152">
        <v>8</v>
      </c>
      <c r="AE1152">
        <v>52.94</v>
      </c>
      <c r="AF1152">
        <v>13</v>
      </c>
      <c r="AG1152">
        <v>6</v>
      </c>
      <c r="AH1152">
        <v>5</v>
      </c>
      <c r="AI1152">
        <v>6</v>
      </c>
    </row>
    <row r="1153" spans="1:35" x14ac:dyDescent="0.2">
      <c r="A1153" s="102">
        <v>308</v>
      </c>
      <c r="B1153">
        <v>6287</v>
      </c>
      <c r="C1153" t="s">
        <v>1423</v>
      </c>
      <c r="D1153" t="s">
        <v>1324</v>
      </c>
      <c r="E1153">
        <v>2880</v>
      </c>
      <c r="F1153">
        <v>2836</v>
      </c>
      <c r="G1153">
        <v>400</v>
      </c>
      <c r="H1153" t="s">
        <v>1314</v>
      </c>
      <c r="I1153">
        <v>9706</v>
      </c>
      <c r="J1153" t="s">
        <v>1446</v>
      </c>
      <c r="K1153" t="s">
        <v>1333</v>
      </c>
      <c r="L1153">
        <v>5330</v>
      </c>
      <c r="M1153">
        <v>5230</v>
      </c>
      <c r="N1153">
        <v>200</v>
      </c>
      <c r="O1153" t="s">
        <v>1311</v>
      </c>
      <c r="P1153">
        <v>0.72304681701062101</v>
      </c>
      <c r="Q1153">
        <v>0.91544686633569405</v>
      </c>
      <c r="R1153">
        <v>0.322949526615534</v>
      </c>
      <c r="S1153">
        <v>6.6730591142475398E-2</v>
      </c>
      <c r="T1153">
        <v>-1.71835889661615</v>
      </c>
      <c r="U1153">
        <v>1.71835889661615</v>
      </c>
      <c r="V1153">
        <v>1.8202028382418201</v>
      </c>
      <c r="W1153">
        <v>-7.58</v>
      </c>
      <c r="X1153">
        <v>8.4499999999999993</v>
      </c>
      <c r="Y1153">
        <v>-41438</v>
      </c>
      <c r="Z1153">
        <v>-2960</v>
      </c>
      <c r="AA1153">
        <v>-0.13</v>
      </c>
      <c r="AB1153">
        <v>14</v>
      </c>
      <c r="AC1153">
        <v>7</v>
      </c>
      <c r="AD1153">
        <v>7</v>
      </c>
      <c r="AE1153">
        <v>50</v>
      </c>
      <c r="AF1153">
        <v>10</v>
      </c>
      <c r="AG1153">
        <v>7</v>
      </c>
      <c r="AH1153">
        <v>5</v>
      </c>
      <c r="AI1153">
        <v>2</v>
      </c>
    </row>
    <row r="1154" spans="1:35" x14ac:dyDescent="0.2">
      <c r="A1154" s="102">
        <v>537</v>
      </c>
      <c r="B1154">
        <v>3880</v>
      </c>
      <c r="C1154" t="s">
        <v>1252</v>
      </c>
      <c r="D1154" t="s">
        <v>1542</v>
      </c>
      <c r="E1154">
        <v>1441</v>
      </c>
      <c r="F1154">
        <v>1446</v>
      </c>
      <c r="G1154">
        <v>700</v>
      </c>
      <c r="H1154" t="s">
        <v>1311</v>
      </c>
      <c r="I1154">
        <v>9706</v>
      </c>
      <c r="J1154" t="s">
        <v>1446</v>
      </c>
      <c r="K1154" t="s">
        <v>1333</v>
      </c>
      <c r="L1154">
        <v>5330</v>
      </c>
      <c r="M1154">
        <v>5230</v>
      </c>
      <c r="N1154">
        <v>200</v>
      </c>
      <c r="O1154" t="s">
        <v>1314</v>
      </c>
      <c r="P1154">
        <v>0.643690590576253</v>
      </c>
      <c r="Q1154">
        <v>0.89677509002267497</v>
      </c>
      <c r="R1154">
        <v>0.21369971811300001</v>
      </c>
      <c r="S1154">
        <v>4.2861088178458503E-3</v>
      </c>
      <c r="T1154">
        <v>0.93076210505905799</v>
      </c>
      <c r="U1154">
        <v>0.93076210505905799</v>
      </c>
      <c r="V1154">
        <v>0.26319363917233002</v>
      </c>
      <c r="W1154">
        <v>4.3499999999999996</v>
      </c>
      <c r="X1154">
        <v>3.23</v>
      </c>
      <c r="Y1154">
        <v>-41452</v>
      </c>
      <c r="Z1154">
        <v>-2438</v>
      </c>
      <c r="AA1154">
        <v>-0.05</v>
      </c>
      <c r="AB1154">
        <v>17</v>
      </c>
      <c r="AC1154">
        <v>9</v>
      </c>
      <c r="AD1154">
        <v>8</v>
      </c>
      <c r="AE1154">
        <v>52.94</v>
      </c>
      <c r="AF1154">
        <v>12</v>
      </c>
      <c r="AG1154">
        <v>5</v>
      </c>
      <c r="AH1154">
        <v>5</v>
      </c>
      <c r="AI1154">
        <v>7</v>
      </c>
    </row>
    <row r="1155" spans="1:35" x14ac:dyDescent="0.2">
      <c r="A1155" s="102">
        <v>315</v>
      </c>
      <c r="B1155">
        <v>1414</v>
      </c>
      <c r="C1155" t="s">
        <v>1506</v>
      </c>
      <c r="D1155" t="s">
        <v>1321</v>
      </c>
      <c r="E1155">
        <v>4500</v>
      </c>
      <c r="F1155">
        <v>4460</v>
      </c>
      <c r="G1155">
        <v>200</v>
      </c>
      <c r="H1155" t="s">
        <v>1314</v>
      </c>
      <c r="I1155">
        <v>8572</v>
      </c>
      <c r="J1155" t="s">
        <v>1279</v>
      </c>
      <c r="K1155" t="s">
        <v>1317</v>
      </c>
      <c r="L1155">
        <v>522</v>
      </c>
      <c r="M1155">
        <v>522</v>
      </c>
      <c r="N1155">
        <v>1700</v>
      </c>
      <c r="O1155" t="s">
        <v>1311</v>
      </c>
      <c r="P1155">
        <v>0.76755783307320402</v>
      </c>
      <c r="Q1155">
        <v>0.91481657503143199</v>
      </c>
      <c r="R1155">
        <v>0.18395121368209</v>
      </c>
      <c r="S1155" s="15">
        <v>6.4904609638149402E-3</v>
      </c>
      <c r="T1155">
        <v>-1.80951350205332</v>
      </c>
      <c r="U1155">
        <v>1.80951350205332</v>
      </c>
      <c r="V1155">
        <v>1.7371974588402399</v>
      </c>
      <c r="W1155">
        <v>-8.69</v>
      </c>
      <c r="X1155">
        <v>0.52</v>
      </c>
      <c r="Y1155">
        <v>-41745</v>
      </c>
      <c r="Z1155">
        <v>-2197</v>
      </c>
      <c r="AA1155">
        <v>-0.12</v>
      </c>
      <c r="AB1155">
        <v>19</v>
      </c>
      <c r="AC1155">
        <v>8</v>
      </c>
      <c r="AD1155">
        <v>11</v>
      </c>
      <c r="AE1155">
        <v>42.11</v>
      </c>
      <c r="AF1155">
        <v>15</v>
      </c>
      <c r="AG1155">
        <v>3</v>
      </c>
      <c r="AH1155">
        <v>2</v>
      </c>
      <c r="AI1155">
        <v>14</v>
      </c>
    </row>
    <row r="1156" spans="1:35" x14ac:dyDescent="0.2">
      <c r="A1156" s="102">
        <v>320</v>
      </c>
      <c r="B1156">
        <v>6976</v>
      </c>
      <c r="C1156" t="s">
        <v>796</v>
      </c>
      <c r="D1156" t="s">
        <v>1316</v>
      </c>
      <c r="E1156">
        <v>3500</v>
      </c>
      <c r="F1156">
        <v>3535</v>
      </c>
      <c r="G1156">
        <v>300</v>
      </c>
      <c r="H1156" t="s">
        <v>1311</v>
      </c>
      <c r="I1156">
        <v>8804</v>
      </c>
      <c r="J1156" t="s">
        <v>934</v>
      </c>
      <c r="K1156" t="s">
        <v>1333</v>
      </c>
      <c r="L1156">
        <v>1793</v>
      </c>
      <c r="M1156">
        <v>1785</v>
      </c>
      <c r="N1156">
        <v>600</v>
      </c>
      <c r="O1156" t="s">
        <v>1314</v>
      </c>
      <c r="P1156">
        <v>0.80407277359109297</v>
      </c>
      <c r="Q1156">
        <v>0.91426699190099403</v>
      </c>
      <c r="R1156">
        <v>0.41457663422379698</v>
      </c>
      <c r="S1156">
        <v>5.7910900779111298E-2</v>
      </c>
      <c r="T1156">
        <v>0.89416461796068403</v>
      </c>
      <c r="U1156">
        <v>0.89416461796068403</v>
      </c>
      <c r="V1156">
        <v>0.85927598100108504</v>
      </c>
      <c r="W1156">
        <v>3.97</v>
      </c>
      <c r="X1156">
        <v>0.99</v>
      </c>
      <c r="Y1156">
        <v>-43148</v>
      </c>
      <c r="Z1156">
        <v>-1798</v>
      </c>
      <c r="AA1156">
        <v>-0.18</v>
      </c>
      <c r="AB1156">
        <v>24</v>
      </c>
      <c r="AC1156">
        <v>12</v>
      </c>
      <c r="AD1156">
        <v>12</v>
      </c>
      <c r="AE1156">
        <v>50</v>
      </c>
      <c r="AF1156">
        <v>10</v>
      </c>
      <c r="AG1156">
        <v>9</v>
      </c>
      <c r="AH1156">
        <v>10</v>
      </c>
      <c r="AI1156">
        <v>5</v>
      </c>
    </row>
    <row r="1157" spans="1:35" x14ac:dyDescent="0.2">
      <c r="A1157" s="102">
        <v>1357</v>
      </c>
      <c r="B1157">
        <v>6448</v>
      </c>
      <c r="C1157" t="s">
        <v>447</v>
      </c>
      <c r="D1157" t="s">
        <v>1316</v>
      </c>
      <c r="E1157">
        <v>2210</v>
      </c>
      <c r="F1157">
        <v>2198</v>
      </c>
      <c r="G1157">
        <v>500</v>
      </c>
      <c r="H1157" t="s">
        <v>1311</v>
      </c>
      <c r="I1157">
        <v>8795</v>
      </c>
      <c r="J1157" t="s">
        <v>1583</v>
      </c>
      <c r="K1157" t="s">
        <v>1507</v>
      </c>
      <c r="L1157">
        <v>1224</v>
      </c>
      <c r="M1157">
        <v>1228</v>
      </c>
      <c r="N1157">
        <v>900</v>
      </c>
      <c r="O1157" t="s">
        <v>1314</v>
      </c>
      <c r="P1157">
        <v>0.54713981569488601</v>
      </c>
      <c r="Q1157">
        <v>0.819864105216073</v>
      </c>
      <c r="R1157">
        <v>0.25843457932674402</v>
      </c>
      <c r="S1157">
        <v>3.5274765732300601E-3</v>
      </c>
      <c r="T1157">
        <v>1.1108720135852701</v>
      </c>
      <c r="U1157">
        <v>1.1108720135852701</v>
      </c>
      <c r="V1157">
        <v>1.3036025858179101</v>
      </c>
      <c r="W1157">
        <v>4.3099999999999996</v>
      </c>
      <c r="X1157">
        <v>0.56000000000000005</v>
      </c>
      <c r="Y1157">
        <v>-45124</v>
      </c>
      <c r="Z1157">
        <v>-2256</v>
      </c>
      <c r="AA1157">
        <v>-0.16</v>
      </c>
      <c r="AB1157">
        <v>20</v>
      </c>
      <c r="AC1157">
        <v>8</v>
      </c>
      <c r="AD1157">
        <v>12</v>
      </c>
      <c r="AE1157">
        <v>40</v>
      </c>
      <c r="AF1157">
        <v>13</v>
      </c>
      <c r="AG1157">
        <v>6</v>
      </c>
      <c r="AH1157">
        <v>6</v>
      </c>
      <c r="AI1157">
        <v>8</v>
      </c>
    </row>
    <row r="1158" spans="1:35" x14ac:dyDescent="0.2">
      <c r="A1158" s="102">
        <v>1197</v>
      </c>
      <c r="B1158">
        <v>7276</v>
      </c>
      <c r="C1158" t="s">
        <v>1365</v>
      </c>
      <c r="D1158" t="s">
        <v>1316</v>
      </c>
      <c r="E1158">
        <v>4700</v>
      </c>
      <c r="F1158">
        <v>4705</v>
      </c>
      <c r="G1158">
        <v>200</v>
      </c>
      <c r="H1158" t="s">
        <v>1314</v>
      </c>
      <c r="I1158">
        <v>7976</v>
      </c>
      <c r="J1158" t="s">
        <v>1364</v>
      </c>
      <c r="K1158" t="s">
        <v>1335</v>
      </c>
      <c r="L1158">
        <v>1579</v>
      </c>
      <c r="M1158">
        <v>1529</v>
      </c>
      <c r="N1158">
        <v>600</v>
      </c>
      <c r="O1158" t="s">
        <v>1311</v>
      </c>
      <c r="P1158">
        <v>0.89458091776598603</v>
      </c>
      <c r="Q1158">
        <v>0.83755454653620698</v>
      </c>
      <c r="R1158">
        <v>0.33011015116325299</v>
      </c>
      <c r="S1158">
        <v>4.6071611772766103E-3</v>
      </c>
      <c r="T1158">
        <v>-0.57008143213555196</v>
      </c>
      <c r="U1158">
        <v>0.57008143213555196</v>
      </c>
      <c r="V1158">
        <v>1.87623371969758</v>
      </c>
      <c r="W1158">
        <v>-2.54</v>
      </c>
      <c r="X1158">
        <v>2.5099999999999998</v>
      </c>
      <c r="Y1158">
        <v>-45369</v>
      </c>
      <c r="Z1158">
        <v>-3490</v>
      </c>
      <c r="AA1158">
        <v>-0.3</v>
      </c>
      <c r="AB1158">
        <v>13</v>
      </c>
      <c r="AC1158">
        <v>5</v>
      </c>
      <c r="AD1158">
        <v>8</v>
      </c>
      <c r="AE1158">
        <v>38.46</v>
      </c>
      <c r="AF1158">
        <v>11</v>
      </c>
      <c r="AG1158">
        <v>3</v>
      </c>
      <c r="AH1158">
        <v>4</v>
      </c>
      <c r="AI1158">
        <v>6</v>
      </c>
    </row>
    <row r="1159" spans="1:35" x14ac:dyDescent="0.2">
      <c r="A1159" s="102">
        <v>839</v>
      </c>
      <c r="B1159">
        <v>9719</v>
      </c>
      <c r="C1159" t="s">
        <v>1767</v>
      </c>
      <c r="D1159" t="s">
        <v>1313</v>
      </c>
      <c r="E1159">
        <v>6150</v>
      </c>
      <c r="F1159">
        <v>6180</v>
      </c>
      <c r="G1159">
        <v>100</v>
      </c>
      <c r="H1159" t="s">
        <v>1311</v>
      </c>
      <c r="I1159">
        <v>9759</v>
      </c>
      <c r="J1159" t="s">
        <v>475</v>
      </c>
      <c r="K1159" t="s">
        <v>1313</v>
      </c>
      <c r="L1159">
        <v>1869</v>
      </c>
      <c r="M1159">
        <v>1871</v>
      </c>
      <c r="N1159">
        <v>300</v>
      </c>
      <c r="O1159" t="s">
        <v>1314</v>
      </c>
      <c r="P1159">
        <v>0.57779479004311096</v>
      </c>
      <c r="Q1159">
        <v>0.87071565952862195</v>
      </c>
      <c r="R1159">
        <v>0.22331733011229299</v>
      </c>
      <c r="S1159">
        <v>9.0976767442205606E-2</v>
      </c>
      <c r="T1159">
        <v>0.734095953232483</v>
      </c>
      <c r="U1159">
        <v>0.734095953232483</v>
      </c>
      <c r="V1159">
        <v>0.47760086762538001</v>
      </c>
      <c r="W1159">
        <v>1.49</v>
      </c>
      <c r="X1159">
        <v>9.17</v>
      </c>
      <c r="Y1159">
        <v>-45985</v>
      </c>
      <c r="Z1159">
        <v>-3537</v>
      </c>
      <c r="AA1159">
        <v>-0.19</v>
      </c>
      <c r="AB1159">
        <v>13</v>
      </c>
      <c r="AC1159">
        <v>7</v>
      </c>
      <c r="AD1159">
        <v>6</v>
      </c>
      <c r="AE1159">
        <v>53.85</v>
      </c>
      <c r="AF1159">
        <v>14</v>
      </c>
      <c r="AG1159">
        <v>3</v>
      </c>
      <c r="AH1159">
        <v>2</v>
      </c>
      <c r="AI1159">
        <v>8</v>
      </c>
    </row>
    <row r="1160" spans="1:35" x14ac:dyDescent="0.2">
      <c r="A1160" s="102">
        <v>359</v>
      </c>
      <c r="B1160">
        <v>5714</v>
      </c>
      <c r="C1160" t="s">
        <v>725</v>
      </c>
      <c r="D1160" t="s">
        <v>1327</v>
      </c>
      <c r="E1160">
        <v>3855</v>
      </c>
      <c r="F1160">
        <v>3860</v>
      </c>
      <c r="G1160">
        <v>200</v>
      </c>
      <c r="H1160" t="s">
        <v>1314</v>
      </c>
      <c r="I1160">
        <v>6952</v>
      </c>
      <c r="J1160" t="s">
        <v>445</v>
      </c>
      <c r="K1160" t="s">
        <v>1316</v>
      </c>
      <c r="L1160">
        <v>2040</v>
      </c>
      <c r="M1160">
        <v>2034</v>
      </c>
      <c r="N1160">
        <v>400</v>
      </c>
      <c r="O1160" t="s">
        <v>1311</v>
      </c>
      <c r="P1160">
        <v>0.70802333898630798</v>
      </c>
      <c r="Q1160">
        <v>0.91100130497050902</v>
      </c>
      <c r="R1160">
        <v>7.6504842401367595E-2</v>
      </c>
      <c r="S1160">
        <v>1.7331270534763001E-2</v>
      </c>
      <c r="T1160">
        <v>-0.332046227300765</v>
      </c>
      <c r="U1160">
        <v>0.332046227300765</v>
      </c>
      <c r="V1160">
        <v>0.30720304771026902</v>
      </c>
      <c r="W1160">
        <v>-1.76</v>
      </c>
      <c r="X1160">
        <v>5.39</v>
      </c>
      <c r="Y1160">
        <v>-46322</v>
      </c>
      <c r="Z1160">
        <v>-2316</v>
      </c>
      <c r="AA1160">
        <v>-0.08</v>
      </c>
      <c r="AB1160">
        <v>20</v>
      </c>
      <c r="AC1160">
        <v>10</v>
      </c>
      <c r="AD1160">
        <v>10</v>
      </c>
      <c r="AE1160">
        <v>50</v>
      </c>
      <c r="AF1160">
        <v>13</v>
      </c>
      <c r="AG1160">
        <v>5</v>
      </c>
      <c r="AH1160">
        <v>5</v>
      </c>
      <c r="AI1160">
        <v>10</v>
      </c>
    </row>
    <row r="1161" spans="1:35" x14ac:dyDescent="0.2">
      <c r="A1161" s="102">
        <v>535</v>
      </c>
      <c r="B1161">
        <v>8425</v>
      </c>
      <c r="C1161" t="s">
        <v>1505</v>
      </c>
      <c r="D1161" t="s">
        <v>1317</v>
      </c>
      <c r="E1161">
        <v>3320</v>
      </c>
      <c r="F1161">
        <v>3305</v>
      </c>
      <c r="G1161">
        <v>200</v>
      </c>
      <c r="H1161" t="s">
        <v>1314</v>
      </c>
      <c r="I1161">
        <v>8766</v>
      </c>
      <c r="J1161" t="s">
        <v>1499</v>
      </c>
      <c r="K1161" t="s">
        <v>1507</v>
      </c>
      <c r="L1161">
        <v>6048</v>
      </c>
      <c r="M1161">
        <v>6113</v>
      </c>
      <c r="N1161">
        <v>100</v>
      </c>
      <c r="O1161" t="s">
        <v>1311</v>
      </c>
      <c r="P1161">
        <v>0.74988632775648101</v>
      </c>
      <c r="Q1161">
        <v>0.89688022527222899</v>
      </c>
      <c r="R1161">
        <v>8.6414665391234297E-2</v>
      </c>
      <c r="S1161">
        <v>5.4912975940539302E-2</v>
      </c>
      <c r="T1161">
        <v>-0.54324148335077205</v>
      </c>
      <c r="U1161">
        <v>0.54324148335077205</v>
      </c>
      <c r="V1161">
        <v>4.5230733344147303E-2</v>
      </c>
      <c r="W1161">
        <v>-1.1599999999999999</v>
      </c>
      <c r="X1161">
        <v>8.1300000000000008</v>
      </c>
      <c r="Y1161">
        <v>-46760</v>
      </c>
      <c r="Z1161">
        <v>-2922</v>
      </c>
      <c r="AA1161">
        <v>-0.23</v>
      </c>
      <c r="AB1161">
        <v>16</v>
      </c>
      <c r="AC1161">
        <v>8</v>
      </c>
      <c r="AD1161">
        <v>8</v>
      </c>
      <c r="AE1161">
        <v>50</v>
      </c>
      <c r="AF1161">
        <v>14</v>
      </c>
      <c r="AG1161">
        <v>4</v>
      </c>
      <c r="AH1161">
        <v>2</v>
      </c>
      <c r="AI1161">
        <v>10</v>
      </c>
    </row>
    <row r="1162" spans="1:35" x14ac:dyDescent="0.2">
      <c r="A1162" s="102">
        <v>229</v>
      </c>
      <c r="B1162">
        <v>5471</v>
      </c>
      <c r="C1162" t="s">
        <v>1545</v>
      </c>
      <c r="D1162" t="s">
        <v>1367</v>
      </c>
      <c r="E1162">
        <v>4205</v>
      </c>
      <c r="F1162">
        <v>4260</v>
      </c>
      <c r="G1162">
        <v>200</v>
      </c>
      <c r="H1162" t="s">
        <v>1314</v>
      </c>
      <c r="I1162">
        <v>7313</v>
      </c>
      <c r="J1162" t="s">
        <v>1262</v>
      </c>
      <c r="K1162" t="s">
        <v>1329</v>
      </c>
      <c r="L1162">
        <v>3090</v>
      </c>
      <c r="M1162">
        <v>3110</v>
      </c>
      <c r="N1162">
        <v>300</v>
      </c>
      <c r="O1162" t="s">
        <v>1311</v>
      </c>
      <c r="P1162">
        <v>0.92238391238787398</v>
      </c>
      <c r="Q1162">
        <v>0.92370845909017396</v>
      </c>
      <c r="R1162">
        <v>0.223148166654176</v>
      </c>
      <c r="S1162">
        <v>4.6304252090237398E-2</v>
      </c>
      <c r="T1162">
        <v>-1.1229704197717101</v>
      </c>
      <c r="U1162">
        <v>1.1229704197717101</v>
      </c>
      <c r="V1162">
        <v>0.99908367479256399</v>
      </c>
      <c r="W1162">
        <v>-3.67</v>
      </c>
      <c r="X1162">
        <v>9.51</v>
      </c>
      <c r="Y1162">
        <v>-47504</v>
      </c>
      <c r="Z1162">
        <v>-6786</v>
      </c>
      <c r="AA1162">
        <v>-0.22</v>
      </c>
      <c r="AB1162">
        <v>7</v>
      </c>
      <c r="AC1162">
        <v>3</v>
      </c>
      <c r="AD1162">
        <v>4</v>
      </c>
      <c r="AE1162">
        <v>42.86</v>
      </c>
      <c r="AF1162">
        <v>13</v>
      </c>
      <c r="AG1162">
        <v>3</v>
      </c>
      <c r="AH1162">
        <v>2</v>
      </c>
      <c r="AI1162">
        <v>2</v>
      </c>
    </row>
    <row r="1163" spans="1:35" x14ac:dyDescent="0.2">
      <c r="A1163" s="102">
        <v>131</v>
      </c>
      <c r="B1163">
        <v>7282</v>
      </c>
      <c r="C1163" t="s">
        <v>1577</v>
      </c>
      <c r="D1163" t="s">
        <v>1329</v>
      </c>
      <c r="E1163">
        <v>2451</v>
      </c>
      <c r="F1163">
        <v>2473</v>
      </c>
      <c r="G1163">
        <v>400</v>
      </c>
      <c r="H1163" t="s">
        <v>1311</v>
      </c>
      <c r="I1163">
        <v>9810</v>
      </c>
      <c r="J1163" t="s">
        <v>1278</v>
      </c>
      <c r="K1163" t="s">
        <v>1318</v>
      </c>
      <c r="L1163">
        <v>4625</v>
      </c>
      <c r="M1163">
        <v>4625</v>
      </c>
      <c r="N1163">
        <v>200</v>
      </c>
      <c r="O1163" t="s">
        <v>1314</v>
      </c>
      <c r="P1163">
        <v>0.87592378759378298</v>
      </c>
      <c r="Q1163">
        <v>0.93471414860169899</v>
      </c>
      <c r="R1163">
        <v>0.11584175395280701</v>
      </c>
      <c r="S1163" s="15">
        <v>2.5747857847685001E-2</v>
      </c>
      <c r="T1163">
        <v>0.94819468789185402</v>
      </c>
      <c r="U1163">
        <v>0.94819468789185402</v>
      </c>
      <c r="V1163">
        <v>0.88189092312770401</v>
      </c>
      <c r="W1163">
        <v>2.64</v>
      </c>
      <c r="X1163">
        <v>6.94</v>
      </c>
      <c r="Y1163">
        <v>-47726</v>
      </c>
      <c r="Z1163">
        <v>-2807</v>
      </c>
      <c r="AA1163">
        <v>-0.25</v>
      </c>
      <c r="AB1163">
        <v>17</v>
      </c>
      <c r="AC1163">
        <v>8</v>
      </c>
      <c r="AD1163">
        <v>9</v>
      </c>
      <c r="AE1163">
        <v>47.06</v>
      </c>
      <c r="AF1163">
        <v>12</v>
      </c>
      <c r="AG1163">
        <v>5</v>
      </c>
      <c r="AH1163">
        <v>5</v>
      </c>
      <c r="AI1163">
        <v>7</v>
      </c>
    </row>
    <row r="1164" spans="1:35" x14ac:dyDescent="0.2">
      <c r="A1164" s="102">
        <v>1317</v>
      </c>
      <c r="B1164">
        <v>6592</v>
      </c>
      <c r="C1164" t="s">
        <v>1553</v>
      </c>
      <c r="D1164" t="s">
        <v>1316</v>
      </c>
      <c r="E1164">
        <v>4140</v>
      </c>
      <c r="F1164">
        <v>4210</v>
      </c>
      <c r="G1164">
        <v>200</v>
      </c>
      <c r="H1164" t="s">
        <v>1311</v>
      </c>
      <c r="I1164">
        <v>6902</v>
      </c>
      <c r="J1164" t="s">
        <v>789</v>
      </c>
      <c r="K1164" t="s">
        <v>1329</v>
      </c>
      <c r="L1164">
        <v>4460</v>
      </c>
      <c r="M1164">
        <v>4462</v>
      </c>
      <c r="N1164">
        <v>200</v>
      </c>
      <c r="O1164" t="s">
        <v>1314</v>
      </c>
      <c r="P1164">
        <v>0.80233664548414096</v>
      </c>
      <c r="Q1164">
        <v>0.82434584632715602</v>
      </c>
      <c r="R1164">
        <v>0.11456359227428201</v>
      </c>
      <c r="S1164">
        <v>1.63723221215561E-2</v>
      </c>
      <c r="T1164">
        <v>2.7690717126028002</v>
      </c>
      <c r="U1164">
        <v>2.7690717126028002</v>
      </c>
      <c r="V1164">
        <v>2.0150021087685102</v>
      </c>
      <c r="W1164">
        <v>7.66</v>
      </c>
      <c r="X1164">
        <v>5.65</v>
      </c>
      <c r="Y1164">
        <v>-48073</v>
      </c>
      <c r="Z1164">
        <v>-6009</v>
      </c>
      <c r="AA1164">
        <v>-0.55000000000000004</v>
      </c>
      <c r="AB1164">
        <v>8</v>
      </c>
      <c r="AC1164">
        <v>3</v>
      </c>
      <c r="AD1164">
        <v>5</v>
      </c>
      <c r="AE1164">
        <v>37.5</v>
      </c>
      <c r="AF1164">
        <v>16</v>
      </c>
      <c r="AG1164">
        <v>1</v>
      </c>
      <c r="AH1164">
        <v>1</v>
      </c>
      <c r="AI1164">
        <v>6</v>
      </c>
    </row>
    <row r="1165" spans="1:35" x14ac:dyDescent="0.2">
      <c r="A1165" s="102">
        <v>465</v>
      </c>
      <c r="B1165">
        <v>2001</v>
      </c>
      <c r="C1165" t="s">
        <v>1222</v>
      </c>
      <c r="D1165" t="s">
        <v>1339</v>
      </c>
      <c r="E1165">
        <v>1653</v>
      </c>
      <c r="F1165">
        <v>1649</v>
      </c>
      <c r="G1165">
        <v>600</v>
      </c>
      <c r="H1165" t="s">
        <v>1311</v>
      </c>
      <c r="I1165">
        <v>7211</v>
      </c>
      <c r="J1165" t="s">
        <v>28</v>
      </c>
      <c r="K1165" t="s">
        <v>1329</v>
      </c>
      <c r="L1165">
        <v>409</v>
      </c>
      <c r="M1165">
        <v>408</v>
      </c>
      <c r="N1165">
        <v>2400</v>
      </c>
      <c r="O1165" t="s">
        <v>1314</v>
      </c>
      <c r="P1165">
        <v>0.88118809880350402</v>
      </c>
      <c r="Q1165">
        <v>0.90286496284078399</v>
      </c>
      <c r="R1165">
        <v>2.2538120092545301E-4</v>
      </c>
      <c r="S1165" s="15">
        <v>1.6191026143147901E-2</v>
      </c>
      <c r="T1165">
        <v>1.74179536694377</v>
      </c>
      <c r="U1165">
        <v>1.74179536694377</v>
      </c>
      <c r="V1165">
        <v>1.7074281673956</v>
      </c>
      <c r="W1165">
        <v>8.92</v>
      </c>
      <c r="X1165">
        <v>1.03</v>
      </c>
      <c r="Y1165">
        <v>-48150</v>
      </c>
      <c r="Z1165">
        <v>-2293</v>
      </c>
      <c r="AA1165">
        <v>-0.06</v>
      </c>
      <c r="AB1165">
        <v>21</v>
      </c>
      <c r="AC1165">
        <v>9</v>
      </c>
      <c r="AD1165">
        <v>12</v>
      </c>
      <c r="AE1165">
        <v>42.86</v>
      </c>
      <c r="AF1165">
        <v>13</v>
      </c>
      <c r="AG1165">
        <v>6</v>
      </c>
      <c r="AH1165">
        <v>6</v>
      </c>
      <c r="AI1165">
        <v>9</v>
      </c>
    </row>
    <row r="1166" spans="1:35" x14ac:dyDescent="0.2">
      <c r="A1166" s="102">
        <v>1068</v>
      </c>
      <c r="B1166">
        <v>7951</v>
      </c>
      <c r="C1166" t="s">
        <v>1658</v>
      </c>
      <c r="D1166" t="s">
        <v>1335</v>
      </c>
      <c r="E1166">
        <v>5760</v>
      </c>
      <c r="F1166">
        <v>5790</v>
      </c>
      <c r="G1166">
        <v>100</v>
      </c>
      <c r="H1166" t="s">
        <v>1311</v>
      </c>
      <c r="I1166">
        <v>8316</v>
      </c>
      <c r="J1166" t="s">
        <v>1544</v>
      </c>
      <c r="K1166" t="s">
        <v>1369</v>
      </c>
      <c r="L1166">
        <v>3832</v>
      </c>
      <c r="M1166">
        <v>3844</v>
      </c>
      <c r="N1166">
        <v>200</v>
      </c>
      <c r="O1166" t="s">
        <v>1314</v>
      </c>
      <c r="P1166">
        <v>0.75783145781596195</v>
      </c>
      <c r="Q1166">
        <v>0.85035540446315505</v>
      </c>
      <c r="R1166">
        <v>0.206319248080579</v>
      </c>
      <c r="S1166">
        <v>7.3404105880360296E-2</v>
      </c>
      <c r="T1166">
        <v>0.28309979077189701</v>
      </c>
      <c r="U1166">
        <v>0.28309979077189701</v>
      </c>
      <c r="V1166">
        <v>6.2589545260085602E-2</v>
      </c>
      <c r="W1166">
        <v>1.2</v>
      </c>
      <c r="X1166">
        <v>32.78</v>
      </c>
      <c r="Y1166">
        <v>-49430</v>
      </c>
      <c r="Z1166">
        <v>-6179</v>
      </c>
      <c r="AA1166">
        <v>-0.28000000000000003</v>
      </c>
      <c r="AB1166">
        <v>8</v>
      </c>
      <c r="AC1166">
        <v>4</v>
      </c>
      <c r="AD1166">
        <v>4</v>
      </c>
      <c r="AE1166">
        <v>50</v>
      </c>
      <c r="AF1166">
        <v>14</v>
      </c>
      <c r="AG1166">
        <v>1</v>
      </c>
      <c r="AH1166">
        <v>3</v>
      </c>
      <c r="AI1166">
        <v>4</v>
      </c>
    </row>
    <row r="1167" spans="1:35" x14ac:dyDescent="0.2">
      <c r="A1167" s="102">
        <v>687</v>
      </c>
      <c r="B1167">
        <v>3865</v>
      </c>
      <c r="C1167" t="s">
        <v>1259</v>
      </c>
      <c r="D1167" t="s">
        <v>1542</v>
      </c>
      <c r="E1167">
        <v>500</v>
      </c>
      <c r="F1167">
        <v>499</v>
      </c>
      <c r="G1167">
        <v>1900</v>
      </c>
      <c r="H1167" t="s">
        <v>1311</v>
      </c>
      <c r="I1167">
        <v>7276</v>
      </c>
      <c r="J1167" t="s">
        <v>1365</v>
      </c>
      <c r="K1167" t="s">
        <v>1316</v>
      </c>
      <c r="L1167">
        <v>4700</v>
      </c>
      <c r="M1167">
        <v>4705</v>
      </c>
      <c r="N1167">
        <v>200</v>
      </c>
      <c r="O1167" t="s">
        <v>1314</v>
      </c>
      <c r="P1167">
        <v>0.86302461592788704</v>
      </c>
      <c r="Q1167">
        <v>0.88415908501423202</v>
      </c>
      <c r="R1167">
        <v>0.19130222112339801</v>
      </c>
      <c r="S1167">
        <v>4.3377327145279502E-3</v>
      </c>
      <c r="T1167">
        <v>0.48204734502101099</v>
      </c>
      <c r="U1167">
        <v>0.48204734502101099</v>
      </c>
      <c r="V1167">
        <v>0.412186230310569</v>
      </c>
      <c r="W1167">
        <v>1.99</v>
      </c>
      <c r="X1167">
        <v>0.75</v>
      </c>
      <c r="Y1167">
        <v>-49475</v>
      </c>
      <c r="Z1167">
        <v>-2910</v>
      </c>
      <c r="AA1167">
        <v>-0.37</v>
      </c>
      <c r="AB1167">
        <v>17</v>
      </c>
      <c r="AC1167">
        <v>8</v>
      </c>
      <c r="AD1167">
        <v>9</v>
      </c>
      <c r="AE1167">
        <v>47.06</v>
      </c>
      <c r="AF1167">
        <v>10</v>
      </c>
      <c r="AG1167">
        <v>6</v>
      </c>
      <c r="AH1167">
        <v>7</v>
      </c>
      <c r="AI1167">
        <v>4</v>
      </c>
    </row>
    <row r="1168" spans="1:35" x14ac:dyDescent="0.2">
      <c r="A1168" s="102">
        <v>407</v>
      </c>
      <c r="B1168">
        <v>3865</v>
      </c>
      <c r="C1168" t="s">
        <v>1259</v>
      </c>
      <c r="D1168" t="s">
        <v>1542</v>
      </c>
      <c r="E1168">
        <v>500</v>
      </c>
      <c r="F1168">
        <v>499</v>
      </c>
      <c r="G1168">
        <v>2000</v>
      </c>
      <c r="H1168" t="s">
        <v>1314</v>
      </c>
      <c r="I1168">
        <v>7182</v>
      </c>
      <c r="J1168" t="s">
        <v>1437</v>
      </c>
      <c r="K1168" t="s">
        <v>1369</v>
      </c>
      <c r="L1168">
        <v>1022</v>
      </c>
      <c r="M1168">
        <v>1011</v>
      </c>
      <c r="N1168">
        <v>1000</v>
      </c>
      <c r="O1168" t="s">
        <v>1311</v>
      </c>
      <c r="P1168">
        <v>0.82218679218455804</v>
      </c>
      <c r="Q1168">
        <v>0.906557543402009</v>
      </c>
      <c r="R1168">
        <v>0.27143154407921699</v>
      </c>
      <c r="S1168">
        <v>1.12383065687776E-3</v>
      </c>
      <c r="T1168">
        <v>-2.2382115702871799</v>
      </c>
      <c r="U1168">
        <v>2.2382115702871799</v>
      </c>
      <c r="V1168">
        <v>2.5137538063789799</v>
      </c>
      <c r="W1168">
        <v>-6.69</v>
      </c>
      <c r="X1168">
        <v>1.29</v>
      </c>
      <c r="Y1168">
        <v>-49859</v>
      </c>
      <c r="Z1168">
        <v>-3116</v>
      </c>
      <c r="AA1168">
        <v>-0.16</v>
      </c>
      <c r="AB1168">
        <v>16</v>
      </c>
      <c r="AC1168">
        <v>7</v>
      </c>
      <c r="AD1168">
        <v>9</v>
      </c>
      <c r="AE1168">
        <v>43.75</v>
      </c>
      <c r="AF1168">
        <v>12</v>
      </c>
      <c r="AG1168">
        <v>3</v>
      </c>
      <c r="AH1168">
        <v>6</v>
      </c>
      <c r="AI1168">
        <v>7</v>
      </c>
    </row>
    <row r="1169" spans="1:35" x14ac:dyDescent="0.2">
      <c r="A1169" s="102">
        <v>1330</v>
      </c>
      <c r="B1169">
        <v>3865</v>
      </c>
      <c r="C1169" t="s">
        <v>1259</v>
      </c>
      <c r="D1169" t="s">
        <v>1542</v>
      </c>
      <c r="E1169">
        <v>500</v>
      </c>
      <c r="F1169">
        <v>499</v>
      </c>
      <c r="G1169">
        <v>1700</v>
      </c>
      <c r="H1169" t="s">
        <v>1314</v>
      </c>
      <c r="I1169">
        <v>4540</v>
      </c>
      <c r="J1169" t="s">
        <v>1792</v>
      </c>
      <c r="K1169" t="s">
        <v>1334</v>
      </c>
      <c r="L1169">
        <v>2913</v>
      </c>
      <c r="M1169">
        <v>2861</v>
      </c>
      <c r="N1169">
        <v>300</v>
      </c>
      <c r="O1169" t="s">
        <v>1311</v>
      </c>
      <c r="P1169">
        <v>0.89709302461821505</v>
      </c>
      <c r="Q1169">
        <v>0.82301422507867905</v>
      </c>
      <c r="R1169">
        <v>4.43727774881892E-2</v>
      </c>
      <c r="S1169">
        <v>1.0634633570749201E-2</v>
      </c>
      <c r="T1169">
        <v>-0.38167402987316201</v>
      </c>
      <c r="U1169">
        <v>0.38167402987316201</v>
      </c>
      <c r="V1169">
        <v>1.1781248587928199</v>
      </c>
      <c r="W1169">
        <v>-1.1299999999999999</v>
      </c>
      <c r="X1169">
        <v>1.17</v>
      </c>
      <c r="Y1169">
        <v>-49891</v>
      </c>
      <c r="Z1169">
        <v>-2935</v>
      </c>
      <c r="AA1169">
        <v>-0.25</v>
      </c>
      <c r="AB1169">
        <v>17</v>
      </c>
      <c r="AC1169">
        <v>8</v>
      </c>
      <c r="AD1169">
        <v>9</v>
      </c>
      <c r="AE1169">
        <v>47.06</v>
      </c>
      <c r="AF1169">
        <v>12</v>
      </c>
      <c r="AG1169">
        <v>6</v>
      </c>
      <c r="AH1169">
        <v>6</v>
      </c>
      <c r="AI1169">
        <v>5</v>
      </c>
    </row>
    <row r="1170" spans="1:35" x14ac:dyDescent="0.2">
      <c r="A1170" s="102">
        <v>1456</v>
      </c>
      <c r="B1170">
        <v>2264</v>
      </c>
      <c r="C1170" t="s">
        <v>1595</v>
      </c>
      <c r="D1170" t="s">
        <v>1339</v>
      </c>
      <c r="E1170">
        <v>4240</v>
      </c>
      <c r="F1170">
        <v>4175</v>
      </c>
      <c r="G1170">
        <v>200</v>
      </c>
      <c r="H1170" t="s">
        <v>1311</v>
      </c>
      <c r="I1170">
        <v>4849</v>
      </c>
      <c r="J1170" t="s">
        <v>554</v>
      </c>
      <c r="K1170" t="s">
        <v>1326</v>
      </c>
      <c r="L1170">
        <v>3865</v>
      </c>
      <c r="M1170">
        <v>3775</v>
      </c>
      <c r="N1170">
        <v>200</v>
      </c>
      <c r="O1170" t="s">
        <v>1314</v>
      </c>
      <c r="P1170">
        <v>0.769442224211765</v>
      </c>
      <c r="Q1170">
        <v>0.80864564875185196</v>
      </c>
      <c r="R1170">
        <v>0.27398950129540101</v>
      </c>
      <c r="S1170">
        <v>8.1212521005930099E-2</v>
      </c>
      <c r="T1170">
        <v>3.8122738736416002</v>
      </c>
      <c r="U1170">
        <v>3.8122738736416002</v>
      </c>
      <c r="V1170">
        <v>3.4590825359722701</v>
      </c>
      <c r="W1170">
        <v>17.55</v>
      </c>
      <c r="X1170">
        <v>9.58</v>
      </c>
      <c r="Y1170">
        <v>-50054</v>
      </c>
      <c r="Z1170">
        <v>-25027</v>
      </c>
      <c r="AA1170">
        <v>-1.08</v>
      </c>
      <c r="AB1170">
        <v>2</v>
      </c>
      <c r="AC1170">
        <v>1</v>
      </c>
      <c r="AD1170">
        <v>1</v>
      </c>
      <c r="AE1170">
        <v>50</v>
      </c>
      <c r="AF1170">
        <v>14</v>
      </c>
      <c r="AG1170">
        <v>1</v>
      </c>
      <c r="AH1170">
        <v>1</v>
      </c>
      <c r="AI1170">
        <v>0</v>
      </c>
    </row>
    <row r="1171" spans="1:35" x14ac:dyDescent="0.2">
      <c r="A1171" s="102">
        <v>1013</v>
      </c>
      <c r="B1171">
        <v>4553</v>
      </c>
      <c r="C1171" t="s">
        <v>1260</v>
      </c>
      <c r="D1171" t="s">
        <v>1334</v>
      </c>
      <c r="E1171">
        <v>2437</v>
      </c>
      <c r="F1171">
        <v>2414</v>
      </c>
      <c r="G1171">
        <v>300</v>
      </c>
      <c r="H1171" t="s">
        <v>1314</v>
      </c>
      <c r="I1171">
        <v>7751</v>
      </c>
      <c r="J1171" t="s">
        <v>1800</v>
      </c>
      <c r="K1171" t="s">
        <v>1316</v>
      </c>
      <c r="L1171">
        <v>2803.5</v>
      </c>
      <c r="M1171">
        <v>2807.5</v>
      </c>
      <c r="N1171">
        <v>300</v>
      </c>
      <c r="O1171" t="s">
        <v>1311</v>
      </c>
      <c r="P1171">
        <v>0.853041897863272</v>
      </c>
      <c r="Q1171">
        <v>0.85438301438225595</v>
      </c>
      <c r="R1171">
        <v>0.101545014006409</v>
      </c>
      <c r="S1171">
        <v>1.46344547172655E-2</v>
      </c>
      <c r="T1171">
        <v>-1.9615780200084101</v>
      </c>
      <c r="U1171">
        <v>1.9615780200084101</v>
      </c>
      <c r="V1171">
        <v>1.8512375697227099</v>
      </c>
      <c r="W1171">
        <v>-6.37</v>
      </c>
      <c r="X1171">
        <v>14.02</v>
      </c>
      <c r="Y1171">
        <v>-50102</v>
      </c>
      <c r="Z1171">
        <v>-3854</v>
      </c>
      <c r="AA1171">
        <v>-0.2</v>
      </c>
      <c r="AB1171">
        <v>13</v>
      </c>
      <c r="AC1171">
        <v>6</v>
      </c>
      <c r="AD1171">
        <v>7</v>
      </c>
      <c r="AE1171">
        <v>46.15</v>
      </c>
      <c r="AF1171">
        <v>13</v>
      </c>
      <c r="AG1171">
        <v>4</v>
      </c>
      <c r="AH1171">
        <v>4</v>
      </c>
      <c r="AI1171">
        <v>5</v>
      </c>
    </row>
    <row r="1172" spans="1:35" x14ac:dyDescent="0.2">
      <c r="A1172" s="102">
        <v>72</v>
      </c>
      <c r="B1172">
        <v>4217</v>
      </c>
      <c r="C1172" t="s">
        <v>1145</v>
      </c>
      <c r="D1172" t="s">
        <v>1336</v>
      </c>
      <c r="E1172">
        <v>4610</v>
      </c>
      <c r="F1172">
        <v>4605</v>
      </c>
      <c r="G1172">
        <v>200</v>
      </c>
      <c r="H1172" t="s">
        <v>1311</v>
      </c>
      <c r="I1172">
        <v>9468</v>
      </c>
      <c r="J1172" t="s">
        <v>1312</v>
      </c>
      <c r="K1172" t="s">
        <v>1313</v>
      </c>
      <c r="L1172">
        <v>1683</v>
      </c>
      <c r="M1172">
        <v>1720</v>
      </c>
      <c r="N1172">
        <v>500</v>
      </c>
      <c r="O1172" t="s">
        <v>1314</v>
      </c>
      <c r="P1172">
        <v>0.69272437088511796</v>
      </c>
      <c r="Q1172">
        <v>0.94694157404184398</v>
      </c>
      <c r="R1172">
        <v>0.36066592281499699</v>
      </c>
      <c r="S1172">
        <v>1.3376400118133701E-2</v>
      </c>
      <c r="T1172">
        <v>2.7145772239950898</v>
      </c>
      <c r="U1172">
        <v>2.7145772239950898</v>
      </c>
      <c r="V1172">
        <v>2.91945127069134</v>
      </c>
      <c r="W1172">
        <v>14.5</v>
      </c>
      <c r="X1172">
        <v>6.62</v>
      </c>
      <c r="Y1172">
        <v>-50913</v>
      </c>
      <c r="Z1172">
        <v>-2314</v>
      </c>
      <c r="AA1172">
        <v>-0.12</v>
      </c>
      <c r="AB1172">
        <v>22</v>
      </c>
      <c r="AC1172">
        <v>10</v>
      </c>
      <c r="AD1172">
        <v>12</v>
      </c>
      <c r="AE1172">
        <v>45.45</v>
      </c>
      <c r="AF1172">
        <v>11</v>
      </c>
      <c r="AG1172">
        <v>10</v>
      </c>
      <c r="AH1172">
        <v>6</v>
      </c>
      <c r="AI1172">
        <v>6</v>
      </c>
    </row>
    <row r="1173" spans="1:35" x14ac:dyDescent="0.2">
      <c r="A1173" s="102">
        <v>1467</v>
      </c>
      <c r="B1173">
        <v>2502</v>
      </c>
      <c r="C1173" t="s">
        <v>1417</v>
      </c>
      <c r="D1173" t="s">
        <v>1339</v>
      </c>
      <c r="E1173">
        <v>4959</v>
      </c>
      <c r="F1173">
        <v>4827</v>
      </c>
      <c r="G1173">
        <v>100</v>
      </c>
      <c r="H1173" t="s">
        <v>1311</v>
      </c>
      <c r="I1173">
        <v>7649</v>
      </c>
      <c r="J1173" t="s">
        <v>1555</v>
      </c>
      <c r="K1173" t="s">
        <v>1337</v>
      </c>
      <c r="L1173">
        <v>5550</v>
      </c>
      <c r="M1173">
        <v>5520</v>
      </c>
      <c r="N1173">
        <v>100</v>
      </c>
      <c r="O1173" t="s">
        <v>1314</v>
      </c>
      <c r="P1173">
        <v>0.69850848538926302</v>
      </c>
      <c r="Q1173">
        <v>0.80728539487789996</v>
      </c>
      <c r="R1173">
        <v>0.10923100050382201</v>
      </c>
      <c r="S1173">
        <v>3.0516329957737298E-3</v>
      </c>
      <c r="T1173">
        <v>0.135913008485648</v>
      </c>
      <c r="U1173">
        <v>0.135913008485648</v>
      </c>
      <c r="V1173">
        <v>1.0256535868058001</v>
      </c>
      <c r="W1173">
        <v>0.49</v>
      </c>
      <c r="X1173">
        <v>12.55</v>
      </c>
      <c r="Y1173">
        <v>-51008</v>
      </c>
      <c r="Z1173">
        <v>-5668</v>
      </c>
      <c r="AA1173">
        <v>-0.42</v>
      </c>
      <c r="AB1173">
        <v>9</v>
      </c>
      <c r="AC1173">
        <v>3</v>
      </c>
      <c r="AD1173">
        <v>6</v>
      </c>
      <c r="AE1173">
        <v>33.33</v>
      </c>
      <c r="AF1173">
        <v>13</v>
      </c>
      <c r="AG1173">
        <v>2</v>
      </c>
      <c r="AH1173">
        <v>2</v>
      </c>
      <c r="AI1173">
        <v>5</v>
      </c>
    </row>
    <row r="1174" spans="1:35" x14ac:dyDescent="0.2">
      <c r="A1174" s="102">
        <v>1359</v>
      </c>
      <c r="B1174">
        <v>7762</v>
      </c>
      <c r="C1174" t="s">
        <v>1533</v>
      </c>
      <c r="D1174" t="s">
        <v>1320</v>
      </c>
      <c r="E1174">
        <v>488</v>
      </c>
      <c r="F1174">
        <v>491</v>
      </c>
      <c r="G1174">
        <v>1600</v>
      </c>
      <c r="H1174" t="s">
        <v>1314</v>
      </c>
      <c r="I1174">
        <v>8316</v>
      </c>
      <c r="J1174" t="s">
        <v>1544</v>
      </c>
      <c r="K1174" t="s">
        <v>1369</v>
      </c>
      <c r="L1174">
        <v>3832</v>
      </c>
      <c r="M1174">
        <v>3844</v>
      </c>
      <c r="N1174">
        <v>200</v>
      </c>
      <c r="O1174" t="s">
        <v>1311</v>
      </c>
      <c r="P1174">
        <v>0.83732484683851305</v>
      </c>
      <c r="Q1174">
        <v>0.81978180430393499</v>
      </c>
      <c r="R1174" s="15">
        <v>0.229907096221072</v>
      </c>
      <c r="S1174">
        <v>6.6805667640450206E-2</v>
      </c>
      <c r="T1174">
        <v>-2.9624610276339398</v>
      </c>
      <c r="U1174">
        <v>2.9624610276339398</v>
      </c>
      <c r="V1174">
        <v>3.23929870073533</v>
      </c>
      <c r="W1174">
        <v>-14.73</v>
      </c>
      <c r="X1174">
        <v>2.19</v>
      </c>
      <c r="Y1174">
        <v>-51283</v>
      </c>
      <c r="Z1174">
        <v>-2699</v>
      </c>
      <c r="AA1174">
        <v>-0.21</v>
      </c>
      <c r="AB1174">
        <v>19</v>
      </c>
      <c r="AC1174">
        <v>8</v>
      </c>
      <c r="AD1174">
        <v>11</v>
      </c>
      <c r="AE1174">
        <v>42.11</v>
      </c>
      <c r="AF1174">
        <v>14</v>
      </c>
      <c r="AG1174">
        <v>3</v>
      </c>
      <c r="AH1174">
        <v>4</v>
      </c>
      <c r="AI1174">
        <v>12</v>
      </c>
    </row>
    <row r="1175" spans="1:35" x14ac:dyDescent="0.2">
      <c r="A1175" s="102">
        <v>1424</v>
      </c>
      <c r="B1175">
        <v>5334</v>
      </c>
      <c r="C1175" t="s">
        <v>1571</v>
      </c>
      <c r="D1175" t="s">
        <v>1310</v>
      </c>
      <c r="E1175">
        <v>1894</v>
      </c>
      <c r="F1175">
        <v>1915</v>
      </c>
      <c r="G1175">
        <v>500</v>
      </c>
      <c r="H1175" t="s">
        <v>1314</v>
      </c>
      <c r="I1175">
        <v>8358</v>
      </c>
      <c r="J1175" t="s">
        <v>1602</v>
      </c>
      <c r="K1175" t="s">
        <v>1369</v>
      </c>
      <c r="L1175">
        <v>478</v>
      </c>
      <c r="M1175">
        <v>468</v>
      </c>
      <c r="N1175">
        <v>2000</v>
      </c>
      <c r="O1175" t="s">
        <v>1311</v>
      </c>
      <c r="P1175">
        <v>0.82261927469178298</v>
      </c>
      <c r="Q1175">
        <v>0.81255797283737097</v>
      </c>
      <c r="R1175">
        <v>0.142909929392529</v>
      </c>
      <c r="S1175">
        <v>2.0994255478140302E-2</v>
      </c>
      <c r="T1175">
        <v>-0.82975059457530698</v>
      </c>
      <c r="U1175">
        <v>0.82975059457530698</v>
      </c>
      <c r="V1175">
        <v>0.15142831787233299</v>
      </c>
      <c r="W1175">
        <v>-6.14</v>
      </c>
      <c r="X1175">
        <v>2.25</v>
      </c>
      <c r="Y1175">
        <v>-51550</v>
      </c>
      <c r="Z1175">
        <v>-1778</v>
      </c>
      <c r="AA1175">
        <v>-0.15</v>
      </c>
      <c r="AB1175">
        <v>29</v>
      </c>
      <c r="AC1175">
        <v>14</v>
      </c>
      <c r="AD1175">
        <v>15</v>
      </c>
      <c r="AE1175">
        <v>48.28</v>
      </c>
      <c r="AF1175">
        <v>8</v>
      </c>
      <c r="AG1175">
        <v>14</v>
      </c>
      <c r="AH1175">
        <v>11</v>
      </c>
      <c r="AI1175">
        <v>4</v>
      </c>
    </row>
    <row r="1176" spans="1:35" x14ac:dyDescent="0.2">
      <c r="A1176" s="102">
        <v>838</v>
      </c>
      <c r="B1176">
        <v>3048</v>
      </c>
      <c r="C1176" t="s">
        <v>1643</v>
      </c>
      <c r="D1176" t="s">
        <v>1337</v>
      </c>
      <c r="E1176">
        <v>1150</v>
      </c>
      <c r="F1176">
        <v>1130</v>
      </c>
      <c r="G1176">
        <v>900</v>
      </c>
      <c r="H1176" t="s">
        <v>1314</v>
      </c>
      <c r="I1176">
        <v>8002</v>
      </c>
      <c r="J1176" t="s">
        <v>29</v>
      </c>
      <c r="K1176" t="s">
        <v>1318</v>
      </c>
      <c r="L1176">
        <v>782.8</v>
      </c>
      <c r="M1176">
        <v>789.7</v>
      </c>
      <c r="N1176">
        <v>1300</v>
      </c>
      <c r="O1176" t="s">
        <v>1311</v>
      </c>
      <c r="P1176">
        <v>0.72477473448327401</v>
      </c>
      <c r="Q1176">
        <v>0.87086608096418305</v>
      </c>
      <c r="R1176">
        <v>3.2589136692255299E-2</v>
      </c>
      <c r="S1176">
        <v>1.12494469336019E-2</v>
      </c>
      <c r="T1176">
        <v>-2.49074951647669</v>
      </c>
      <c r="U1176">
        <v>2.49074951647669</v>
      </c>
      <c r="V1176">
        <v>1.1431751025622701</v>
      </c>
      <c r="W1176">
        <v>-6.5</v>
      </c>
      <c r="X1176">
        <v>0.94</v>
      </c>
      <c r="Y1176">
        <v>-52304</v>
      </c>
      <c r="Z1176">
        <v>-2906</v>
      </c>
      <c r="AA1176">
        <v>-0.18</v>
      </c>
      <c r="AB1176">
        <v>18</v>
      </c>
      <c r="AC1176">
        <v>10</v>
      </c>
      <c r="AD1176">
        <v>8</v>
      </c>
      <c r="AE1176">
        <v>55.56</v>
      </c>
      <c r="AF1176">
        <v>10</v>
      </c>
      <c r="AG1176">
        <v>7</v>
      </c>
      <c r="AH1176">
        <v>6</v>
      </c>
      <c r="AI1176">
        <v>5</v>
      </c>
    </row>
    <row r="1177" spans="1:35" x14ac:dyDescent="0.2">
      <c r="A1177" s="102">
        <v>1036</v>
      </c>
      <c r="B1177">
        <v>5020</v>
      </c>
      <c r="C1177" t="s">
        <v>1669</v>
      </c>
      <c r="D1177" t="s">
        <v>1590</v>
      </c>
      <c r="E1177">
        <v>471</v>
      </c>
      <c r="F1177">
        <v>474.9</v>
      </c>
      <c r="G1177">
        <v>2200</v>
      </c>
      <c r="H1177" t="s">
        <v>1311</v>
      </c>
      <c r="I1177">
        <v>5214</v>
      </c>
      <c r="J1177" t="s">
        <v>1608</v>
      </c>
      <c r="K1177" t="s">
        <v>1310</v>
      </c>
      <c r="L1177">
        <v>2068</v>
      </c>
      <c r="M1177">
        <v>2069</v>
      </c>
      <c r="N1177">
        <v>500</v>
      </c>
      <c r="O1177" t="s">
        <v>1314</v>
      </c>
      <c r="P1177">
        <v>0.79119509385113296</v>
      </c>
      <c r="Q1177">
        <v>0.85267980056235204</v>
      </c>
      <c r="R1177" s="15">
        <v>1.02219549393129E-2</v>
      </c>
      <c r="S1177">
        <v>9.1488629920715193E-3</v>
      </c>
      <c r="T1177">
        <v>2.8701596530537699</v>
      </c>
      <c r="U1177">
        <v>2.8701596530537699</v>
      </c>
      <c r="V1177">
        <v>2.7236349514146498</v>
      </c>
      <c r="W1177">
        <v>8.41</v>
      </c>
      <c r="X1177">
        <v>0.99</v>
      </c>
      <c r="Y1177">
        <v>-52514</v>
      </c>
      <c r="Z1177">
        <v>-2764</v>
      </c>
      <c r="AA1177">
        <v>-0.18</v>
      </c>
      <c r="AB1177">
        <v>19</v>
      </c>
      <c r="AC1177">
        <v>9</v>
      </c>
      <c r="AD1177">
        <v>10</v>
      </c>
      <c r="AE1177">
        <v>47.37</v>
      </c>
      <c r="AF1177">
        <v>11</v>
      </c>
      <c r="AG1177">
        <v>8</v>
      </c>
      <c r="AH1177">
        <v>8</v>
      </c>
      <c r="AI1177">
        <v>3</v>
      </c>
    </row>
    <row r="1178" spans="1:35" x14ac:dyDescent="0.2">
      <c r="A1178" s="102">
        <v>124</v>
      </c>
      <c r="B1178">
        <v>2267</v>
      </c>
      <c r="C1178" t="s">
        <v>1570</v>
      </c>
      <c r="D1178" t="s">
        <v>1339</v>
      </c>
      <c r="E1178">
        <v>5310</v>
      </c>
      <c r="F1178">
        <v>5330</v>
      </c>
      <c r="G1178">
        <v>200</v>
      </c>
      <c r="H1178" t="s">
        <v>1311</v>
      </c>
      <c r="I1178">
        <v>7211</v>
      </c>
      <c r="J1178" t="s">
        <v>28</v>
      </c>
      <c r="K1178" t="s">
        <v>1329</v>
      </c>
      <c r="L1178">
        <v>409</v>
      </c>
      <c r="M1178">
        <v>408</v>
      </c>
      <c r="N1178">
        <v>2600</v>
      </c>
      <c r="O1178" t="s">
        <v>1314</v>
      </c>
      <c r="P1178">
        <v>0.90804187705583606</v>
      </c>
      <c r="Q1178">
        <v>0.93675952340642499</v>
      </c>
      <c r="R1178">
        <v>3.6748882242100302E-2</v>
      </c>
      <c r="S1178">
        <v>2.0403596677157198E-3</v>
      </c>
      <c r="T1178">
        <v>1.05869702366148E-2</v>
      </c>
      <c r="U1178">
        <v>1.05869702366148E-2</v>
      </c>
      <c r="V1178">
        <v>9.0868803295110601E-2</v>
      </c>
      <c r="W1178">
        <v>0.04</v>
      </c>
      <c r="X1178">
        <v>0.49</v>
      </c>
      <c r="Y1178">
        <v>-53313</v>
      </c>
      <c r="Z1178">
        <v>-3136</v>
      </c>
      <c r="AA1178">
        <v>-0.01</v>
      </c>
      <c r="AB1178">
        <v>17</v>
      </c>
      <c r="AC1178">
        <v>8</v>
      </c>
      <c r="AD1178">
        <v>9</v>
      </c>
      <c r="AE1178">
        <v>47.06</v>
      </c>
      <c r="AF1178">
        <v>10</v>
      </c>
      <c r="AG1178">
        <v>7</v>
      </c>
      <c r="AH1178">
        <v>7</v>
      </c>
      <c r="AI1178">
        <v>3</v>
      </c>
    </row>
    <row r="1179" spans="1:35" x14ac:dyDescent="0.2">
      <c r="A1179" s="102">
        <v>1279</v>
      </c>
      <c r="B1179">
        <v>2433</v>
      </c>
      <c r="C1179" t="s">
        <v>1816</v>
      </c>
      <c r="D1179" t="s">
        <v>1326</v>
      </c>
      <c r="E1179">
        <v>1503</v>
      </c>
      <c r="F1179">
        <v>1513</v>
      </c>
      <c r="G1179">
        <v>700</v>
      </c>
      <c r="H1179" t="s">
        <v>1314</v>
      </c>
      <c r="I1179">
        <v>5703</v>
      </c>
      <c r="J1179" t="s">
        <v>221</v>
      </c>
      <c r="K1179" t="s">
        <v>1327</v>
      </c>
      <c r="L1179">
        <v>209</v>
      </c>
      <c r="M1179">
        <v>212</v>
      </c>
      <c r="N1179">
        <v>5000</v>
      </c>
      <c r="O1179" t="s">
        <v>1311</v>
      </c>
      <c r="P1179">
        <v>0.83578359586634898</v>
      </c>
      <c r="Q1179">
        <v>0.830022045706165</v>
      </c>
      <c r="R1179">
        <v>0.249143854347673</v>
      </c>
      <c r="S1179">
        <v>4.9030057618001102E-3</v>
      </c>
      <c r="T1179">
        <v>-2.3932132653420002</v>
      </c>
      <c r="U1179">
        <v>2.3932132653420002</v>
      </c>
      <c r="V1179">
        <v>2.4380761830935902</v>
      </c>
      <c r="W1179">
        <v>-6.85</v>
      </c>
      <c r="X1179">
        <v>0.08</v>
      </c>
      <c r="Y1179">
        <v>-53631</v>
      </c>
      <c r="Z1179">
        <v>-2438</v>
      </c>
      <c r="AA1179">
        <v>-0.1</v>
      </c>
      <c r="AB1179">
        <v>22</v>
      </c>
      <c r="AC1179">
        <v>10</v>
      </c>
      <c r="AD1179">
        <v>12</v>
      </c>
      <c r="AE1179">
        <v>45.45</v>
      </c>
      <c r="AF1179">
        <v>12</v>
      </c>
      <c r="AG1179">
        <v>8</v>
      </c>
      <c r="AH1179">
        <v>6</v>
      </c>
      <c r="AI1179">
        <v>8</v>
      </c>
    </row>
    <row r="1180" spans="1:35" x14ac:dyDescent="0.2">
      <c r="A1180" s="102">
        <v>444</v>
      </c>
      <c r="B1180">
        <v>1833</v>
      </c>
      <c r="C1180" t="s">
        <v>1810</v>
      </c>
      <c r="D1180" t="s">
        <v>1321</v>
      </c>
      <c r="E1180">
        <v>2853</v>
      </c>
      <c r="F1180">
        <v>2837</v>
      </c>
      <c r="G1180">
        <v>300</v>
      </c>
      <c r="H1180" t="s">
        <v>1311</v>
      </c>
      <c r="I1180">
        <v>2531</v>
      </c>
      <c r="J1180" t="s">
        <v>1338</v>
      </c>
      <c r="K1180" t="s">
        <v>1339</v>
      </c>
      <c r="L1180">
        <v>940</v>
      </c>
      <c r="M1180">
        <v>923</v>
      </c>
      <c r="N1180">
        <v>900</v>
      </c>
      <c r="O1180" t="s">
        <v>1314</v>
      </c>
      <c r="P1180">
        <v>0.62916714370476801</v>
      </c>
      <c r="Q1180">
        <v>0.90429941105288603</v>
      </c>
      <c r="R1180">
        <v>0.27134947912739599</v>
      </c>
      <c r="S1180">
        <v>3.45637593887827E-2</v>
      </c>
      <c r="T1180">
        <v>1.6542568854358599</v>
      </c>
      <c r="U1180">
        <v>1.6542568854358599</v>
      </c>
      <c r="V1180">
        <v>1.32261425993295</v>
      </c>
      <c r="W1180">
        <v>4.4800000000000004</v>
      </c>
      <c r="X1180">
        <v>2.4</v>
      </c>
      <c r="Y1180">
        <v>-54488</v>
      </c>
      <c r="Z1180">
        <v>-3892</v>
      </c>
      <c r="AA1180">
        <v>-0.28999999999999998</v>
      </c>
      <c r="AB1180">
        <v>14</v>
      </c>
      <c r="AC1180">
        <v>8</v>
      </c>
      <c r="AD1180">
        <v>6</v>
      </c>
      <c r="AE1180">
        <v>57.14</v>
      </c>
      <c r="AF1180">
        <v>11</v>
      </c>
      <c r="AG1180">
        <v>2</v>
      </c>
      <c r="AH1180">
        <v>6</v>
      </c>
      <c r="AI1180">
        <v>6</v>
      </c>
    </row>
    <row r="1181" spans="1:35" x14ac:dyDescent="0.2">
      <c r="A1181" s="102">
        <v>37</v>
      </c>
      <c r="B1181">
        <v>7201</v>
      </c>
      <c r="C1181" t="s">
        <v>1354</v>
      </c>
      <c r="D1181" t="s">
        <v>1329</v>
      </c>
      <c r="E1181">
        <v>505</v>
      </c>
      <c r="F1181">
        <v>502.8</v>
      </c>
      <c r="G1181">
        <v>2100</v>
      </c>
      <c r="H1181" t="s">
        <v>1314</v>
      </c>
      <c r="I1181">
        <v>7211</v>
      </c>
      <c r="J1181" t="s">
        <v>28</v>
      </c>
      <c r="K1181" t="s">
        <v>1329</v>
      </c>
      <c r="L1181">
        <v>409</v>
      </c>
      <c r="M1181">
        <v>408</v>
      </c>
      <c r="N1181">
        <v>2600</v>
      </c>
      <c r="O1181" t="s">
        <v>1311</v>
      </c>
      <c r="P1181">
        <v>0.91378936979201597</v>
      </c>
      <c r="Q1181">
        <v>0.95438454516387905</v>
      </c>
      <c r="R1181" s="15">
        <v>4.2371722508864801E-5</v>
      </c>
      <c r="S1181">
        <v>5.9389359133727997E-2</v>
      </c>
      <c r="T1181">
        <v>-4.2676209157982097</v>
      </c>
      <c r="U1181">
        <v>4.2676209157982097</v>
      </c>
      <c r="V1181">
        <v>4.59418173705222</v>
      </c>
      <c r="W1181">
        <v>-13.3</v>
      </c>
      <c r="X1181">
        <v>0.47</v>
      </c>
      <c r="Y1181">
        <v>-54622</v>
      </c>
      <c r="Z1181">
        <v>-3414</v>
      </c>
      <c r="AA1181">
        <v>-0.17</v>
      </c>
      <c r="AB1181">
        <v>16</v>
      </c>
      <c r="AC1181">
        <v>6</v>
      </c>
      <c r="AD1181">
        <v>10</v>
      </c>
      <c r="AE1181">
        <v>37.5</v>
      </c>
      <c r="AF1181">
        <v>15</v>
      </c>
      <c r="AG1181">
        <v>4</v>
      </c>
      <c r="AH1181">
        <v>3</v>
      </c>
      <c r="AI1181">
        <v>9</v>
      </c>
    </row>
    <row r="1182" spans="1:35" x14ac:dyDescent="0.2">
      <c r="A1182" s="102">
        <v>1302</v>
      </c>
      <c r="B1182">
        <v>2206</v>
      </c>
      <c r="C1182" t="s">
        <v>590</v>
      </c>
      <c r="D1182" t="s">
        <v>1339</v>
      </c>
      <c r="E1182">
        <v>4680</v>
      </c>
      <c r="F1182">
        <v>4625</v>
      </c>
      <c r="G1182">
        <v>200</v>
      </c>
      <c r="H1182" t="s">
        <v>1311</v>
      </c>
      <c r="I1182">
        <v>7276</v>
      </c>
      <c r="J1182" t="s">
        <v>1365</v>
      </c>
      <c r="K1182" t="s">
        <v>1316</v>
      </c>
      <c r="L1182">
        <v>4700</v>
      </c>
      <c r="M1182">
        <v>4705</v>
      </c>
      <c r="N1182">
        <v>200</v>
      </c>
      <c r="O1182" t="s">
        <v>1314</v>
      </c>
      <c r="P1182">
        <v>0.87776267576313005</v>
      </c>
      <c r="Q1182">
        <v>0.82617236351983003</v>
      </c>
      <c r="R1182">
        <v>7.6169881408353702E-3</v>
      </c>
      <c r="S1182">
        <v>8.6348633398747002E-2</v>
      </c>
      <c r="T1182">
        <v>1.2646318063225299</v>
      </c>
      <c r="U1182">
        <v>1.2646318063225299</v>
      </c>
      <c r="V1182">
        <v>1.3762225021088399</v>
      </c>
      <c r="W1182">
        <v>5.72</v>
      </c>
      <c r="X1182">
        <v>1.7</v>
      </c>
      <c r="Y1182">
        <v>-54683</v>
      </c>
      <c r="Z1182">
        <v>-6076</v>
      </c>
      <c r="AA1182">
        <v>-0.63</v>
      </c>
      <c r="AB1182">
        <v>9</v>
      </c>
      <c r="AC1182">
        <v>3</v>
      </c>
      <c r="AD1182">
        <v>6</v>
      </c>
      <c r="AE1182">
        <v>33.33</v>
      </c>
      <c r="AF1182">
        <v>10</v>
      </c>
      <c r="AG1182">
        <v>2</v>
      </c>
      <c r="AH1182">
        <v>3</v>
      </c>
      <c r="AI1182">
        <v>4</v>
      </c>
    </row>
    <row r="1183" spans="1:35" x14ac:dyDescent="0.2">
      <c r="A1183" s="102">
        <v>933</v>
      </c>
      <c r="B1183">
        <v>4188</v>
      </c>
      <c r="C1183" t="s">
        <v>1541</v>
      </c>
      <c r="D1183" t="s">
        <v>1336</v>
      </c>
      <c r="E1183">
        <v>794.9</v>
      </c>
      <c r="F1183">
        <v>798.5</v>
      </c>
      <c r="G1183">
        <v>900</v>
      </c>
      <c r="H1183" t="s">
        <v>1311</v>
      </c>
      <c r="I1183">
        <v>4203</v>
      </c>
      <c r="J1183" t="s">
        <v>678</v>
      </c>
      <c r="K1183" t="s">
        <v>1336</v>
      </c>
      <c r="L1183">
        <v>3620</v>
      </c>
      <c r="M1183">
        <v>3705</v>
      </c>
      <c r="N1183">
        <v>200</v>
      </c>
      <c r="O1183" t="s">
        <v>1314</v>
      </c>
      <c r="P1183">
        <v>0.67092882082602301</v>
      </c>
      <c r="Q1183">
        <v>0.86179711727070096</v>
      </c>
      <c r="R1183">
        <v>0.16030798741220201</v>
      </c>
      <c r="S1183">
        <v>2.0911507887052001E-2</v>
      </c>
      <c r="T1183">
        <v>3.62820153057715</v>
      </c>
      <c r="U1183">
        <v>3.62820153057715</v>
      </c>
      <c r="V1183">
        <v>1.4329050850197</v>
      </c>
      <c r="W1183">
        <v>10.4</v>
      </c>
      <c r="X1183">
        <v>3.02</v>
      </c>
      <c r="Y1183">
        <v>-55808</v>
      </c>
      <c r="Z1183">
        <v>-2790</v>
      </c>
      <c r="AA1183">
        <v>-0.18</v>
      </c>
      <c r="AB1183">
        <v>20</v>
      </c>
      <c r="AC1183">
        <v>8</v>
      </c>
      <c r="AD1183">
        <v>12</v>
      </c>
      <c r="AE1183">
        <v>40</v>
      </c>
      <c r="AF1183">
        <v>13</v>
      </c>
      <c r="AG1183">
        <v>5</v>
      </c>
      <c r="AH1183">
        <v>4</v>
      </c>
      <c r="AI1183">
        <v>11</v>
      </c>
    </row>
    <row r="1184" spans="1:35" x14ac:dyDescent="0.2">
      <c r="A1184" s="102">
        <v>291</v>
      </c>
      <c r="B1184">
        <v>5714</v>
      </c>
      <c r="C1184" t="s">
        <v>725</v>
      </c>
      <c r="D1184" t="s">
        <v>1327</v>
      </c>
      <c r="E1184">
        <v>3855</v>
      </c>
      <c r="F1184">
        <v>3860</v>
      </c>
      <c r="G1184">
        <v>200</v>
      </c>
      <c r="H1184" t="s">
        <v>1314</v>
      </c>
      <c r="I1184">
        <v>7729</v>
      </c>
      <c r="J1184" t="s">
        <v>552</v>
      </c>
      <c r="K1184" t="s">
        <v>1320</v>
      </c>
      <c r="L1184">
        <v>4150</v>
      </c>
      <c r="M1184">
        <v>4085</v>
      </c>
      <c r="N1184">
        <v>200</v>
      </c>
      <c r="O1184" t="s">
        <v>1311</v>
      </c>
      <c r="P1184">
        <v>0.70623492821129696</v>
      </c>
      <c r="Q1184">
        <v>0.91687002789028704</v>
      </c>
      <c r="R1184">
        <v>4.48042577644834E-2</v>
      </c>
      <c r="S1184">
        <v>5.3237273062442698E-3</v>
      </c>
      <c r="T1184">
        <v>-1.3498071094873101</v>
      </c>
      <c r="U1184">
        <v>1.3498071094873101</v>
      </c>
      <c r="V1184">
        <v>0.86091288996844095</v>
      </c>
      <c r="W1184">
        <v>-6.34</v>
      </c>
      <c r="X1184">
        <v>5.51</v>
      </c>
      <c r="Y1184">
        <v>-56089</v>
      </c>
      <c r="Z1184">
        <v>-4674</v>
      </c>
      <c r="AA1184">
        <v>-0.11</v>
      </c>
      <c r="AB1184">
        <v>12</v>
      </c>
      <c r="AC1184">
        <v>5</v>
      </c>
      <c r="AD1184">
        <v>7</v>
      </c>
      <c r="AE1184">
        <v>41.67</v>
      </c>
      <c r="AF1184">
        <v>7</v>
      </c>
      <c r="AG1184">
        <v>5</v>
      </c>
      <c r="AH1184">
        <v>6</v>
      </c>
      <c r="AI1184">
        <v>1</v>
      </c>
    </row>
    <row r="1185" spans="1:35" x14ac:dyDescent="0.2">
      <c r="A1185" s="102">
        <v>224</v>
      </c>
      <c r="B1185">
        <v>1860</v>
      </c>
      <c r="C1185" t="s">
        <v>56</v>
      </c>
      <c r="D1185" t="s">
        <v>1321</v>
      </c>
      <c r="E1185">
        <v>728</v>
      </c>
      <c r="F1185">
        <v>722</v>
      </c>
      <c r="G1185">
        <v>1500</v>
      </c>
      <c r="H1185" t="s">
        <v>1311</v>
      </c>
      <c r="I1185">
        <v>8601</v>
      </c>
      <c r="J1185" t="s">
        <v>25</v>
      </c>
      <c r="K1185" t="s">
        <v>1517</v>
      </c>
      <c r="L1185">
        <v>551.70000000000005</v>
      </c>
      <c r="M1185">
        <v>553.1</v>
      </c>
      <c r="N1185">
        <v>2000</v>
      </c>
      <c r="O1185" t="s">
        <v>1314</v>
      </c>
      <c r="P1185">
        <v>0.67875756803855603</v>
      </c>
      <c r="Q1185">
        <v>0.92408663991934503</v>
      </c>
      <c r="R1185">
        <v>0.15526440266708599</v>
      </c>
      <c r="S1185">
        <v>3.1661502504255902E-2</v>
      </c>
      <c r="T1185">
        <v>2.90695178078283E-2</v>
      </c>
      <c r="U1185">
        <v>2.90695178078283E-2</v>
      </c>
      <c r="V1185">
        <v>0.40079327441781198</v>
      </c>
      <c r="W1185">
        <v>0.09</v>
      </c>
      <c r="X1185">
        <v>2.14</v>
      </c>
      <c r="Y1185">
        <v>-56492</v>
      </c>
      <c r="Z1185">
        <v>-2456</v>
      </c>
      <c r="AA1185">
        <v>-0.12</v>
      </c>
      <c r="AB1185">
        <v>23</v>
      </c>
      <c r="AC1185">
        <v>12</v>
      </c>
      <c r="AD1185">
        <v>11</v>
      </c>
      <c r="AE1185">
        <v>52.17</v>
      </c>
      <c r="AF1185">
        <v>12</v>
      </c>
      <c r="AG1185">
        <v>9</v>
      </c>
      <c r="AH1185">
        <v>6</v>
      </c>
      <c r="AI1185">
        <v>8</v>
      </c>
    </row>
    <row r="1186" spans="1:35" x14ac:dyDescent="0.2">
      <c r="A1186" s="102">
        <v>776</v>
      </c>
      <c r="B1186">
        <v>1969</v>
      </c>
      <c r="C1186" t="s">
        <v>1701</v>
      </c>
      <c r="D1186" t="s">
        <v>1321</v>
      </c>
      <c r="E1186">
        <v>1876</v>
      </c>
      <c r="F1186">
        <v>1861</v>
      </c>
      <c r="G1186">
        <v>400</v>
      </c>
      <c r="H1186" t="s">
        <v>1314</v>
      </c>
      <c r="I1186">
        <v>6856</v>
      </c>
      <c r="J1186" t="s">
        <v>234</v>
      </c>
      <c r="K1186" t="s">
        <v>1316</v>
      </c>
      <c r="L1186">
        <v>7080</v>
      </c>
      <c r="M1186">
        <v>7090</v>
      </c>
      <c r="N1186">
        <v>100</v>
      </c>
      <c r="O1186" t="s">
        <v>1311</v>
      </c>
      <c r="P1186">
        <v>0.64902374783077699</v>
      </c>
      <c r="Q1186">
        <v>0.87651795478346495</v>
      </c>
      <c r="R1186">
        <v>6.9850574587743894E-2</v>
      </c>
      <c r="S1186">
        <v>4.45243251457689E-2</v>
      </c>
      <c r="T1186">
        <v>-0.31246496762949499</v>
      </c>
      <c r="U1186">
        <v>0.31246496762949499</v>
      </c>
      <c r="V1186">
        <v>1.1580765376558699</v>
      </c>
      <c r="W1186">
        <v>-0.62</v>
      </c>
      <c r="X1186">
        <v>4.99</v>
      </c>
      <c r="Y1186">
        <v>-57051</v>
      </c>
      <c r="Z1186">
        <v>-3170</v>
      </c>
      <c r="AA1186">
        <v>-0.15</v>
      </c>
      <c r="AB1186">
        <v>18</v>
      </c>
      <c r="AC1186">
        <v>8</v>
      </c>
      <c r="AD1186">
        <v>10</v>
      </c>
      <c r="AE1186">
        <v>44.44</v>
      </c>
      <c r="AF1186">
        <v>11</v>
      </c>
      <c r="AG1186">
        <v>7</v>
      </c>
      <c r="AH1186">
        <v>6</v>
      </c>
      <c r="AI1186">
        <v>5</v>
      </c>
    </row>
    <row r="1187" spans="1:35" x14ac:dyDescent="0.2">
      <c r="A1187" s="102">
        <v>200</v>
      </c>
      <c r="B1187">
        <v>2267</v>
      </c>
      <c r="C1187" t="s">
        <v>1570</v>
      </c>
      <c r="D1187" t="s">
        <v>1339</v>
      </c>
      <c r="E1187">
        <v>5310</v>
      </c>
      <c r="F1187">
        <v>5330</v>
      </c>
      <c r="G1187">
        <v>200</v>
      </c>
      <c r="H1187" t="s">
        <v>1314</v>
      </c>
      <c r="I1187">
        <v>4004</v>
      </c>
      <c r="J1187" t="s">
        <v>1520</v>
      </c>
      <c r="K1187" t="s">
        <v>1336</v>
      </c>
      <c r="L1187">
        <v>2690</v>
      </c>
      <c r="M1187">
        <v>2705</v>
      </c>
      <c r="N1187">
        <v>400</v>
      </c>
      <c r="O1187" t="s">
        <v>1311</v>
      </c>
      <c r="P1187">
        <v>0.74233381132770204</v>
      </c>
      <c r="Q1187">
        <v>0.92611624626599998</v>
      </c>
      <c r="R1187">
        <v>2.86028329406076E-3</v>
      </c>
      <c r="S1187">
        <v>1.22603625171627E-4</v>
      </c>
      <c r="T1187">
        <v>-1.3267003663469501</v>
      </c>
      <c r="U1187">
        <v>1.3267003663469501</v>
      </c>
      <c r="V1187">
        <v>1.45237303032114</v>
      </c>
      <c r="W1187">
        <v>-5.54</v>
      </c>
      <c r="X1187">
        <v>1.5</v>
      </c>
      <c r="Y1187">
        <v>-57727</v>
      </c>
      <c r="Z1187">
        <v>-4123</v>
      </c>
      <c r="AA1187">
        <v>-0.17</v>
      </c>
      <c r="AB1187">
        <v>14</v>
      </c>
      <c r="AC1187">
        <v>6</v>
      </c>
      <c r="AD1187">
        <v>8</v>
      </c>
      <c r="AE1187">
        <v>42.86</v>
      </c>
      <c r="AF1187">
        <v>9</v>
      </c>
      <c r="AG1187">
        <v>6</v>
      </c>
      <c r="AH1187">
        <v>7</v>
      </c>
      <c r="AI1187">
        <v>1</v>
      </c>
    </row>
    <row r="1188" spans="1:35" x14ac:dyDescent="0.2">
      <c r="A1188" s="102">
        <v>51</v>
      </c>
      <c r="B1188">
        <v>7201</v>
      </c>
      <c r="C1188" t="s">
        <v>1354</v>
      </c>
      <c r="D1188" t="s">
        <v>1329</v>
      </c>
      <c r="E1188">
        <v>505</v>
      </c>
      <c r="F1188">
        <v>502.8</v>
      </c>
      <c r="G1188">
        <v>2100</v>
      </c>
      <c r="H1188" t="s">
        <v>1314</v>
      </c>
      <c r="I1188">
        <v>7261</v>
      </c>
      <c r="J1188" t="s">
        <v>1716</v>
      </c>
      <c r="K1188" t="s">
        <v>1329</v>
      </c>
      <c r="L1188">
        <v>882</v>
      </c>
      <c r="M1188">
        <v>883</v>
      </c>
      <c r="N1188">
        <v>1200</v>
      </c>
      <c r="O1188" t="s">
        <v>1311</v>
      </c>
      <c r="P1188">
        <v>0.70426792742439903</v>
      </c>
      <c r="Q1188">
        <v>0.951853425131719</v>
      </c>
      <c r="R1188">
        <v>0.20947080971635501</v>
      </c>
      <c r="S1188">
        <v>7.7797534972044904E-2</v>
      </c>
      <c r="T1188">
        <v>-3.42838356645639</v>
      </c>
      <c r="U1188">
        <v>3.42838356645639</v>
      </c>
      <c r="V1188">
        <v>3.4981375434531001</v>
      </c>
      <c r="W1188">
        <v>-19</v>
      </c>
      <c r="X1188">
        <v>0.35</v>
      </c>
      <c r="Y1188">
        <v>-58239</v>
      </c>
      <c r="Z1188">
        <v>-3640</v>
      </c>
      <c r="AA1188">
        <v>-0.18</v>
      </c>
      <c r="AB1188">
        <v>16</v>
      </c>
      <c r="AC1188">
        <v>7</v>
      </c>
      <c r="AD1188">
        <v>9</v>
      </c>
      <c r="AE1188">
        <v>43.75</v>
      </c>
      <c r="AF1188">
        <v>15</v>
      </c>
      <c r="AG1188">
        <v>2</v>
      </c>
      <c r="AH1188">
        <v>3</v>
      </c>
      <c r="AI1188">
        <v>11</v>
      </c>
    </row>
    <row r="1189" spans="1:35" x14ac:dyDescent="0.2">
      <c r="A1189" s="102">
        <v>883</v>
      </c>
      <c r="B1189">
        <v>2327</v>
      </c>
      <c r="C1189" t="s">
        <v>1776</v>
      </c>
      <c r="D1189" t="s">
        <v>1313</v>
      </c>
      <c r="E1189">
        <v>3170</v>
      </c>
      <c r="F1189">
        <v>3235</v>
      </c>
      <c r="G1189">
        <v>300</v>
      </c>
      <c r="H1189" t="s">
        <v>1311</v>
      </c>
      <c r="I1189">
        <v>6544</v>
      </c>
      <c r="J1189" t="s">
        <v>1798</v>
      </c>
      <c r="K1189" t="s">
        <v>1326</v>
      </c>
      <c r="L1189">
        <v>2290</v>
      </c>
      <c r="M1189">
        <v>2344</v>
      </c>
      <c r="N1189">
        <v>400</v>
      </c>
      <c r="O1189" t="s">
        <v>1314</v>
      </c>
      <c r="P1189">
        <v>0.89622667075616702</v>
      </c>
      <c r="Q1189">
        <v>0.866025033175438</v>
      </c>
      <c r="R1189">
        <v>1.0572179840201399E-3</v>
      </c>
      <c r="S1189">
        <v>6.8472689934072198E-2</v>
      </c>
      <c r="T1189">
        <v>0.95738741018074802</v>
      </c>
      <c r="U1189">
        <v>0.95738741018074802</v>
      </c>
      <c r="V1189">
        <v>1.0665183090788699</v>
      </c>
      <c r="W1189">
        <v>3.93</v>
      </c>
      <c r="X1189">
        <v>3.39</v>
      </c>
      <c r="Y1189">
        <v>-58789</v>
      </c>
      <c r="Z1189">
        <v>-4522</v>
      </c>
      <c r="AA1189">
        <v>-0.22</v>
      </c>
      <c r="AB1189">
        <v>13</v>
      </c>
      <c r="AC1189">
        <v>8</v>
      </c>
      <c r="AD1189">
        <v>5</v>
      </c>
      <c r="AE1189">
        <v>61.54</v>
      </c>
      <c r="AF1189">
        <v>8</v>
      </c>
      <c r="AG1189">
        <v>7</v>
      </c>
      <c r="AH1189">
        <v>5</v>
      </c>
      <c r="AI1189">
        <v>1</v>
      </c>
    </row>
    <row r="1190" spans="1:35" x14ac:dyDescent="0.2">
      <c r="A1190" s="102">
        <v>862</v>
      </c>
      <c r="B1190">
        <v>6770</v>
      </c>
      <c r="C1190" t="s">
        <v>24</v>
      </c>
      <c r="D1190" t="s">
        <v>1316</v>
      </c>
      <c r="E1190">
        <v>1901</v>
      </c>
      <c r="F1190">
        <v>1906</v>
      </c>
      <c r="G1190">
        <v>500</v>
      </c>
      <c r="H1190" t="s">
        <v>1314</v>
      </c>
      <c r="I1190">
        <v>7267</v>
      </c>
      <c r="J1190" t="s">
        <v>60</v>
      </c>
      <c r="K1190" t="s">
        <v>1329</v>
      </c>
      <c r="L1190">
        <v>2938</v>
      </c>
      <c r="M1190">
        <v>2954</v>
      </c>
      <c r="N1190">
        <v>300</v>
      </c>
      <c r="O1190" t="s">
        <v>1311</v>
      </c>
      <c r="P1190">
        <v>0.78359884854595796</v>
      </c>
      <c r="Q1190">
        <v>0.868555146319962</v>
      </c>
      <c r="R1190" s="15">
        <v>0.13988609244861</v>
      </c>
      <c r="S1190">
        <v>6.4165296984059705E-2</v>
      </c>
      <c r="T1190">
        <v>-2.5711593985314098</v>
      </c>
      <c r="U1190">
        <v>2.5711593985314098</v>
      </c>
      <c r="V1190">
        <v>2.6059342240285202</v>
      </c>
      <c r="W1190">
        <v>-20.51</v>
      </c>
      <c r="X1190">
        <v>7.54</v>
      </c>
      <c r="Y1190">
        <v>-59235</v>
      </c>
      <c r="Z1190">
        <v>-3484</v>
      </c>
      <c r="AA1190">
        <v>-0.14000000000000001</v>
      </c>
      <c r="AB1190">
        <v>17</v>
      </c>
      <c r="AC1190">
        <v>8</v>
      </c>
      <c r="AD1190">
        <v>9</v>
      </c>
      <c r="AE1190">
        <v>47.06</v>
      </c>
      <c r="AF1190">
        <v>11</v>
      </c>
      <c r="AG1190">
        <v>6</v>
      </c>
      <c r="AH1190">
        <v>6</v>
      </c>
      <c r="AI1190">
        <v>5</v>
      </c>
    </row>
    <row r="1191" spans="1:35" x14ac:dyDescent="0.2">
      <c r="A1191" s="102">
        <v>281</v>
      </c>
      <c r="B1191">
        <v>5714</v>
      </c>
      <c r="C1191" t="s">
        <v>725</v>
      </c>
      <c r="D1191" t="s">
        <v>1327</v>
      </c>
      <c r="E1191">
        <v>3855</v>
      </c>
      <c r="F1191">
        <v>3860</v>
      </c>
      <c r="G1191">
        <v>200</v>
      </c>
      <c r="H1191" t="s">
        <v>1314</v>
      </c>
      <c r="I1191">
        <v>6856</v>
      </c>
      <c r="J1191" t="s">
        <v>234</v>
      </c>
      <c r="K1191" t="s">
        <v>1316</v>
      </c>
      <c r="L1191">
        <v>7080</v>
      </c>
      <c r="M1191">
        <v>7090</v>
      </c>
      <c r="N1191">
        <v>100</v>
      </c>
      <c r="O1191" t="s">
        <v>1311</v>
      </c>
      <c r="P1191">
        <v>0.59980381819156503</v>
      </c>
      <c r="Q1191">
        <v>0.91762779105821801</v>
      </c>
      <c r="R1191">
        <v>0.24430940709410001</v>
      </c>
      <c r="S1191">
        <v>1.7098698348125899E-2</v>
      </c>
      <c r="T1191">
        <v>-0.12682975002850799</v>
      </c>
      <c r="U1191">
        <v>0.12682975002850799</v>
      </c>
      <c r="V1191">
        <v>0.60488347334127301</v>
      </c>
      <c r="W1191">
        <v>-0.45</v>
      </c>
      <c r="X1191">
        <v>8.89</v>
      </c>
      <c r="Y1191">
        <v>-59268</v>
      </c>
      <c r="Z1191">
        <v>-4939</v>
      </c>
      <c r="AA1191">
        <v>-0.6</v>
      </c>
      <c r="AB1191">
        <v>12</v>
      </c>
      <c r="AC1191">
        <v>5</v>
      </c>
      <c r="AD1191">
        <v>7</v>
      </c>
      <c r="AE1191">
        <v>41.67</v>
      </c>
      <c r="AF1191">
        <v>10</v>
      </c>
      <c r="AG1191">
        <v>5</v>
      </c>
      <c r="AH1191">
        <v>5</v>
      </c>
      <c r="AI1191">
        <v>2</v>
      </c>
    </row>
    <row r="1192" spans="1:35" x14ac:dyDescent="0.2">
      <c r="A1192" s="102">
        <v>722</v>
      </c>
      <c r="B1192">
        <v>7453</v>
      </c>
      <c r="C1192" t="s">
        <v>53</v>
      </c>
      <c r="D1192" t="s">
        <v>1337</v>
      </c>
      <c r="E1192">
        <v>1815</v>
      </c>
      <c r="F1192">
        <v>1782</v>
      </c>
      <c r="G1192">
        <v>500</v>
      </c>
      <c r="H1192" t="s">
        <v>1314</v>
      </c>
      <c r="I1192">
        <v>9532</v>
      </c>
      <c r="J1192" t="s">
        <v>1557</v>
      </c>
      <c r="K1192" t="s">
        <v>1371</v>
      </c>
      <c r="L1192">
        <v>1887</v>
      </c>
      <c r="M1192">
        <v>1888</v>
      </c>
      <c r="N1192">
        <v>500</v>
      </c>
      <c r="O1192" t="s">
        <v>1311</v>
      </c>
      <c r="P1192">
        <v>0.88143817465738605</v>
      </c>
      <c r="Q1192">
        <v>0.88122634657164001</v>
      </c>
      <c r="R1192">
        <v>0.17713977886587801</v>
      </c>
      <c r="S1192">
        <v>1.39597841705423E-2</v>
      </c>
      <c r="T1192">
        <v>-1.9540206650126899</v>
      </c>
      <c r="U1192">
        <v>1.9540206650126899</v>
      </c>
      <c r="V1192">
        <v>1.8140356806336</v>
      </c>
      <c r="W1192">
        <v>-19.899999999999999</v>
      </c>
      <c r="X1192">
        <v>5.61</v>
      </c>
      <c r="Y1192">
        <v>-60049</v>
      </c>
      <c r="Z1192">
        <v>-3532</v>
      </c>
      <c r="AA1192">
        <v>-0.1</v>
      </c>
      <c r="AB1192">
        <v>17</v>
      </c>
      <c r="AC1192">
        <v>8</v>
      </c>
      <c r="AD1192">
        <v>9</v>
      </c>
      <c r="AE1192">
        <v>47.06</v>
      </c>
      <c r="AF1192">
        <v>14</v>
      </c>
      <c r="AG1192">
        <v>7</v>
      </c>
      <c r="AH1192">
        <v>5</v>
      </c>
      <c r="AI1192">
        <v>5</v>
      </c>
    </row>
    <row r="1193" spans="1:35" x14ac:dyDescent="0.2">
      <c r="A1193" s="102">
        <v>556</v>
      </c>
      <c r="B1193">
        <v>3401</v>
      </c>
      <c r="C1193" t="s">
        <v>649</v>
      </c>
      <c r="D1193" t="s">
        <v>1605</v>
      </c>
      <c r="E1193">
        <v>1995</v>
      </c>
      <c r="F1193">
        <v>1993</v>
      </c>
      <c r="G1193">
        <v>500</v>
      </c>
      <c r="H1193" t="s">
        <v>1314</v>
      </c>
      <c r="I1193">
        <v>6460</v>
      </c>
      <c r="J1193" t="s">
        <v>1606</v>
      </c>
      <c r="K1193" t="s">
        <v>1324</v>
      </c>
      <c r="L1193">
        <v>1585</v>
      </c>
      <c r="M1193">
        <v>1601</v>
      </c>
      <c r="N1193">
        <v>600</v>
      </c>
      <c r="O1193" t="s">
        <v>1311</v>
      </c>
      <c r="P1193">
        <v>0.71627064476742397</v>
      </c>
      <c r="Q1193">
        <v>0.89529681319422905</v>
      </c>
      <c r="R1193">
        <v>2.8445974841196601E-2</v>
      </c>
      <c r="S1193">
        <v>8.0593794769825092E-3</v>
      </c>
      <c r="T1193">
        <v>-1.76407144502903</v>
      </c>
      <c r="U1193">
        <v>1.76407144502903</v>
      </c>
      <c r="V1193">
        <v>1.2582054416795201</v>
      </c>
      <c r="W1193">
        <v>-4.83</v>
      </c>
      <c r="X1193">
        <v>3.6</v>
      </c>
      <c r="Y1193">
        <v>-61833</v>
      </c>
      <c r="Z1193">
        <v>-4122</v>
      </c>
      <c r="AA1193">
        <v>-0.15</v>
      </c>
      <c r="AB1193">
        <v>15</v>
      </c>
      <c r="AC1193">
        <v>8</v>
      </c>
      <c r="AD1193">
        <v>7</v>
      </c>
      <c r="AE1193">
        <v>53.33</v>
      </c>
      <c r="AF1193">
        <v>14</v>
      </c>
      <c r="AG1193">
        <v>3</v>
      </c>
      <c r="AH1193">
        <v>6</v>
      </c>
      <c r="AI1193">
        <v>6</v>
      </c>
    </row>
    <row r="1194" spans="1:35" x14ac:dyDescent="0.2">
      <c r="A1194" s="102">
        <v>755</v>
      </c>
      <c r="B1194">
        <v>2914</v>
      </c>
      <c r="C1194" t="s">
        <v>1472</v>
      </c>
      <c r="D1194" t="s">
        <v>1339</v>
      </c>
      <c r="E1194">
        <v>2258.5</v>
      </c>
      <c r="F1194">
        <v>2254.5</v>
      </c>
      <c r="G1194">
        <v>400</v>
      </c>
      <c r="H1194" t="s">
        <v>1311</v>
      </c>
      <c r="I1194">
        <v>3865</v>
      </c>
      <c r="J1194" t="s">
        <v>1259</v>
      </c>
      <c r="K1194" t="s">
        <v>1542</v>
      </c>
      <c r="L1194">
        <v>500</v>
      </c>
      <c r="M1194">
        <v>499</v>
      </c>
      <c r="N1194">
        <v>1800</v>
      </c>
      <c r="O1194" t="s">
        <v>1314</v>
      </c>
      <c r="P1194">
        <v>0.92275988895296102</v>
      </c>
      <c r="Q1194">
        <v>0.87866997646810197</v>
      </c>
      <c r="R1194">
        <v>1.79266356548109E-2</v>
      </c>
      <c r="S1194">
        <v>2.87663271640415E-2</v>
      </c>
      <c r="T1194">
        <v>1.42428553736955</v>
      </c>
      <c r="U1194">
        <v>1.42428553736955</v>
      </c>
      <c r="V1194">
        <v>1.4186310269837901</v>
      </c>
      <c r="W1194">
        <v>2.85</v>
      </c>
      <c r="X1194">
        <v>0.4</v>
      </c>
      <c r="Y1194">
        <v>-62423</v>
      </c>
      <c r="Z1194">
        <v>-3901</v>
      </c>
      <c r="AA1194">
        <v>-0.18</v>
      </c>
      <c r="AB1194">
        <v>16</v>
      </c>
      <c r="AC1194">
        <v>6</v>
      </c>
      <c r="AD1194">
        <v>10</v>
      </c>
      <c r="AE1194">
        <v>37.5</v>
      </c>
      <c r="AF1194">
        <v>14</v>
      </c>
      <c r="AG1194">
        <v>2</v>
      </c>
      <c r="AH1194">
        <v>2</v>
      </c>
      <c r="AI1194">
        <v>12</v>
      </c>
    </row>
    <row r="1195" spans="1:35" x14ac:dyDescent="0.2">
      <c r="A1195" s="102">
        <v>684</v>
      </c>
      <c r="B1195">
        <v>2001</v>
      </c>
      <c r="C1195" t="s">
        <v>1222</v>
      </c>
      <c r="D1195" t="s">
        <v>1339</v>
      </c>
      <c r="E1195">
        <v>1653</v>
      </c>
      <c r="F1195">
        <v>1649</v>
      </c>
      <c r="G1195">
        <v>700</v>
      </c>
      <c r="H1195" t="s">
        <v>1311</v>
      </c>
      <c r="I1195">
        <v>4004</v>
      </c>
      <c r="J1195" t="s">
        <v>1520</v>
      </c>
      <c r="K1195" t="s">
        <v>1336</v>
      </c>
      <c r="L1195">
        <v>2690</v>
      </c>
      <c r="M1195">
        <v>2705</v>
      </c>
      <c r="N1195">
        <v>400</v>
      </c>
      <c r="O1195" t="s">
        <v>1314</v>
      </c>
      <c r="P1195">
        <v>0.81804271528583705</v>
      </c>
      <c r="Q1195">
        <v>0.88455229938923696</v>
      </c>
      <c r="R1195">
        <v>7.1206683041819202E-3</v>
      </c>
      <c r="S1195">
        <v>3.2636322543813101E-2</v>
      </c>
      <c r="T1195">
        <v>0.95802990214209505</v>
      </c>
      <c r="U1195">
        <v>0.95802990214209505</v>
      </c>
      <c r="V1195">
        <v>0.87125964216203799</v>
      </c>
      <c r="W1195">
        <v>3.91</v>
      </c>
      <c r="X1195">
        <v>6.68</v>
      </c>
      <c r="Y1195">
        <v>-62859</v>
      </c>
      <c r="Z1195">
        <v>-2993</v>
      </c>
      <c r="AA1195">
        <v>-0.28999999999999998</v>
      </c>
      <c r="AB1195">
        <v>21</v>
      </c>
      <c r="AC1195">
        <v>9</v>
      </c>
      <c r="AD1195">
        <v>12</v>
      </c>
      <c r="AE1195">
        <v>42.86</v>
      </c>
      <c r="AF1195">
        <v>10</v>
      </c>
      <c r="AG1195">
        <v>8</v>
      </c>
      <c r="AH1195">
        <v>9</v>
      </c>
      <c r="AI1195">
        <v>4</v>
      </c>
    </row>
    <row r="1196" spans="1:35" x14ac:dyDescent="0.2">
      <c r="A1196" s="102">
        <v>171</v>
      </c>
      <c r="B1196">
        <v>6370</v>
      </c>
      <c r="C1196" t="s">
        <v>1569</v>
      </c>
      <c r="D1196" t="s">
        <v>1324</v>
      </c>
      <c r="E1196">
        <v>3195</v>
      </c>
      <c r="F1196">
        <v>3200</v>
      </c>
      <c r="G1196">
        <v>300</v>
      </c>
      <c r="H1196" t="s">
        <v>1314</v>
      </c>
      <c r="I1196">
        <v>6976</v>
      </c>
      <c r="J1196" t="s">
        <v>796</v>
      </c>
      <c r="K1196" t="s">
        <v>1316</v>
      </c>
      <c r="L1196">
        <v>3500</v>
      </c>
      <c r="M1196">
        <v>3535</v>
      </c>
      <c r="N1196">
        <v>300</v>
      </c>
      <c r="O1196" t="s">
        <v>1311</v>
      </c>
      <c r="P1196">
        <v>0.76430470788812799</v>
      </c>
      <c r="Q1196">
        <v>0.93014076731469397</v>
      </c>
      <c r="R1196">
        <v>2.22062910589561E-2</v>
      </c>
      <c r="S1196">
        <v>2.9134710858272099E-3</v>
      </c>
      <c r="T1196">
        <v>-1.74880002614313</v>
      </c>
      <c r="U1196">
        <v>1.74880002614313</v>
      </c>
      <c r="V1196">
        <v>1.9024583397486901</v>
      </c>
      <c r="W1196">
        <v>-11.64</v>
      </c>
      <c r="X1196">
        <v>9.48</v>
      </c>
      <c r="Y1196">
        <v>-62938</v>
      </c>
      <c r="Z1196">
        <v>-3147</v>
      </c>
      <c r="AA1196">
        <v>-0.22</v>
      </c>
      <c r="AB1196">
        <v>20</v>
      </c>
      <c r="AC1196">
        <v>12</v>
      </c>
      <c r="AD1196">
        <v>8</v>
      </c>
      <c r="AE1196">
        <v>60</v>
      </c>
      <c r="AF1196">
        <v>10</v>
      </c>
      <c r="AG1196">
        <v>10</v>
      </c>
      <c r="AH1196">
        <v>6</v>
      </c>
      <c r="AI1196">
        <v>4</v>
      </c>
    </row>
    <row r="1197" spans="1:35" x14ac:dyDescent="0.2">
      <c r="A1197" s="102">
        <v>480</v>
      </c>
      <c r="B1197">
        <v>2607</v>
      </c>
      <c r="C1197" t="s">
        <v>1340</v>
      </c>
      <c r="D1197" t="s">
        <v>1339</v>
      </c>
      <c r="E1197">
        <v>2801</v>
      </c>
      <c r="F1197">
        <v>2773</v>
      </c>
      <c r="G1197">
        <v>300</v>
      </c>
      <c r="H1197" t="s">
        <v>1311</v>
      </c>
      <c r="I1197">
        <v>7201</v>
      </c>
      <c r="J1197" t="s">
        <v>1354</v>
      </c>
      <c r="K1197" t="s">
        <v>1329</v>
      </c>
      <c r="L1197">
        <v>505</v>
      </c>
      <c r="M1197">
        <v>502.8</v>
      </c>
      <c r="N1197">
        <v>1700</v>
      </c>
      <c r="O1197" t="s">
        <v>1314</v>
      </c>
      <c r="P1197">
        <v>0.81690334474841797</v>
      </c>
      <c r="Q1197">
        <v>0.90089160370565302</v>
      </c>
      <c r="R1197">
        <v>0.42385459064396602</v>
      </c>
      <c r="S1197">
        <v>6.66469709975247E-3</v>
      </c>
      <c r="T1197">
        <v>4.3256751433886098</v>
      </c>
      <c r="U1197">
        <v>4.3256751433886098</v>
      </c>
      <c r="V1197">
        <v>5.1618316042864096</v>
      </c>
      <c r="W1197">
        <v>15.27</v>
      </c>
      <c r="X1197">
        <v>2.75</v>
      </c>
      <c r="Y1197">
        <v>-63657</v>
      </c>
      <c r="Z1197">
        <v>-2546</v>
      </c>
      <c r="AA1197">
        <v>-0.09</v>
      </c>
      <c r="AB1197">
        <v>25</v>
      </c>
      <c r="AC1197">
        <v>11</v>
      </c>
      <c r="AD1197">
        <v>14</v>
      </c>
      <c r="AE1197">
        <v>44</v>
      </c>
      <c r="AF1197">
        <v>11</v>
      </c>
      <c r="AG1197">
        <v>8</v>
      </c>
      <c r="AH1197">
        <v>8</v>
      </c>
      <c r="AI1197">
        <v>9</v>
      </c>
    </row>
    <row r="1198" spans="1:35" x14ac:dyDescent="0.2">
      <c r="A1198" s="102">
        <v>1052</v>
      </c>
      <c r="B1198">
        <v>4114</v>
      </c>
      <c r="C1198" t="s">
        <v>1475</v>
      </c>
      <c r="D1198" t="s">
        <v>1336</v>
      </c>
      <c r="E1198">
        <v>6140</v>
      </c>
      <c r="F1198">
        <v>6160</v>
      </c>
      <c r="G1198">
        <v>100</v>
      </c>
      <c r="H1198" t="s">
        <v>1311</v>
      </c>
      <c r="I1198">
        <v>7202</v>
      </c>
      <c r="J1198" t="s">
        <v>803</v>
      </c>
      <c r="K1198" t="s">
        <v>1329</v>
      </c>
      <c r="L1198">
        <v>1138</v>
      </c>
      <c r="M1198">
        <v>1141.5</v>
      </c>
      <c r="N1198">
        <v>500</v>
      </c>
      <c r="O1198" t="s">
        <v>1314</v>
      </c>
      <c r="P1198">
        <v>0.84645516842719404</v>
      </c>
      <c r="Q1198">
        <v>0.85158470257255003</v>
      </c>
      <c r="R1198">
        <v>9.2233011109464601E-3</v>
      </c>
      <c r="S1198">
        <v>2.6883579902504999E-2</v>
      </c>
      <c r="T1198">
        <v>0.25893602653750902</v>
      </c>
      <c r="U1198">
        <v>0.25893602653750902</v>
      </c>
      <c r="V1198">
        <v>0.48962169689923302</v>
      </c>
      <c r="W1198">
        <v>1.1100000000000001</v>
      </c>
      <c r="X1198">
        <v>7.35</v>
      </c>
      <c r="Y1198">
        <v>-64364</v>
      </c>
      <c r="Z1198">
        <v>-3786</v>
      </c>
      <c r="AA1198">
        <v>-0.19</v>
      </c>
      <c r="AB1198">
        <v>17</v>
      </c>
      <c r="AC1198">
        <v>9</v>
      </c>
      <c r="AD1198">
        <v>8</v>
      </c>
      <c r="AE1198">
        <v>52.94</v>
      </c>
      <c r="AF1198">
        <v>12</v>
      </c>
      <c r="AG1198">
        <v>5</v>
      </c>
      <c r="AH1198">
        <v>5</v>
      </c>
      <c r="AI1198">
        <v>7</v>
      </c>
    </row>
    <row r="1199" spans="1:35" x14ac:dyDescent="0.2">
      <c r="A1199" s="102">
        <v>1124</v>
      </c>
      <c r="B1199">
        <v>5201</v>
      </c>
      <c r="C1199" t="s">
        <v>1747</v>
      </c>
      <c r="D1199" t="s">
        <v>1310</v>
      </c>
      <c r="E1199">
        <v>3485</v>
      </c>
      <c r="F1199">
        <v>3485</v>
      </c>
      <c r="G1199">
        <v>300</v>
      </c>
      <c r="H1199" t="s">
        <v>1314</v>
      </c>
      <c r="I1199">
        <v>6674</v>
      </c>
      <c r="J1199" t="s">
        <v>233</v>
      </c>
      <c r="K1199" t="s">
        <v>1316</v>
      </c>
      <c r="L1199">
        <v>2167</v>
      </c>
      <c r="M1199">
        <v>2155</v>
      </c>
      <c r="N1199">
        <v>500</v>
      </c>
      <c r="O1199" t="s">
        <v>1311</v>
      </c>
      <c r="P1199">
        <v>0.57984798101744905</v>
      </c>
      <c r="Q1199">
        <v>0.84545158066502102</v>
      </c>
      <c r="R1199">
        <v>0.41965756439149698</v>
      </c>
      <c r="S1199">
        <v>9.4229122193482701E-2</v>
      </c>
      <c r="T1199">
        <v>-1.0949798563239199</v>
      </c>
      <c r="U1199">
        <v>1.0949798563239199</v>
      </c>
      <c r="V1199">
        <v>1.42442131424715</v>
      </c>
      <c r="W1199">
        <v>-6.11</v>
      </c>
      <c r="X1199">
        <v>3.06</v>
      </c>
      <c r="Y1199">
        <v>-64465</v>
      </c>
      <c r="Z1199">
        <v>-4298</v>
      </c>
      <c r="AA1199">
        <v>-0.28000000000000003</v>
      </c>
      <c r="AB1199">
        <v>15</v>
      </c>
      <c r="AC1199">
        <v>7</v>
      </c>
      <c r="AD1199">
        <v>8</v>
      </c>
      <c r="AE1199">
        <v>46.67</v>
      </c>
      <c r="AF1199">
        <v>16</v>
      </c>
      <c r="AG1199">
        <v>2</v>
      </c>
      <c r="AH1199">
        <v>2</v>
      </c>
      <c r="AI1199">
        <v>11</v>
      </c>
    </row>
    <row r="1200" spans="1:35" x14ac:dyDescent="0.2">
      <c r="A1200" s="102">
        <v>1241</v>
      </c>
      <c r="B1200">
        <v>1332</v>
      </c>
      <c r="C1200" t="s">
        <v>1780</v>
      </c>
      <c r="D1200" t="s">
        <v>1440</v>
      </c>
      <c r="E1200">
        <v>610</v>
      </c>
      <c r="F1200">
        <v>616</v>
      </c>
      <c r="G1200">
        <v>1500</v>
      </c>
      <c r="H1200" t="s">
        <v>1311</v>
      </c>
      <c r="I1200">
        <v>7276</v>
      </c>
      <c r="J1200" t="s">
        <v>1365</v>
      </c>
      <c r="K1200" t="s">
        <v>1316</v>
      </c>
      <c r="L1200">
        <v>4700</v>
      </c>
      <c r="M1200">
        <v>4705</v>
      </c>
      <c r="N1200">
        <v>200</v>
      </c>
      <c r="O1200" t="s">
        <v>1314</v>
      </c>
      <c r="P1200">
        <v>0.669571608205348</v>
      </c>
      <c r="Q1200">
        <v>0.83434842753122695</v>
      </c>
      <c r="R1200">
        <v>4.88834988052134E-2</v>
      </c>
      <c r="S1200">
        <v>6.89286177180609E-2</v>
      </c>
      <c r="T1200">
        <v>1.80983067694592</v>
      </c>
      <c r="U1200">
        <v>1.80983067694592</v>
      </c>
      <c r="V1200">
        <v>1.6090252138948899</v>
      </c>
      <c r="W1200">
        <v>9.69</v>
      </c>
      <c r="X1200">
        <v>1.81</v>
      </c>
      <c r="Y1200">
        <v>-64492</v>
      </c>
      <c r="Z1200">
        <v>-3071</v>
      </c>
      <c r="AA1200">
        <v>-0.5</v>
      </c>
      <c r="AB1200">
        <v>21</v>
      </c>
      <c r="AC1200">
        <v>10</v>
      </c>
      <c r="AD1200">
        <v>11</v>
      </c>
      <c r="AE1200">
        <v>47.62</v>
      </c>
      <c r="AF1200">
        <v>9</v>
      </c>
      <c r="AG1200">
        <v>6</v>
      </c>
      <c r="AH1200">
        <v>8</v>
      </c>
      <c r="AI1200">
        <v>7</v>
      </c>
    </row>
    <row r="1201" spans="1:35" x14ac:dyDescent="0.2">
      <c r="A1201" s="102">
        <v>1224</v>
      </c>
      <c r="B1201">
        <v>7267</v>
      </c>
      <c r="C1201" t="s">
        <v>60</v>
      </c>
      <c r="D1201" t="s">
        <v>1329</v>
      </c>
      <c r="E1201">
        <v>2938</v>
      </c>
      <c r="F1201">
        <v>2954</v>
      </c>
      <c r="G1201">
        <v>300</v>
      </c>
      <c r="H1201" t="s">
        <v>1311</v>
      </c>
      <c r="I1201">
        <v>8359</v>
      </c>
      <c r="J1201" t="s">
        <v>561</v>
      </c>
      <c r="K1201" t="s">
        <v>1369</v>
      </c>
      <c r="L1201">
        <v>418</v>
      </c>
      <c r="M1201">
        <v>420</v>
      </c>
      <c r="N1201">
        <v>2100</v>
      </c>
      <c r="O1201" t="s">
        <v>1314</v>
      </c>
      <c r="P1201">
        <v>0.89513017896604996</v>
      </c>
      <c r="Q1201">
        <v>0.83562774905114201</v>
      </c>
      <c r="R1201">
        <v>1.00392679637435E-3</v>
      </c>
      <c r="S1201">
        <v>8.1064334761535503E-2</v>
      </c>
      <c r="T1201">
        <v>1.9048426233765301</v>
      </c>
      <c r="U1201">
        <v>1.9048426233765301</v>
      </c>
      <c r="V1201">
        <v>1.8101207299314701</v>
      </c>
      <c r="W1201">
        <v>5.94</v>
      </c>
      <c r="X1201">
        <v>0.47</v>
      </c>
      <c r="Y1201">
        <v>-64801</v>
      </c>
      <c r="Z1201">
        <v>-3240</v>
      </c>
      <c r="AA1201">
        <v>-0.31</v>
      </c>
      <c r="AB1201">
        <v>20</v>
      </c>
      <c r="AC1201">
        <v>8</v>
      </c>
      <c r="AD1201">
        <v>12</v>
      </c>
      <c r="AE1201">
        <v>40</v>
      </c>
      <c r="AF1201">
        <v>14</v>
      </c>
      <c r="AG1201">
        <v>5</v>
      </c>
      <c r="AH1201">
        <v>5</v>
      </c>
      <c r="AI1201">
        <v>10</v>
      </c>
    </row>
    <row r="1202" spans="1:35" x14ac:dyDescent="0.2">
      <c r="A1202" s="102">
        <v>674</v>
      </c>
      <c r="B1202">
        <v>1969</v>
      </c>
      <c r="C1202" t="s">
        <v>1701</v>
      </c>
      <c r="D1202" t="s">
        <v>1321</v>
      </c>
      <c r="E1202">
        <v>1876</v>
      </c>
      <c r="F1202">
        <v>1861</v>
      </c>
      <c r="G1202">
        <v>600</v>
      </c>
      <c r="H1202" t="s">
        <v>1311</v>
      </c>
      <c r="I1202">
        <v>9706</v>
      </c>
      <c r="J1202" t="s">
        <v>1446</v>
      </c>
      <c r="K1202" t="s">
        <v>1333</v>
      </c>
      <c r="L1202">
        <v>5330</v>
      </c>
      <c r="M1202">
        <v>5230</v>
      </c>
      <c r="N1202">
        <v>200</v>
      </c>
      <c r="O1202" t="s">
        <v>1314</v>
      </c>
      <c r="P1202">
        <v>0.54059464865344498</v>
      </c>
      <c r="Q1202">
        <v>0.88544764641187101</v>
      </c>
      <c r="R1202">
        <v>9.3780061633072495E-2</v>
      </c>
      <c r="S1202">
        <v>4.8648625090897098E-3</v>
      </c>
      <c r="T1202">
        <v>0.600207766283682</v>
      </c>
      <c r="U1202">
        <v>0.600207766283682</v>
      </c>
      <c r="V1202">
        <v>0.23408936762084101</v>
      </c>
      <c r="W1202">
        <v>3.1</v>
      </c>
      <c r="X1202">
        <v>6.75</v>
      </c>
      <c r="Y1202">
        <v>-64839</v>
      </c>
      <c r="Z1202">
        <v>-3602</v>
      </c>
      <c r="AA1202">
        <v>-0.13</v>
      </c>
      <c r="AB1202">
        <v>18</v>
      </c>
      <c r="AC1202">
        <v>9</v>
      </c>
      <c r="AD1202">
        <v>9</v>
      </c>
      <c r="AE1202">
        <v>50</v>
      </c>
      <c r="AF1202">
        <v>14</v>
      </c>
      <c r="AG1202">
        <v>6</v>
      </c>
      <c r="AH1202">
        <v>6</v>
      </c>
      <c r="AI1202">
        <v>6</v>
      </c>
    </row>
    <row r="1203" spans="1:35" x14ac:dyDescent="0.2">
      <c r="A1203" s="102">
        <v>297</v>
      </c>
      <c r="B1203">
        <v>1833</v>
      </c>
      <c r="C1203" t="s">
        <v>1810</v>
      </c>
      <c r="D1203" t="s">
        <v>1321</v>
      </c>
      <c r="E1203">
        <v>2853</v>
      </c>
      <c r="F1203">
        <v>2837</v>
      </c>
      <c r="G1203">
        <v>300</v>
      </c>
      <c r="H1203" t="s">
        <v>1311</v>
      </c>
      <c r="I1203">
        <v>4927</v>
      </c>
      <c r="J1203" t="s">
        <v>1609</v>
      </c>
      <c r="K1203" t="s">
        <v>1336</v>
      </c>
      <c r="L1203">
        <v>2419</v>
      </c>
      <c r="M1203">
        <v>2384</v>
      </c>
      <c r="N1203">
        <v>400</v>
      </c>
      <c r="O1203" t="s">
        <v>1314</v>
      </c>
      <c r="P1203">
        <v>0.75897195407829898</v>
      </c>
      <c r="Q1203">
        <v>0.91649356078153299</v>
      </c>
      <c r="R1203">
        <v>0.21250662171081899</v>
      </c>
      <c r="S1203">
        <v>4.9536848299057197E-2</v>
      </c>
      <c r="T1203">
        <v>0.36826809986970999</v>
      </c>
      <c r="U1203">
        <v>0.36826809986970999</v>
      </c>
      <c r="V1203">
        <v>0.85759168215723502</v>
      </c>
      <c r="W1203">
        <v>1.49</v>
      </c>
      <c r="X1203">
        <v>12.04</v>
      </c>
      <c r="Y1203">
        <v>-64929</v>
      </c>
      <c r="Z1203">
        <v>-4638</v>
      </c>
      <c r="AA1203">
        <v>-0.23</v>
      </c>
      <c r="AB1203">
        <v>14</v>
      </c>
      <c r="AC1203">
        <v>7</v>
      </c>
      <c r="AD1203">
        <v>7</v>
      </c>
      <c r="AE1203">
        <v>50</v>
      </c>
      <c r="AF1203">
        <v>11</v>
      </c>
      <c r="AG1203">
        <v>6</v>
      </c>
      <c r="AH1203">
        <v>6</v>
      </c>
      <c r="AI1203">
        <v>2</v>
      </c>
    </row>
    <row r="1204" spans="1:35" x14ac:dyDescent="0.2">
      <c r="A1204" s="102">
        <v>515</v>
      </c>
      <c r="B1204">
        <v>7327</v>
      </c>
      <c r="C1204" t="s">
        <v>1576</v>
      </c>
      <c r="D1204" t="s">
        <v>1369</v>
      </c>
      <c r="E1204">
        <v>2603</v>
      </c>
      <c r="F1204">
        <v>2610</v>
      </c>
      <c r="G1204">
        <v>400</v>
      </c>
      <c r="H1204" t="s">
        <v>1311</v>
      </c>
      <c r="I1204">
        <v>9603</v>
      </c>
      <c r="J1204" t="s">
        <v>1501</v>
      </c>
      <c r="K1204" t="s">
        <v>1326</v>
      </c>
      <c r="L1204">
        <v>2530</v>
      </c>
      <c r="M1204">
        <v>2491</v>
      </c>
      <c r="N1204">
        <v>400</v>
      </c>
      <c r="O1204" t="s">
        <v>1314</v>
      </c>
      <c r="P1204">
        <v>0.95151229041948204</v>
      </c>
      <c r="Q1204">
        <v>0.89859407194829399</v>
      </c>
      <c r="R1204">
        <v>6.1951751248279098E-2</v>
      </c>
      <c r="S1204">
        <v>2.9901530057978999E-2</v>
      </c>
      <c r="T1204">
        <v>1.5775842711888399</v>
      </c>
      <c r="U1204">
        <v>1.5775842711888399</v>
      </c>
      <c r="V1204">
        <v>0.58420710578993595</v>
      </c>
      <c r="W1204">
        <v>4.51</v>
      </c>
      <c r="X1204">
        <v>4.5599999999999996</v>
      </c>
      <c r="Y1204">
        <v>-65352</v>
      </c>
      <c r="Z1204">
        <v>-16338</v>
      </c>
      <c r="AA1204">
        <v>-0.72</v>
      </c>
      <c r="AB1204">
        <v>4</v>
      </c>
      <c r="AC1204">
        <v>2</v>
      </c>
      <c r="AD1204">
        <v>2</v>
      </c>
      <c r="AE1204">
        <v>50</v>
      </c>
      <c r="AF1204">
        <v>16</v>
      </c>
      <c r="AG1204">
        <v>0</v>
      </c>
      <c r="AH1204">
        <v>1</v>
      </c>
      <c r="AI1204">
        <v>3</v>
      </c>
    </row>
    <row r="1205" spans="1:35" x14ac:dyDescent="0.2">
      <c r="A1205" s="102">
        <v>638</v>
      </c>
      <c r="B1205">
        <v>4118</v>
      </c>
      <c r="C1205" t="s">
        <v>1573</v>
      </c>
      <c r="D1205" t="s">
        <v>1336</v>
      </c>
      <c r="E1205">
        <v>3350</v>
      </c>
      <c r="F1205">
        <v>3280</v>
      </c>
      <c r="G1205">
        <v>300</v>
      </c>
      <c r="H1205" t="s">
        <v>1311</v>
      </c>
      <c r="I1205">
        <v>7731</v>
      </c>
      <c r="J1205" t="s">
        <v>1574</v>
      </c>
      <c r="K1205" t="s">
        <v>1320</v>
      </c>
      <c r="L1205">
        <v>1182</v>
      </c>
      <c r="M1205">
        <v>1194</v>
      </c>
      <c r="N1205">
        <v>800</v>
      </c>
      <c r="O1205" t="s">
        <v>1314</v>
      </c>
      <c r="P1205">
        <v>0.69717581758314495</v>
      </c>
      <c r="Q1205">
        <v>0.88830993329807595</v>
      </c>
      <c r="R1205">
        <v>0.27943376584663998</v>
      </c>
      <c r="S1205">
        <v>6.9816303527047194E-2</v>
      </c>
      <c r="T1205">
        <v>1.8569789040173801</v>
      </c>
      <c r="U1205">
        <v>1.8569789040173801</v>
      </c>
      <c r="V1205">
        <v>2.5253956756658602</v>
      </c>
      <c r="W1205">
        <v>7.7</v>
      </c>
      <c r="X1205">
        <v>2.93</v>
      </c>
      <c r="Y1205">
        <v>-66079</v>
      </c>
      <c r="Z1205">
        <v>-3887</v>
      </c>
      <c r="AA1205">
        <v>-0.16</v>
      </c>
      <c r="AB1205">
        <v>17</v>
      </c>
      <c r="AC1205">
        <v>5</v>
      </c>
      <c r="AD1205">
        <v>12</v>
      </c>
      <c r="AE1205">
        <v>29.41</v>
      </c>
      <c r="AF1205">
        <v>15</v>
      </c>
      <c r="AG1205">
        <v>3</v>
      </c>
      <c r="AH1205">
        <v>2</v>
      </c>
      <c r="AI1205">
        <v>12</v>
      </c>
    </row>
    <row r="1206" spans="1:35" x14ac:dyDescent="0.2">
      <c r="A1206" s="102">
        <v>300</v>
      </c>
      <c r="B1206">
        <v>3865</v>
      </c>
      <c r="C1206" t="s">
        <v>1259</v>
      </c>
      <c r="D1206" t="s">
        <v>1542</v>
      </c>
      <c r="E1206">
        <v>500</v>
      </c>
      <c r="F1206">
        <v>499</v>
      </c>
      <c r="G1206">
        <v>2100</v>
      </c>
      <c r="H1206" t="s">
        <v>1311</v>
      </c>
      <c r="I1206">
        <v>8242</v>
      </c>
      <c r="J1206" t="s">
        <v>884</v>
      </c>
      <c r="K1206" t="s">
        <v>1337</v>
      </c>
      <c r="L1206">
        <v>980</v>
      </c>
      <c r="M1206">
        <v>961</v>
      </c>
      <c r="N1206">
        <v>1100</v>
      </c>
      <c r="O1206" t="s">
        <v>1314</v>
      </c>
      <c r="P1206">
        <v>0.93884061797885099</v>
      </c>
      <c r="Q1206">
        <v>0.91584551669498904</v>
      </c>
      <c r="R1206">
        <v>6.8920455693237195E-2</v>
      </c>
      <c r="S1206">
        <v>8.8931775447314795E-4</v>
      </c>
      <c r="T1206">
        <v>2.2843951790419301</v>
      </c>
      <c r="U1206">
        <v>2.2843951790419301</v>
      </c>
      <c r="V1206">
        <v>2.0036695602684498</v>
      </c>
      <c r="W1206">
        <v>9.92</v>
      </c>
      <c r="X1206">
        <v>0.87</v>
      </c>
      <c r="Y1206">
        <v>-66432</v>
      </c>
      <c r="Z1206">
        <v>-3322</v>
      </c>
      <c r="AA1206">
        <v>-0.12</v>
      </c>
      <c r="AB1206">
        <v>20</v>
      </c>
      <c r="AC1206">
        <v>8</v>
      </c>
      <c r="AD1206">
        <v>12</v>
      </c>
      <c r="AE1206">
        <v>40</v>
      </c>
      <c r="AF1206">
        <v>12</v>
      </c>
      <c r="AG1206">
        <v>7</v>
      </c>
      <c r="AH1206">
        <v>7</v>
      </c>
      <c r="AI1206">
        <v>6</v>
      </c>
    </row>
    <row r="1207" spans="1:35" x14ac:dyDescent="0.2">
      <c r="A1207" s="102">
        <v>156</v>
      </c>
      <c r="B1207">
        <v>4204</v>
      </c>
      <c r="C1207" t="s">
        <v>229</v>
      </c>
      <c r="D1207" t="s">
        <v>1336</v>
      </c>
      <c r="E1207">
        <v>1847</v>
      </c>
      <c r="F1207">
        <v>1836</v>
      </c>
      <c r="G1207">
        <v>400</v>
      </c>
      <c r="H1207" t="s">
        <v>1311</v>
      </c>
      <c r="I1207">
        <v>5947</v>
      </c>
      <c r="J1207" t="s">
        <v>230</v>
      </c>
      <c r="K1207" t="s">
        <v>1525</v>
      </c>
      <c r="L1207">
        <v>7880</v>
      </c>
      <c r="M1207">
        <v>7820</v>
      </c>
      <c r="N1207">
        <v>100</v>
      </c>
      <c r="O1207" t="s">
        <v>1314</v>
      </c>
      <c r="P1207">
        <v>0.58248229900335402</v>
      </c>
      <c r="Q1207">
        <v>0.93183303093180803</v>
      </c>
      <c r="R1207" s="15">
        <v>8.0320890431081801E-2</v>
      </c>
      <c r="S1207">
        <v>1.4961348122934301E-3</v>
      </c>
      <c r="T1207">
        <v>1.04613773693975</v>
      </c>
      <c r="U1207">
        <v>1.04613773693975</v>
      </c>
      <c r="V1207">
        <v>0.221122170960866</v>
      </c>
      <c r="W1207">
        <v>3.05</v>
      </c>
      <c r="X1207">
        <v>6.09</v>
      </c>
      <c r="Y1207">
        <v>-66469</v>
      </c>
      <c r="Z1207">
        <v>-4431</v>
      </c>
      <c r="AA1207">
        <v>-0.05</v>
      </c>
      <c r="AB1207">
        <v>15</v>
      </c>
      <c r="AC1207">
        <v>8</v>
      </c>
      <c r="AD1207">
        <v>7</v>
      </c>
      <c r="AE1207">
        <v>53.33</v>
      </c>
      <c r="AF1207">
        <v>16</v>
      </c>
      <c r="AG1207">
        <v>5</v>
      </c>
      <c r="AH1207">
        <v>2</v>
      </c>
      <c r="AI1207">
        <v>8</v>
      </c>
    </row>
    <row r="1208" spans="1:35" x14ac:dyDescent="0.2">
      <c r="A1208" s="102">
        <v>1144</v>
      </c>
      <c r="B1208">
        <v>7201</v>
      </c>
      <c r="C1208" t="s">
        <v>1354</v>
      </c>
      <c r="D1208" t="s">
        <v>1329</v>
      </c>
      <c r="E1208">
        <v>505</v>
      </c>
      <c r="F1208">
        <v>502.8</v>
      </c>
      <c r="G1208">
        <v>2000</v>
      </c>
      <c r="H1208" t="s">
        <v>1314</v>
      </c>
      <c r="I1208">
        <v>9716</v>
      </c>
      <c r="J1208" t="s">
        <v>1527</v>
      </c>
      <c r="K1208" t="s">
        <v>1326</v>
      </c>
      <c r="L1208">
        <v>1252</v>
      </c>
      <c r="M1208">
        <v>1242</v>
      </c>
      <c r="N1208">
        <v>800</v>
      </c>
      <c r="O1208" t="s">
        <v>1311</v>
      </c>
      <c r="P1208">
        <v>0.80133124369298703</v>
      </c>
      <c r="Q1208">
        <v>0.84325578761223197</v>
      </c>
      <c r="R1208">
        <v>8.8835675078968807E-2</v>
      </c>
      <c r="S1208">
        <v>2.0256195078934801E-2</v>
      </c>
      <c r="T1208">
        <v>-2.6702012308464198</v>
      </c>
      <c r="U1208">
        <v>2.6702012308464198</v>
      </c>
      <c r="V1208">
        <v>2.9294267537329999</v>
      </c>
      <c r="W1208">
        <v>-16.41</v>
      </c>
      <c r="X1208">
        <v>1.21</v>
      </c>
      <c r="Y1208">
        <v>-66674</v>
      </c>
      <c r="Z1208">
        <v>-4167</v>
      </c>
      <c r="AA1208">
        <v>-0.23</v>
      </c>
      <c r="AB1208">
        <v>16</v>
      </c>
      <c r="AC1208">
        <v>8</v>
      </c>
      <c r="AD1208">
        <v>8</v>
      </c>
      <c r="AE1208">
        <v>50</v>
      </c>
      <c r="AF1208">
        <v>11</v>
      </c>
      <c r="AG1208">
        <v>7</v>
      </c>
      <c r="AH1208">
        <v>6</v>
      </c>
      <c r="AI1208">
        <v>3</v>
      </c>
    </row>
    <row r="1209" spans="1:35" x14ac:dyDescent="0.2">
      <c r="A1209" s="102">
        <v>1457</v>
      </c>
      <c r="B1209">
        <v>8358</v>
      </c>
      <c r="C1209" t="s">
        <v>1602</v>
      </c>
      <c r="D1209" t="s">
        <v>1369</v>
      </c>
      <c r="E1209">
        <v>478</v>
      </c>
      <c r="F1209">
        <v>468</v>
      </c>
      <c r="G1209">
        <v>1300</v>
      </c>
      <c r="H1209" t="s">
        <v>1311</v>
      </c>
      <c r="I1209">
        <v>9062</v>
      </c>
      <c r="J1209" t="s">
        <v>1275</v>
      </c>
      <c r="K1209" t="s">
        <v>1442</v>
      </c>
      <c r="L1209">
        <v>5810</v>
      </c>
      <c r="M1209">
        <v>5880</v>
      </c>
      <c r="N1209">
        <v>100</v>
      </c>
      <c r="O1209" t="s">
        <v>1314</v>
      </c>
      <c r="P1209">
        <v>0.798117663627255</v>
      </c>
      <c r="Q1209">
        <v>0.80856446059693299</v>
      </c>
      <c r="R1209">
        <v>0.39320874380770199</v>
      </c>
      <c r="S1209">
        <v>2.75934009457275E-2</v>
      </c>
      <c r="T1209">
        <v>0.71950758918415902</v>
      </c>
      <c r="U1209">
        <v>0.71950758918415902</v>
      </c>
      <c r="V1209">
        <v>0.113313273827494</v>
      </c>
      <c r="W1209">
        <v>4.4400000000000004</v>
      </c>
      <c r="X1209">
        <v>3.47</v>
      </c>
      <c r="Y1209">
        <v>-67119</v>
      </c>
      <c r="Z1209">
        <v>-3051</v>
      </c>
      <c r="AA1209">
        <v>-0.12</v>
      </c>
      <c r="AB1209">
        <v>22</v>
      </c>
      <c r="AC1209">
        <v>10</v>
      </c>
      <c r="AD1209">
        <v>12</v>
      </c>
      <c r="AE1209">
        <v>45.45</v>
      </c>
      <c r="AF1209">
        <v>9</v>
      </c>
      <c r="AG1209">
        <v>10</v>
      </c>
      <c r="AH1209">
        <v>9</v>
      </c>
      <c r="AI1209">
        <v>3</v>
      </c>
    </row>
    <row r="1210" spans="1:35" x14ac:dyDescent="0.2">
      <c r="A1210" s="102">
        <v>406</v>
      </c>
      <c r="B1210">
        <v>6302</v>
      </c>
      <c r="C1210" t="s">
        <v>1585</v>
      </c>
      <c r="D1210" t="s">
        <v>1324</v>
      </c>
      <c r="E1210">
        <v>2702</v>
      </c>
      <c r="F1210">
        <v>2722</v>
      </c>
      <c r="G1210">
        <v>400</v>
      </c>
      <c r="H1210" t="s">
        <v>1311</v>
      </c>
      <c r="I1210">
        <v>7201</v>
      </c>
      <c r="J1210" t="s">
        <v>1354</v>
      </c>
      <c r="K1210" t="s">
        <v>1329</v>
      </c>
      <c r="L1210">
        <v>505</v>
      </c>
      <c r="M1210">
        <v>502.8</v>
      </c>
      <c r="N1210">
        <v>2200</v>
      </c>
      <c r="O1210" t="s">
        <v>1314</v>
      </c>
      <c r="P1210">
        <v>0.86693302487010004</v>
      </c>
      <c r="Q1210">
        <v>0.906654186451194</v>
      </c>
      <c r="R1210">
        <v>0.281059175570336</v>
      </c>
      <c r="S1210">
        <v>3.7799476892121299E-2</v>
      </c>
      <c r="T1210">
        <v>3.52352993004172</v>
      </c>
      <c r="U1210">
        <v>3.52352993004172</v>
      </c>
      <c r="V1210">
        <v>3.1594883128965399</v>
      </c>
      <c r="W1210">
        <v>11.04</v>
      </c>
      <c r="X1210">
        <v>1.59</v>
      </c>
      <c r="Y1210">
        <v>-67305</v>
      </c>
      <c r="Z1210">
        <v>-3205</v>
      </c>
      <c r="AA1210">
        <v>-0.18</v>
      </c>
      <c r="AB1210">
        <v>21</v>
      </c>
      <c r="AC1210">
        <v>10</v>
      </c>
      <c r="AD1210">
        <v>11</v>
      </c>
      <c r="AE1210">
        <v>47.62</v>
      </c>
      <c r="AF1210">
        <v>14</v>
      </c>
      <c r="AG1210">
        <v>6</v>
      </c>
      <c r="AH1210">
        <v>6</v>
      </c>
      <c r="AI1210">
        <v>9</v>
      </c>
    </row>
    <row r="1211" spans="1:35" x14ac:dyDescent="0.2">
      <c r="A1211" s="102">
        <v>614</v>
      </c>
      <c r="B1211">
        <v>1414</v>
      </c>
      <c r="C1211" t="s">
        <v>1506</v>
      </c>
      <c r="D1211" t="s">
        <v>1321</v>
      </c>
      <c r="E1211">
        <v>4500</v>
      </c>
      <c r="F1211">
        <v>4460</v>
      </c>
      <c r="G1211">
        <v>200</v>
      </c>
      <c r="H1211" t="s">
        <v>1311</v>
      </c>
      <c r="I1211">
        <v>8031</v>
      </c>
      <c r="J1211" t="s">
        <v>856</v>
      </c>
      <c r="K1211" t="s">
        <v>1318</v>
      </c>
      <c r="L1211">
        <v>1926</v>
      </c>
      <c r="M1211">
        <v>1937</v>
      </c>
      <c r="N1211">
        <v>500</v>
      </c>
      <c r="O1211" t="s">
        <v>1314</v>
      </c>
      <c r="P1211">
        <v>0.55413060521738999</v>
      </c>
      <c r="Q1211">
        <v>0.89028698402977302</v>
      </c>
      <c r="R1211">
        <v>0.27481344244635297</v>
      </c>
      <c r="S1211">
        <v>3.98269861490387E-2</v>
      </c>
      <c r="T1211">
        <v>0.102982964348311</v>
      </c>
      <c r="U1211">
        <v>0.102982964348311</v>
      </c>
      <c r="V1211">
        <v>0.74689977024855503</v>
      </c>
      <c r="W1211">
        <v>0.27</v>
      </c>
      <c r="X1211">
        <v>8.58</v>
      </c>
      <c r="Y1211">
        <v>-67326</v>
      </c>
      <c r="Z1211">
        <v>-4208</v>
      </c>
      <c r="AA1211">
        <v>-0.17</v>
      </c>
      <c r="AB1211">
        <v>16</v>
      </c>
      <c r="AC1211">
        <v>7</v>
      </c>
      <c r="AD1211">
        <v>9</v>
      </c>
      <c r="AE1211">
        <v>43.75</v>
      </c>
      <c r="AF1211">
        <v>13</v>
      </c>
      <c r="AG1211">
        <v>5</v>
      </c>
      <c r="AH1211">
        <v>5</v>
      </c>
      <c r="AI1211">
        <v>6</v>
      </c>
    </row>
    <row r="1212" spans="1:35" x14ac:dyDescent="0.2">
      <c r="A1212" s="102">
        <v>655</v>
      </c>
      <c r="B1212">
        <v>1414</v>
      </c>
      <c r="C1212" t="s">
        <v>1506</v>
      </c>
      <c r="D1212" t="s">
        <v>1321</v>
      </c>
      <c r="E1212">
        <v>4500</v>
      </c>
      <c r="F1212">
        <v>4460</v>
      </c>
      <c r="G1212">
        <v>100</v>
      </c>
      <c r="H1212" t="s">
        <v>1314</v>
      </c>
      <c r="I1212">
        <v>4521</v>
      </c>
      <c r="J1212" t="s">
        <v>686</v>
      </c>
      <c r="K1212" t="s">
        <v>1334</v>
      </c>
      <c r="L1212">
        <v>5940</v>
      </c>
      <c r="M1212">
        <v>5950</v>
      </c>
      <c r="N1212">
        <v>100</v>
      </c>
      <c r="O1212" t="s">
        <v>1311</v>
      </c>
      <c r="P1212">
        <v>0.57683079778123003</v>
      </c>
      <c r="Q1212">
        <v>0.88684292645090801</v>
      </c>
      <c r="R1212">
        <v>0.41660336075578802</v>
      </c>
      <c r="S1212">
        <v>6.5735870888777706E-2</v>
      </c>
      <c r="T1212">
        <v>-0.418857691502868</v>
      </c>
      <c r="U1212">
        <v>0.418857691502868</v>
      </c>
      <c r="V1212">
        <v>0.14448423731030699</v>
      </c>
      <c r="W1212">
        <v>-1.1599999999999999</v>
      </c>
      <c r="X1212">
        <v>25.04</v>
      </c>
      <c r="Y1212">
        <v>-68819</v>
      </c>
      <c r="Z1212">
        <v>-13764</v>
      </c>
      <c r="AA1212">
        <v>-0.9</v>
      </c>
      <c r="AB1212">
        <v>5</v>
      </c>
      <c r="AC1212">
        <v>3</v>
      </c>
      <c r="AD1212">
        <v>2</v>
      </c>
      <c r="AE1212">
        <v>60</v>
      </c>
      <c r="AF1212">
        <v>13</v>
      </c>
      <c r="AG1212">
        <v>1</v>
      </c>
      <c r="AH1212">
        <v>2</v>
      </c>
      <c r="AI1212">
        <v>2</v>
      </c>
    </row>
    <row r="1213" spans="1:35" x14ac:dyDescent="0.2">
      <c r="A1213" s="102">
        <v>508</v>
      </c>
      <c r="B1213">
        <v>7729</v>
      </c>
      <c r="C1213" t="s">
        <v>552</v>
      </c>
      <c r="D1213" t="s">
        <v>1320</v>
      </c>
      <c r="E1213">
        <v>4150</v>
      </c>
      <c r="F1213">
        <v>4085</v>
      </c>
      <c r="G1213">
        <v>100</v>
      </c>
      <c r="H1213" t="s">
        <v>1311</v>
      </c>
      <c r="I1213">
        <v>8766</v>
      </c>
      <c r="J1213" t="s">
        <v>1499</v>
      </c>
      <c r="K1213" t="s">
        <v>1507</v>
      </c>
      <c r="L1213">
        <v>6048</v>
      </c>
      <c r="M1213">
        <v>6113</v>
      </c>
      <c r="N1213">
        <v>100</v>
      </c>
      <c r="O1213" t="s">
        <v>1314</v>
      </c>
      <c r="P1213">
        <v>0.557488273543573</v>
      </c>
      <c r="Q1213">
        <v>0.89890047779441795</v>
      </c>
      <c r="R1213">
        <v>0.31019435126773998</v>
      </c>
      <c r="S1213">
        <v>1.1827660233678299E-2</v>
      </c>
      <c r="T1213">
        <v>0.17158397684589299</v>
      </c>
      <c r="U1213">
        <v>0.17158397684589299</v>
      </c>
      <c r="V1213">
        <v>0.11543897596033099</v>
      </c>
      <c r="W1213">
        <v>0.82</v>
      </c>
      <c r="X1213">
        <v>33.18</v>
      </c>
      <c r="Y1213">
        <v>-69220</v>
      </c>
      <c r="Z1213">
        <v>-9889</v>
      </c>
      <c r="AA1213">
        <v>-0.66</v>
      </c>
      <c r="AB1213">
        <v>7</v>
      </c>
      <c r="AC1213">
        <v>3</v>
      </c>
      <c r="AD1213">
        <v>4</v>
      </c>
      <c r="AE1213">
        <v>42.86</v>
      </c>
      <c r="AF1213">
        <v>14</v>
      </c>
      <c r="AG1213">
        <v>3</v>
      </c>
      <c r="AH1213">
        <v>4</v>
      </c>
      <c r="AI1213">
        <v>0</v>
      </c>
    </row>
    <row r="1214" spans="1:35" x14ac:dyDescent="0.2">
      <c r="A1214" s="102">
        <v>553</v>
      </c>
      <c r="B1214">
        <v>1803</v>
      </c>
      <c r="C1214" t="s">
        <v>1322</v>
      </c>
      <c r="D1214" t="s">
        <v>1321</v>
      </c>
      <c r="E1214">
        <v>1095</v>
      </c>
      <c r="F1214">
        <v>1094</v>
      </c>
      <c r="G1214">
        <v>900</v>
      </c>
      <c r="H1214" t="s">
        <v>1314</v>
      </c>
      <c r="I1214">
        <v>8591</v>
      </c>
      <c r="J1214" t="s">
        <v>1495</v>
      </c>
      <c r="K1214" t="s">
        <v>1317</v>
      </c>
      <c r="L1214">
        <v>1900</v>
      </c>
      <c r="M1214">
        <v>1913.5</v>
      </c>
      <c r="N1214">
        <v>500</v>
      </c>
      <c r="O1214" t="s">
        <v>1311</v>
      </c>
      <c r="P1214">
        <v>0.65839141419956504</v>
      </c>
      <c r="Q1214">
        <v>0.89576430499831605</v>
      </c>
      <c r="R1214">
        <v>0.125002730864754</v>
      </c>
      <c r="S1214">
        <v>3.8899357488696898E-2</v>
      </c>
      <c r="T1214">
        <v>-2.4837556848882101</v>
      </c>
      <c r="U1214">
        <v>2.4837556848882101</v>
      </c>
      <c r="V1214">
        <v>1.9394264242002901</v>
      </c>
      <c r="W1214">
        <v>-5.68</v>
      </c>
      <c r="X1214">
        <v>2.91</v>
      </c>
      <c r="Y1214">
        <v>-70366</v>
      </c>
      <c r="Z1214">
        <v>-3909</v>
      </c>
      <c r="AA1214">
        <v>-0.21</v>
      </c>
      <c r="AB1214">
        <v>18</v>
      </c>
      <c r="AC1214">
        <v>7</v>
      </c>
      <c r="AD1214">
        <v>11</v>
      </c>
      <c r="AE1214">
        <v>38.89</v>
      </c>
      <c r="AF1214">
        <v>14</v>
      </c>
      <c r="AG1214">
        <v>6</v>
      </c>
      <c r="AH1214">
        <v>3</v>
      </c>
      <c r="AI1214">
        <v>9</v>
      </c>
    </row>
    <row r="1215" spans="1:35" x14ac:dyDescent="0.2">
      <c r="A1215" s="102">
        <v>879</v>
      </c>
      <c r="B1215">
        <v>5463</v>
      </c>
      <c r="C1215" t="s">
        <v>66</v>
      </c>
      <c r="D1215" t="s">
        <v>1367</v>
      </c>
      <c r="E1215">
        <v>2866</v>
      </c>
      <c r="F1215">
        <v>2883</v>
      </c>
      <c r="G1215">
        <v>300</v>
      </c>
      <c r="H1215" t="s">
        <v>1311</v>
      </c>
      <c r="I1215">
        <v>8385</v>
      </c>
      <c r="J1215" t="s">
        <v>913</v>
      </c>
      <c r="K1215" t="s">
        <v>1369</v>
      </c>
      <c r="L1215">
        <v>551</v>
      </c>
      <c r="M1215">
        <v>551</v>
      </c>
      <c r="N1215">
        <v>1600</v>
      </c>
      <c r="O1215" t="s">
        <v>1314</v>
      </c>
      <c r="P1215">
        <v>0.56957936045509505</v>
      </c>
      <c r="Q1215">
        <v>0.86698653649454804</v>
      </c>
      <c r="R1215">
        <v>0.116018374173285</v>
      </c>
      <c r="S1215">
        <v>5.1447371664394698E-2</v>
      </c>
      <c r="T1215">
        <v>0.17369268135948901</v>
      </c>
      <c r="U1215">
        <v>0.17369268135948901</v>
      </c>
      <c r="V1215">
        <v>0.34864828959947303</v>
      </c>
      <c r="W1215">
        <v>0.47</v>
      </c>
      <c r="X1215">
        <v>1.93</v>
      </c>
      <c r="Y1215">
        <v>-70584</v>
      </c>
      <c r="Z1215">
        <v>-5430</v>
      </c>
      <c r="AA1215">
        <v>-0.33</v>
      </c>
      <c r="AB1215">
        <v>13</v>
      </c>
      <c r="AC1215">
        <v>4</v>
      </c>
      <c r="AD1215">
        <v>9</v>
      </c>
      <c r="AE1215">
        <v>30.77</v>
      </c>
      <c r="AF1215">
        <v>13</v>
      </c>
      <c r="AG1215">
        <v>4</v>
      </c>
      <c r="AH1215">
        <v>3</v>
      </c>
      <c r="AI1215">
        <v>6</v>
      </c>
    </row>
    <row r="1216" spans="1:35" x14ac:dyDescent="0.2">
      <c r="A1216" s="102">
        <v>484</v>
      </c>
      <c r="B1216">
        <v>1951</v>
      </c>
      <c r="C1216" t="s">
        <v>1791</v>
      </c>
      <c r="D1216" t="s">
        <v>1321</v>
      </c>
      <c r="E1216">
        <v>2641</v>
      </c>
      <c r="F1216">
        <v>2565</v>
      </c>
      <c r="G1216">
        <v>400</v>
      </c>
      <c r="H1216" t="s">
        <v>1311</v>
      </c>
      <c r="I1216">
        <v>7762</v>
      </c>
      <c r="J1216" t="s">
        <v>1533</v>
      </c>
      <c r="K1216" t="s">
        <v>1320</v>
      </c>
      <c r="L1216">
        <v>488</v>
      </c>
      <c r="M1216">
        <v>491</v>
      </c>
      <c r="N1216">
        <v>2100</v>
      </c>
      <c r="O1216" t="s">
        <v>1314</v>
      </c>
      <c r="P1216">
        <v>0.78534812215218497</v>
      </c>
      <c r="Q1216">
        <v>0.90061720485008701</v>
      </c>
      <c r="R1216">
        <v>7.2256695687328799E-3</v>
      </c>
      <c r="S1216">
        <v>3.4015480675530199E-3</v>
      </c>
      <c r="T1216">
        <v>1.87935776684934</v>
      </c>
      <c r="U1216">
        <v>1.87935776684934</v>
      </c>
      <c r="V1216">
        <v>2.8590336416831201</v>
      </c>
      <c r="W1216">
        <v>7.72</v>
      </c>
      <c r="X1216">
        <v>0.5</v>
      </c>
      <c r="Y1216">
        <v>-71230</v>
      </c>
      <c r="Z1216">
        <v>-3749</v>
      </c>
      <c r="AA1216">
        <v>-0.15</v>
      </c>
      <c r="AB1216">
        <v>19</v>
      </c>
      <c r="AC1216">
        <v>9</v>
      </c>
      <c r="AD1216">
        <v>10</v>
      </c>
      <c r="AE1216">
        <v>47.37</v>
      </c>
      <c r="AF1216">
        <v>14</v>
      </c>
      <c r="AG1216">
        <v>7</v>
      </c>
      <c r="AH1216">
        <v>5</v>
      </c>
      <c r="AI1216">
        <v>7</v>
      </c>
    </row>
    <row r="1217" spans="1:35" x14ac:dyDescent="0.2">
      <c r="A1217" s="102">
        <v>1483</v>
      </c>
      <c r="B1217">
        <v>4183</v>
      </c>
      <c r="C1217" t="s">
        <v>1521</v>
      </c>
      <c r="D1217" t="s">
        <v>1336</v>
      </c>
      <c r="E1217">
        <v>2570</v>
      </c>
      <c r="F1217">
        <v>2586</v>
      </c>
      <c r="G1217">
        <v>400</v>
      </c>
      <c r="H1217" t="s">
        <v>1311</v>
      </c>
      <c r="I1217">
        <v>8359</v>
      </c>
      <c r="J1217" t="s">
        <v>561</v>
      </c>
      <c r="K1217" t="s">
        <v>1369</v>
      </c>
      <c r="L1217">
        <v>418</v>
      </c>
      <c r="M1217">
        <v>420</v>
      </c>
      <c r="N1217">
        <v>2500</v>
      </c>
      <c r="O1217" t="s">
        <v>1314</v>
      </c>
      <c r="P1217">
        <v>0.80717490655833102</v>
      </c>
      <c r="Q1217">
        <v>0.80490744824611804</v>
      </c>
      <c r="R1217">
        <v>1.0783083846242899E-2</v>
      </c>
      <c r="S1217">
        <v>7.5194127502682104E-2</v>
      </c>
      <c r="T1217">
        <v>2.3049967443953201</v>
      </c>
      <c r="U1217">
        <v>2.3049967443953201</v>
      </c>
      <c r="V1217">
        <v>2.1339184129531201</v>
      </c>
      <c r="W1217">
        <v>7.33</v>
      </c>
      <c r="X1217">
        <v>1.51</v>
      </c>
      <c r="Y1217">
        <v>-71522</v>
      </c>
      <c r="Z1217">
        <v>-4207</v>
      </c>
      <c r="AA1217">
        <v>-0.22</v>
      </c>
      <c r="AB1217">
        <v>17</v>
      </c>
      <c r="AC1217">
        <v>8</v>
      </c>
      <c r="AD1217">
        <v>9</v>
      </c>
      <c r="AE1217">
        <v>47.06</v>
      </c>
      <c r="AF1217">
        <v>14</v>
      </c>
      <c r="AG1217">
        <v>4</v>
      </c>
      <c r="AH1217">
        <v>3</v>
      </c>
      <c r="AI1217">
        <v>10</v>
      </c>
    </row>
    <row r="1218" spans="1:35" x14ac:dyDescent="0.2">
      <c r="A1218" s="102">
        <v>756</v>
      </c>
      <c r="B1218">
        <v>4183</v>
      </c>
      <c r="C1218" t="s">
        <v>1521</v>
      </c>
      <c r="D1218" t="s">
        <v>1336</v>
      </c>
      <c r="E1218">
        <v>2570</v>
      </c>
      <c r="F1218">
        <v>2586</v>
      </c>
      <c r="G1218">
        <v>400</v>
      </c>
      <c r="H1218" t="s">
        <v>1311</v>
      </c>
      <c r="I1218">
        <v>5991</v>
      </c>
      <c r="J1218" t="s">
        <v>1117</v>
      </c>
      <c r="K1218" t="s">
        <v>1525</v>
      </c>
      <c r="L1218">
        <v>908</v>
      </c>
      <c r="M1218">
        <v>924</v>
      </c>
      <c r="N1218">
        <v>1100</v>
      </c>
      <c r="O1218" t="s">
        <v>1314</v>
      </c>
      <c r="P1218">
        <v>0.81675897308336598</v>
      </c>
      <c r="Q1218">
        <v>0.87863019468863301</v>
      </c>
      <c r="R1218">
        <v>0.13612946777332799</v>
      </c>
      <c r="S1218">
        <v>2.70684651534868E-2</v>
      </c>
      <c r="T1218">
        <v>0.63051929088661196</v>
      </c>
      <c r="U1218">
        <v>0.63051929088661196</v>
      </c>
      <c r="V1218">
        <v>0.48950110832934701</v>
      </c>
      <c r="W1218">
        <v>2.0499999999999998</v>
      </c>
      <c r="X1218">
        <v>1.74</v>
      </c>
      <c r="Y1218">
        <v>-71834</v>
      </c>
      <c r="Z1218">
        <v>-4226</v>
      </c>
      <c r="AA1218">
        <v>-0.18</v>
      </c>
      <c r="AB1218">
        <v>17</v>
      </c>
      <c r="AC1218">
        <v>7</v>
      </c>
      <c r="AD1218">
        <v>10</v>
      </c>
      <c r="AE1218">
        <v>41.18</v>
      </c>
      <c r="AF1218">
        <v>14</v>
      </c>
      <c r="AG1218">
        <v>5</v>
      </c>
      <c r="AH1218">
        <v>3</v>
      </c>
      <c r="AI1218">
        <v>9</v>
      </c>
    </row>
    <row r="1219" spans="1:35" x14ac:dyDescent="0.2">
      <c r="A1219" s="102">
        <v>1374</v>
      </c>
      <c r="B1219">
        <v>4553</v>
      </c>
      <c r="C1219" t="s">
        <v>1260</v>
      </c>
      <c r="D1219" t="s">
        <v>1334</v>
      </c>
      <c r="E1219">
        <v>2437</v>
      </c>
      <c r="F1219">
        <v>2414</v>
      </c>
      <c r="G1219">
        <v>400</v>
      </c>
      <c r="H1219" t="s">
        <v>1314</v>
      </c>
      <c r="I1219">
        <v>5703</v>
      </c>
      <c r="J1219" t="s">
        <v>221</v>
      </c>
      <c r="K1219" t="s">
        <v>1327</v>
      </c>
      <c r="L1219">
        <v>209</v>
      </c>
      <c r="M1219">
        <v>212</v>
      </c>
      <c r="N1219">
        <v>4600</v>
      </c>
      <c r="O1219" t="s">
        <v>1311</v>
      </c>
      <c r="P1219">
        <v>0.85969366759967702</v>
      </c>
      <c r="Q1219">
        <v>0.81814759062316</v>
      </c>
      <c r="R1219">
        <v>3.9215286811313997E-2</v>
      </c>
      <c r="S1219">
        <v>3.8370030482335601E-2</v>
      </c>
      <c r="T1219">
        <v>-2.4710437357412198</v>
      </c>
      <c r="U1219">
        <v>2.4710437357412198</v>
      </c>
      <c r="V1219">
        <v>2.18768042572998</v>
      </c>
      <c r="W1219">
        <v>-7.92</v>
      </c>
      <c r="X1219">
        <v>0.99</v>
      </c>
      <c r="Y1219">
        <v>-71916</v>
      </c>
      <c r="Z1219">
        <v>-4495</v>
      </c>
      <c r="AA1219">
        <v>-0.28000000000000003</v>
      </c>
      <c r="AB1219">
        <v>16</v>
      </c>
      <c r="AC1219">
        <v>5</v>
      </c>
      <c r="AD1219">
        <v>11</v>
      </c>
      <c r="AE1219">
        <v>31.25</v>
      </c>
      <c r="AF1219">
        <v>12</v>
      </c>
      <c r="AG1219">
        <v>5</v>
      </c>
      <c r="AH1219">
        <v>6</v>
      </c>
      <c r="AI1219">
        <v>5</v>
      </c>
    </row>
    <row r="1220" spans="1:35" x14ac:dyDescent="0.2">
      <c r="A1220" s="102">
        <v>945</v>
      </c>
      <c r="B1220">
        <v>4534</v>
      </c>
      <c r="C1220" t="s">
        <v>1580</v>
      </c>
      <c r="D1220" t="s">
        <v>1334</v>
      </c>
      <c r="E1220">
        <v>4290</v>
      </c>
      <c r="F1220">
        <v>4290</v>
      </c>
      <c r="G1220">
        <v>200</v>
      </c>
      <c r="H1220" t="s">
        <v>1314</v>
      </c>
      <c r="I1220">
        <v>8058</v>
      </c>
      <c r="J1220" t="s">
        <v>1671</v>
      </c>
      <c r="K1220" t="s">
        <v>1318</v>
      </c>
      <c r="L1220">
        <v>2843</v>
      </c>
      <c r="M1220">
        <v>2864.5</v>
      </c>
      <c r="N1220">
        <v>300</v>
      </c>
      <c r="O1220" t="s">
        <v>1311</v>
      </c>
      <c r="P1220">
        <v>0.72626099442306302</v>
      </c>
      <c r="Q1220">
        <v>0.86072244817643295</v>
      </c>
      <c r="R1220">
        <v>0.266736843276144</v>
      </c>
      <c r="S1220" s="15">
        <v>8.5325206483977997E-2</v>
      </c>
      <c r="T1220">
        <v>-0.96081453758167601</v>
      </c>
      <c r="U1220">
        <v>0.96081453758167601</v>
      </c>
      <c r="V1220">
        <v>0.89832336531545698</v>
      </c>
      <c r="W1220">
        <v>-1.99</v>
      </c>
      <c r="X1220">
        <v>0.16</v>
      </c>
      <c r="Y1220">
        <v>-72703</v>
      </c>
      <c r="Z1220">
        <v>-5193</v>
      </c>
      <c r="AA1220">
        <v>-0.3</v>
      </c>
      <c r="AB1220">
        <v>14</v>
      </c>
      <c r="AC1220">
        <v>6</v>
      </c>
      <c r="AD1220">
        <v>8</v>
      </c>
      <c r="AE1220">
        <v>42.86</v>
      </c>
      <c r="AF1220">
        <v>14</v>
      </c>
      <c r="AG1220">
        <v>2</v>
      </c>
      <c r="AH1220">
        <v>3</v>
      </c>
      <c r="AI1220">
        <v>9</v>
      </c>
    </row>
    <row r="1221" spans="1:35" x14ac:dyDescent="0.2">
      <c r="A1221" s="102">
        <v>119</v>
      </c>
      <c r="B1221">
        <v>1333</v>
      </c>
      <c r="C1221" t="s">
        <v>1439</v>
      </c>
      <c r="D1221" t="s">
        <v>1440</v>
      </c>
      <c r="E1221">
        <v>2542</v>
      </c>
      <c r="F1221">
        <v>2571</v>
      </c>
      <c r="G1221">
        <v>400</v>
      </c>
      <c r="H1221" t="s">
        <v>1311</v>
      </c>
      <c r="I1221">
        <v>2267</v>
      </c>
      <c r="J1221" t="s">
        <v>1570</v>
      </c>
      <c r="K1221" t="s">
        <v>1339</v>
      </c>
      <c r="L1221">
        <v>5310</v>
      </c>
      <c r="M1221">
        <v>5330</v>
      </c>
      <c r="N1221">
        <v>200</v>
      </c>
      <c r="O1221" t="s">
        <v>1314</v>
      </c>
      <c r="P1221">
        <v>0.93394321248635703</v>
      </c>
      <c r="Q1221">
        <v>0.93792797834767505</v>
      </c>
      <c r="R1221">
        <v>9.3217171565709205E-4</v>
      </c>
      <c r="S1221">
        <v>6.09249027793166E-2</v>
      </c>
      <c r="T1221">
        <v>2.5383590591007201</v>
      </c>
      <c r="U1221">
        <v>2.5383590591007201</v>
      </c>
      <c r="V1221">
        <v>1.6607408771768499</v>
      </c>
      <c r="W1221">
        <v>4.88</v>
      </c>
      <c r="X1221">
        <v>3.53</v>
      </c>
      <c r="Y1221">
        <v>-73214</v>
      </c>
      <c r="Z1221">
        <v>-8135</v>
      </c>
      <c r="AA1221">
        <v>-0.62</v>
      </c>
      <c r="AB1221">
        <v>9</v>
      </c>
      <c r="AC1221">
        <v>3</v>
      </c>
      <c r="AD1221">
        <v>6</v>
      </c>
      <c r="AE1221">
        <v>33.33</v>
      </c>
      <c r="AF1221">
        <v>13</v>
      </c>
      <c r="AG1221">
        <v>3</v>
      </c>
      <c r="AH1221">
        <v>3</v>
      </c>
      <c r="AI1221">
        <v>3</v>
      </c>
    </row>
    <row r="1222" spans="1:35" x14ac:dyDescent="0.2">
      <c r="A1222" s="102">
        <v>977</v>
      </c>
      <c r="B1222">
        <v>5020</v>
      </c>
      <c r="C1222" t="s">
        <v>1669</v>
      </c>
      <c r="D1222" t="s">
        <v>1590</v>
      </c>
      <c r="E1222">
        <v>471</v>
      </c>
      <c r="F1222">
        <v>474.9</v>
      </c>
      <c r="G1222">
        <v>1800</v>
      </c>
      <c r="H1222" t="s">
        <v>1311</v>
      </c>
      <c r="I1222">
        <v>7751</v>
      </c>
      <c r="J1222" t="s">
        <v>1800</v>
      </c>
      <c r="K1222" t="s">
        <v>1316</v>
      </c>
      <c r="L1222">
        <v>2803.5</v>
      </c>
      <c r="M1222">
        <v>2807.5</v>
      </c>
      <c r="N1222">
        <v>300</v>
      </c>
      <c r="O1222" t="s">
        <v>1314</v>
      </c>
      <c r="P1222">
        <v>0.70464706687498602</v>
      </c>
      <c r="Q1222">
        <v>0.85806207568707005</v>
      </c>
      <c r="R1222">
        <v>0.207143702432417</v>
      </c>
      <c r="S1222">
        <v>2.52291432480675E-2</v>
      </c>
      <c r="T1222">
        <v>0.92856211735940197</v>
      </c>
      <c r="U1222">
        <v>0.92856211735940197</v>
      </c>
      <c r="V1222">
        <v>0.71032811037392096</v>
      </c>
      <c r="W1222">
        <v>2.72</v>
      </c>
      <c r="X1222">
        <v>1.49</v>
      </c>
      <c r="Y1222">
        <v>-73542</v>
      </c>
      <c r="Z1222">
        <v>-4326</v>
      </c>
      <c r="AA1222">
        <v>-0.32</v>
      </c>
      <c r="AB1222">
        <v>17</v>
      </c>
      <c r="AC1222">
        <v>8</v>
      </c>
      <c r="AD1222">
        <v>9</v>
      </c>
      <c r="AE1222">
        <v>47.06</v>
      </c>
      <c r="AF1222">
        <v>14</v>
      </c>
      <c r="AG1222">
        <v>5</v>
      </c>
      <c r="AH1222">
        <v>6</v>
      </c>
      <c r="AI1222">
        <v>6</v>
      </c>
    </row>
    <row r="1223" spans="1:35" x14ac:dyDescent="0.2">
      <c r="A1223" s="102">
        <v>13</v>
      </c>
      <c r="B1223">
        <v>6981</v>
      </c>
      <c r="C1223" t="s">
        <v>1513</v>
      </c>
      <c r="D1223" t="s">
        <v>1316</v>
      </c>
      <c r="E1223">
        <v>6415</v>
      </c>
      <c r="F1223">
        <v>6330</v>
      </c>
      <c r="G1223">
        <v>100</v>
      </c>
      <c r="H1223" t="s">
        <v>1314</v>
      </c>
      <c r="I1223">
        <v>8253</v>
      </c>
      <c r="J1223" t="s">
        <v>535</v>
      </c>
      <c r="K1223" t="s">
        <v>1317</v>
      </c>
      <c r="L1223">
        <v>1823</v>
      </c>
      <c r="M1223">
        <v>1843</v>
      </c>
      <c r="N1223">
        <v>300</v>
      </c>
      <c r="O1223" t="s">
        <v>1311</v>
      </c>
      <c r="P1223">
        <v>0.67635697690534702</v>
      </c>
      <c r="Q1223">
        <v>0.96319953801381997</v>
      </c>
      <c r="R1223">
        <v>0.150928880774434</v>
      </c>
      <c r="S1223">
        <v>2.50435777597103E-4</v>
      </c>
      <c r="T1223">
        <v>-1.12212491407451</v>
      </c>
      <c r="U1223">
        <v>1.12212491407451</v>
      </c>
      <c r="V1223">
        <v>0.48283060793014898</v>
      </c>
      <c r="W1223">
        <v>-3.95</v>
      </c>
      <c r="X1223">
        <v>12.65</v>
      </c>
      <c r="Y1223">
        <v>-73804</v>
      </c>
      <c r="Z1223">
        <v>-5677</v>
      </c>
      <c r="AA1223">
        <v>-0.25</v>
      </c>
      <c r="AB1223">
        <v>13</v>
      </c>
      <c r="AC1223">
        <v>7</v>
      </c>
      <c r="AD1223">
        <v>6</v>
      </c>
      <c r="AE1223">
        <v>53.85</v>
      </c>
      <c r="AF1223">
        <v>13</v>
      </c>
      <c r="AG1223">
        <v>4</v>
      </c>
      <c r="AH1223">
        <v>3</v>
      </c>
      <c r="AI1223">
        <v>6</v>
      </c>
    </row>
    <row r="1224" spans="1:35" x14ac:dyDescent="0.2">
      <c r="A1224" s="102">
        <v>1226</v>
      </c>
      <c r="B1224">
        <v>4114</v>
      </c>
      <c r="C1224" t="s">
        <v>1475</v>
      </c>
      <c r="D1224" t="s">
        <v>1336</v>
      </c>
      <c r="E1224">
        <v>6140</v>
      </c>
      <c r="F1224">
        <v>6160</v>
      </c>
      <c r="G1224">
        <v>100</v>
      </c>
      <c r="H1224" t="s">
        <v>1314</v>
      </c>
      <c r="I1224">
        <v>5703</v>
      </c>
      <c r="J1224" t="s">
        <v>221</v>
      </c>
      <c r="K1224" t="s">
        <v>1327</v>
      </c>
      <c r="L1224">
        <v>209</v>
      </c>
      <c r="M1224">
        <v>212</v>
      </c>
      <c r="N1224">
        <v>2900</v>
      </c>
      <c r="O1224" t="s">
        <v>1311</v>
      </c>
      <c r="P1224">
        <v>0.80904163359623704</v>
      </c>
      <c r="Q1224">
        <v>0.83555199764636401</v>
      </c>
      <c r="R1224">
        <v>6.7997484748360801E-2</v>
      </c>
      <c r="S1224">
        <v>5.8840047750424403E-2</v>
      </c>
      <c r="T1224">
        <v>-0.802118828981214</v>
      </c>
      <c r="U1224">
        <v>0.802118828981214</v>
      </c>
      <c r="V1224">
        <v>0.612818812255993</v>
      </c>
      <c r="W1224">
        <v>-2.44</v>
      </c>
      <c r="X1224">
        <v>0.19</v>
      </c>
      <c r="Y1224">
        <v>-74499</v>
      </c>
      <c r="Z1224">
        <v>-4382</v>
      </c>
      <c r="AA1224">
        <v>-0.27</v>
      </c>
      <c r="AB1224">
        <v>17</v>
      </c>
      <c r="AC1224">
        <v>9</v>
      </c>
      <c r="AD1224">
        <v>8</v>
      </c>
      <c r="AE1224">
        <v>52.94</v>
      </c>
      <c r="AF1224">
        <v>12</v>
      </c>
      <c r="AG1224">
        <v>3</v>
      </c>
      <c r="AH1224">
        <v>5</v>
      </c>
      <c r="AI1224">
        <v>9</v>
      </c>
    </row>
    <row r="1225" spans="1:35" x14ac:dyDescent="0.2">
      <c r="A1225" s="102">
        <v>53</v>
      </c>
      <c r="B1225">
        <v>3105</v>
      </c>
      <c r="C1225" t="s">
        <v>49</v>
      </c>
      <c r="D1225" t="s">
        <v>1316</v>
      </c>
      <c r="E1225">
        <v>1035</v>
      </c>
      <c r="F1225">
        <v>1018</v>
      </c>
      <c r="G1225">
        <v>1000</v>
      </c>
      <c r="H1225" t="s">
        <v>1311</v>
      </c>
      <c r="I1225">
        <v>8002</v>
      </c>
      <c r="J1225" t="s">
        <v>29</v>
      </c>
      <c r="K1225" t="s">
        <v>1318</v>
      </c>
      <c r="L1225">
        <v>782.8</v>
      </c>
      <c r="M1225">
        <v>789.7</v>
      </c>
      <c r="N1225">
        <v>1300</v>
      </c>
      <c r="O1225" t="s">
        <v>1314</v>
      </c>
      <c r="P1225">
        <v>0.75020358306984902</v>
      </c>
      <c r="Q1225">
        <v>0.95119750606083098</v>
      </c>
      <c r="R1225">
        <v>0.395725875579854</v>
      </c>
      <c r="S1225">
        <v>4.80699727517548E-2</v>
      </c>
      <c r="T1225">
        <v>1.1133269615182</v>
      </c>
      <c r="U1225">
        <v>1.1133269615182</v>
      </c>
      <c r="V1225">
        <v>1.45898424483432</v>
      </c>
      <c r="W1225">
        <v>3.28</v>
      </c>
      <c r="X1225">
        <v>0.85</v>
      </c>
      <c r="Y1225">
        <v>-75014</v>
      </c>
      <c r="Z1225">
        <v>-4167</v>
      </c>
      <c r="AA1225">
        <v>-0.22</v>
      </c>
      <c r="AB1225">
        <v>18</v>
      </c>
      <c r="AC1225">
        <v>8</v>
      </c>
      <c r="AD1225">
        <v>10</v>
      </c>
      <c r="AE1225">
        <v>44.44</v>
      </c>
      <c r="AF1225">
        <v>13</v>
      </c>
      <c r="AG1225">
        <v>4</v>
      </c>
      <c r="AH1225">
        <v>5</v>
      </c>
      <c r="AI1225">
        <v>9</v>
      </c>
    </row>
    <row r="1226" spans="1:35" x14ac:dyDescent="0.2">
      <c r="A1226" s="102">
        <v>699</v>
      </c>
      <c r="B1226">
        <v>5714</v>
      </c>
      <c r="C1226" t="s">
        <v>725</v>
      </c>
      <c r="D1226" t="s">
        <v>1327</v>
      </c>
      <c r="E1226">
        <v>3855</v>
      </c>
      <c r="F1226">
        <v>3860</v>
      </c>
      <c r="G1226">
        <v>200</v>
      </c>
      <c r="H1226" t="s">
        <v>1311</v>
      </c>
      <c r="I1226">
        <v>8020</v>
      </c>
      <c r="J1226" t="s">
        <v>1438</v>
      </c>
      <c r="K1226" t="s">
        <v>1318</v>
      </c>
      <c r="L1226">
        <v>1330</v>
      </c>
      <c r="M1226">
        <v>1319</v>
      </c>
      <c r="N1226">
        <v>600</v>
      </c>
      <c r="O1226" t="s">
        <v>1314</v>
      </c>
      <c r="P1226">
        <v>0.68165339878958697</v>
      </c>
      <c r="Q1226">
        <v>0.88305864169122195</v>
      </c>
      <c r="R1226">
        <v>0.258707357261454</v>
      </c>
      <c r="S1226">
        <v>2.3159680468746301E-2</v>
      </c>
      <c r="T1226">
        <v>1.5478163048525</v>
      </c>
      <c r="U1226">
        <v>1.5478163048525</v>
      </c>
      <c r="V1226">
        <v>1.42012140378011</v>
      </c>
      <c r="W1226">
        <v>3.62</v>
      </c>
      <c r="X1226">
        <v>2.5099999999999998</v>
      </c>
      <c r="Y1226">
        <v>-75318</v>
      </c>
      <c r="Z1226">
        <v>-5380</v>
      </c>
      <c r="AA1226">
        <v>-0.2</v>
      </c>
      <c r="AB1226">
        <v>14</v>
      </c>
      <c r="AC1226">
        <v>6</v>
      </c>
      <c r="AD1226">
        <v>8</v>
      </c>
      <c r="AE1226">
        <v>42.86</v>
      </c>
      <c r="AF1226">
        <v>13</v>
      </c>
      <c r="AG1226">
        <v>4</v>
      </c>
      <c r="AH1226">
        <v>3</v>
      </c>
      <c r="AI1226">
        <v>7</v>
      </c>
    </row>
    <row r="1227" spans="1:35" x14ac:dyDescent="0.2">
      <c r="A1227" s="102">
        <v>626</v>
      </c>
      <c r="B1227">
        <v>6201</v>
      </c>
      <c r="C1227" t="s">
        <v>1711</v>
      </c>
      <c r="D1227" t="s">
        <v>1329</v>
      </c>
      <c r="E1227">
        <v>6230</v>
      </c>
      <c r="F1227">
        <v>6240</v>
      </c>
      <c r="G1227">
        <v>100</v>
      </c>
      <c r="H1227" t="s">
        <v>1314</v>
      </c>
      <c r="I1227">
        <v>6592</v>
      </c>
      <c r="J1227" t="s">
        <v>1553</v>
      </c>
      <c r="K1227" t="s">
        <v>1316</v>
      </c>
      <c r="L1227">
        <v>4140</v>
      </c>
      <c r="M1227">
        <v>4210</v>
      </c>
      <c r="N1227">
        <v>100</v>
      </c>
      <c r="O1227" t="s">
        <v>1311</v>
      </c>
      <c r="P1227">
        <v>0.71084883535760501</v>
      </c>
      <c r="Q1227">
        <v>0.889000671937072</v>
      </c>
      <c r="R1227">
        <v>6.7590209109540398E-3</v>
      </c>
      <c r="S1227">
        <v>1.39869099954994E-2</v>
      </c>
      <c r="T1227">
        <v>-0.56415152528127999</v>
      </c>
      <c r="U1227">
        <v>0.56415152528127999</v>
      </c>
      <c r="V1227">
        <v>8.8139772371288602E-2</v>
      </c>
      <c r="W1227">
        <v>-1.6</v>
      </c>
      <c r="X1227">
        <v>32.53</v>
      </c>
      <c r="Y1227">
        <v>-76108</v>
      </c>
      <c r="Z1227">
        <v>-12685</v>
      </c>
      <c r="AA1227">
        <v>-1.04</v>
      </c>
      <c r="AB1227">
        <v>6</v>
      </c>
      <c r="AC1227">
        <v>2</v>
      </c>
      <c r="AD1227">
        <v>4</v>
      </c>
      <c r="AE1227">
        <v>33.33</v>
      </c>
      <c r="AF1227">
        <v>12</v>
      </c>
      <c r="AG1227">
        <v>1</v>
      </c>
      <c r="AH1227">
        <v>2</v>
      </c>
      <c r="AI1227">
        <v>3</v>
      </c>
    </row>
    <row r="1228" spans="1:35" x14ac:dyDescent="0.2">
      <c r="A1228" s="102">
        <v>313</v>
      </c>
      <c r="B1228">
        <v>2531</v>
      </c>
      <c r="C1228" t="s">
        <v>1338</v>
      </c>
      <c r="D1228" t="s">
        <v>1339</v>
      </c>
      <c r="E1228">
        <v>940</v>
      </c>
      <c r="F1228">
        <v>923</v>
      </c>
      <c r="G1228">
        <v>1100</v>
      </c>
      <c r="H1228" t="s">
        <v>1314</v>
      </c>
      <c r="I1228">
        <v>9501</v>
      </c>
      <c r="J1228" t="s">
        <v>1373</v>
      </c>
      <c r="K1228" t="s">
        <v>1371</v>
      </c>
      <c r="L1228">
        <v>435</v>
      </c>
      <c r="M1228">
        <v>438</v>
      </c>
      <c r="N1228">
        <v>2300</v>
      </c>
      <c r="O1228" t="s">
        <v>1311</v>
      </c>
      <c r="P1228">
        <v>0.77598817880178905</v>
      </c>
      <c r="Q1228">
        <v>0.91496532177559897</v>
      </c>
      <c r="R1228">
        <v>3.9082973075759003E-2</v>
      </c>
      <c r="S1228">
        <v>3.1939796488378802E-2</v>
      </c>
      <c r="T1228">
        <v>-1.2181530214573499</v>
      </c>
      <c r="U1228">
        <v>1.2181530214573499</v>
      </c>
      <c r="V1228">
        <v>0.25443951393452602</v>
      </c>
      <c r="W1228">
        <v>-3.95</v>
      </c>
      <c r="X1228">
        <v>0.78</v>
      </c>
      <c r="Y1228">
        <v>-76198</v>
      </c>
      <c r="Z1228">
        <v>-4482</v>
      </c>
      <c r="AA1228">
        <v>-0.23</v>
      </c>
      <c r="AB1228">
        <v>17</v>
      </c>
      <c r="AC1228">
        <v>9</v>
      </c>
      <c r="AD1228">
        <v>8</v>
      </c>
      <c r="AE1228">
        <v>52.94</v>
      </c>
      <c r="AF1228">
        <v>11</v>
      </c>
      <c r="AG1228">
        <v>6</v>
      </c>
      <c r="AH1228">
        <v>5</v>
      </c>
      <c r="AI1228">
        <v>6</v>
      </c>
    </row>
    <row r="1229" spans="1:35" x14ac:dyDescent="0.2">
      <c r="A1229" s="102">
        <v>650</v>
      </c>
      <c r="B1229">
        <v>2379</v>
      </c>
      <c r="C1229" t="s">
        <v>476</v>
      </c>
      <c r="D1229" t="s">
        <v>1326</v>
      </c>
      <c r="E1229">
        <v>3475</v>
      </c>
      <c r="F1229">
        <v>3345</v>
      </c>
      <c r="G1229">
        <v>300</v>
      </c>
      <c r="H1229" t="s">
        <v>1314</v>
      </c>
      <c r="I1229">
        <v>4739</v>
      </c>
      <c r="J1229" t="s">
        <v>1366</v>
      </c>
      <c r="K1229" t="s">
        <v>1313</v>
      </c>
      <c r="L1229">
        <v>3355</v>
      </c>
      <c r="M1229">
        <v>3360</v>
      </c>
      <c r="N1229">
        <v>300</v>
      </c>
      <c r="O1229" t="s">
        <v>1311</v>
      </c>
      <c r="P1229">
        <v>0.89609863588263405</v>
      </c>
      <c r="Q1229">
        <v>0.88754874222667901</v>
      </c>
      <c r="R1229">
        <v>6.0182604311903101E-3</v>
      </c>
      <c r="S1229">
        <v>7.1717703772203406E-2</v>
      </c>
      <c r="T1229">
        <v>-2.2098735721645499</v>
      </c>
      <c r="U1229">
        <v>2.2098735721645499</v>
      </c>
      <c r="V1229">
        <v>0.25889883246686801</v>
      </c>
      <c r="W1229">
        <v>-5.61</v>
      </c>
      <c r="X1229">
        <v>0.45</v>
      </c>
      <c r="Y1229">
        <v>-76443</v>
      </c>
      <c r="Z1229">
        <v>-3640</v>
      </c>
      <c r="AA1229">
        <v>-0.18</v>
      </c>
      <c r="AB1229">
        <v>21</v>
      </c>
      <c r="AC1229">
        <v>9</v>
      </c>
      <c r="AD1229">
        <v>12</v>
      </c>
      <c r="AE1229">
        <v>42.86</v>
      </c>
      <c r="AF1229">
        <v>13</v>
      </c>
      <c r="AG1229">
        <v>8</v>
      </c>
      <c r="AH1229">
        <v>8</v>
      </c>
      <c r="AI1229">
        <v>5</v>
      </c>
    </row>
    <row r="1230" spans="1:35" x14ac:dyDescent="0.2">
      <c r="A1230" s="102">
        <v>634</v>
      </c>
      <c r="B1230">
        <v>3863</v>
      </c>
      <c r="C1230" t="s">
        <v>1543</v>
      </c>
      <c r="D1230" t="s">
        <v>1542</v>
      </c>
      <c r="E1230">
        <v>1750</v>
      </c>
      <c r="F1230">
        <v>1744</v>
      </c>
      <c r="G1230">
        <v>600</v>
      </c>
      <c r="H1230" t="s">
        <v>1311</v>
      </c>
      <c r="I1230">
        <v>9003</v>
      </c>
      <c r="J1230" t="s">
        <v>1559</v>
      </c>
      <c r="K1230" t="s">
        <v>1442</v>
      </c>
      <c r="L1230">
        <v>2764</v>
      </c>
      <c r="M1230">
        <v>2748</v>
      </c>
      <c r="N1230">
        <v>400</v>
      </c>
      <c r="O1230" t="s">
        <v>1314</v>
      </c>
      <c r="P1230">
        <v>0.84081973644095598</v>
      </c>
      <c r="Q1230">
        <v>0.88847573420413395</v>
      </c>
      <c r="R1230">
        <v>5.1169687215832899E-2</v>
      </c>
      <c r="S1230">
        <v>6.6056405181269304E-2</v>
      </c>
      <c r="T1230">
        <v>0.81528291427692801</v>
      </c>
      <c r="U1230">
        <v>0.81528291427692801</v>
      </c>
      <c r="V1230">
        <v>0.52512600948944199</v>
      </c>
      <c r="W1230">
        <v>1.36</v>
      </c>
      <c r="X1230">
        <v>4.8</v>
      </c>
      <c r="Y1230">
        <v>-77768</v>
      </c>
      <c r="Z1230">
        <v>-6481</v>
      </c>
      <c r="AA1230">
        <v>-0.34</v>
      </c>
      <c r="AB1230">
        <v>12</v>
      </c>
      <c r="AC1230">
        <v>7</v>
      </c>
      <c r="AD1230">
        <v>5</v>
      </c>
      <c r="AE1230">
        <v>58.33</v>
      </c>
      <c r="AF1230">
        <v>14</v>
      </c>
      <c r="AG1230">
        <v>2</v>
      </c>
      <c r="AH1230">
        <v>3</v>
      </c>
      <c r="AI1230">
        <v>7</v>
      </c>
    </row>
    <row r="1231" spans="1:35" x14ac:dyDescent="0.2">
      <c r="A1231" s="102">
        <v>985</v>
      </c>
      <c r="B1231">
        <v>4114</v>
      </c>
      <c r="C1231" t="s">
        <v>1475</v>
      </c>
      <c r="D1231" t="s">
        <v>1336</v>
      </c>
      <c r="E1231">
        <v>6140</v>
      </c>
      <c r="F1231">
        <v>6160</v>
      </c>
      <c r="G1231">
        <v>100</v>
      </c>
      <c r="H1231" t="s">
        <v>1311</v>
      </c>
      <c r="I1231">
        <v>8242</v>
      </c>
      <c r="J1231" t="s">
        <v>884</v>
      </c>
      <c r="K1231" t="s">
        <v>1337</v>
      </c>
      <c r="L1231">
        <v>980</v>
      </c>
      <c r="M1231">
        <v>961</v>
      </c>
      <c r="N1231">
        <v>600</v>
      </c>
      <c r="O1231" t="s">
        <v>1314</v>
      </c>
      <c r="P1231">
        <v>0.89542577336413498</v>
      </c>
      <c r="Q1231">
        <v>0.85763207873448899</v>
      </c>
      <c r="R1231">
        <v>4.9247908830672399E-2</v>
      </c>
      <c r="S1231">
        <v>3.6739588144156697E-2</v>
      </c>
      <c r="T1231">
        <v>2.44109166071798</v>
      </c>
      <c r="U1231">
        <v>2.44109166071798</v>
      </c>
      <c r="V1231">
        <v>2.1650179294443901</v>
      </c>
      <c r="W1231">
        <v>12.21</v>
      </c>
      <c r="X1231">
        <v>6.4</v>
      </c>
      <c r="Y1231">
        <v>-77986</v>
      </c>
      <c r="Z1231">
        <v>-4587</v>
      </c>
      <c r="AA1231">
        <v>-0.22</v>
      </c>
      <c r="AB1231">
        <v>17</v>
      </c>
      <c r="AC1231">
        <v>9</v>
      </c>
      <c r="AD1231">
        <v>8</v>
      </c>
      <c r="AE1231">
        <v>52.94</v>
      </c>
      <c r="AF1231">
        <v>11</v>
      </c>
      <c r="AG1231">
        <v>5</v>
      </c>
      <c r="AH1231">
        <v>6</v>
      </c>
      <c r="AI1231">
        <v>6</v>
      </c>
    </row>
    <row r="1232" spans="1:35" x14ac:dyDescent="0.2">
      <c r="A1232" s="102">
        <v>821</v>
      </c>
      <c r="B1232">
        <v>1963</v>
      </c>
      <c r="C1232" t="s">
        <v>1575</v>
      </c>
      <c r="D1232" t="s">
        <v>1321</v>
      </c>
      <c r="E1232">
        <v>1581</v>
      </c>
      <c r="F1232">
        <v>1555</v>
      </c>
      <c r="G1232">
        <v>500</v>
      </c>
      <c r="H1232" t="s">
        <v>1314</v>
      </c>
      <c r="I1232">
        <v>8309</v>
      </c>
      <c r="J1232" t="s">
        <v>893</v>
      </c>
      <c r="K1232" t="s">
        <v>1369</v>
      </c>
      <c r="L1232">
        <v>3985</v>
      </c>
      <c r="M1232">
        <v>3992</v>
      </c>
      <c r="N1232">
        <v>200</v>
      </c>
      <c r="O1232" t="s">
        <v>1311</v>
      </c>
      <c r="P1232">
        <v>0.85125228893618599</v>
      </c>
      <c r="Q1232">
        <v>0.87208626709842796</v>
      </c>
      <c r="R1232">
        <v>9.2280636351851894E-2</v>
      </c>
      <c r="S1232">
        <v>1.2339215729185401E-3</v>
      </c>
      <c r="T1232">
        <v>-0.66403827837111795</v>
      </c>
      <c r="U1232">
        <v>0.66403827837111795</v>
      </c>
      <c r="V1232">
        <v>0.138999493893327</v>
      </c>
      <c r="W1232">
        <v>-1.79</v>
      </c>
      <c r="X1232">
        <v>2.62</v>
      </c>
      <c r="Y1232">
        <v>-78342</v>
      </c>
      <c r="Z1232">
        <v>-4123</v>
      </c>
      <c r="AA1232">
        <v>-0.15</v>
      </c>
      <c r="AB1232">
        <v>19</v>
      </c>
      <c r="AC1232">
        <v>11</v>
      </c>
      <c r="AD1232">
        <v>8</v>
      </c>
      <c r="AE1232">
        <v>57.89</v>
      </c>
      <c r="AF1232">
        <v>13</v>
      </c>
      <c r="AG1232">
        <v>7</v>
      </c>
      <c r="AH1232">
        <v>7</v>
      </c>
      <c r="AI1232">
        <v>5</v>
      </c>
    </row>
    <row r="1233" spans="1:35" x14ac:dyDescent="0.2">
      <c r="A1233" s="102">
        <v>632</v>
      </c>
      <c r="B1233">
        <v>2267</v>
      </c>
      <c r="C1233" t="s">
        <v>1570</v>
      </c>
      <c r="D1233" t="s">
        <v>1339</v>
      </c>
      <c r="E1233">
        <v>5310</v>
      </c>
      <c r="F1233">
        <v>5330</v>
      </c>
      <c r="G1233">
        <v>200</v>
      </c>
      <c r="H1233" t="s">
        <v>1314</v>
      </c>
      <c r="I1233">
        <v>9003</v>
      </c>
      <c r="J1233" t="s">
        <v>1559</v>
      </c>
      <c r="K1233" t="s">
        <v>1442</v>
      </c>
      <c r="L1233">
        <v>2764</v>
      </c>
      <c r="M1233">
        <v>2748</v>
      </c>
      <c r="N1233">
        <v>400</v>
      </c>
      <c r="O1233" t="s">
        <v>1311</v>
      </c>
      <c r="P1233">
        <v>0.903507758613045</v>
      </c>
      <c r="Q1233">
        <v>0.88865555130905105</v>
      </c>
      <c r="R1233">
        <v>9.1062571399801104E-2</v>
      </c>
      <c r="S1233">
        <v>9.2645798686530695E-2</v>
      </c>
      <c r="T1233">
        <v>-1.5358535096973001</v>
      </c>
      <c r="U1233">
        <v>1.5358535096973001</v>
      </c>
      <c r="V1233">
        <v>1.8072066855023601</v>
      </c>
      <c r="W1233">
        <v>-5.19</v>
      </c>
      <c r="X1233">
        <v>3.11</v>
      </c>
      <c r="Y1233">
        <v>-78686</v>
      </c>
      <c r="Z1233">
        <v>-7869</v>
      </c>
      <c r="AA1233">
        <v>-0.41</v>
      </c>
      <c r="AB1233">
        <v>10</v>
      </c>
      <c r="AC1233">
        <v>4</v>
      </c>
      <c r="AD1233">
        <v>6</v>
      </c>
      <c r="AE1233">
        <v>40</v>
      </c>
      <c r="AF1233">
        <v>16</v>
      </c>
      <c r="AG1233">
        <v>3</v>
      </c>
      <c r="AH1233">
        <v>2</v>
      </c>
      <c r="AI1233">
        <v>5</v>
      </c>
    </row>
    <row r="1234" spans="1:35" x14ac:dyDescent="0.2">
      <c r="A1234" s="102">
        <v>1021</v>
      </c>
      <c r="B1234">
        <v>1881</v>
      </c>
      <c r="C1234" t="s">
        <v>578</v>
      </c>
      <c r="D1234" t="s">
        <v>1321</v>
      </c>
      <c r="E1234">
        <v>2700</v>
      </c>
      <c r="F1234">
        <v>2702</v>
      </c>
      <c r="G1234">
        <v>300</v>
      </c>
      <c r="H1234" t="s">
        <v>1311</v>
      </c>
      <c r="I1234">
        <v>3563</v>
      </c>
      <c r="J1234" t="s">
        <v>1528</v>
      </c>
      <c r="K1234" t="s">
        <v>1337</v>
      </c>
      <c r="L1234">
        <v>8900</v>
      </c>
      <c r="M1234">
        <v>8890</v>
      </c>
      <c r="N1234">
        <v>100</v>
      </c>
      <c r="O1234" t="s">
        <v>1314</v>
      </c>
      <c r="P1234">
        <v>0.61269169905620002</v>
      </c>
      <c r="Q1234">
        <v>0.85383811039886204</v>
      </c>
      <c r="R1234">
        <v>0.49845437843293799</v>
      </c>
      <c r="S1234">
        <v>2.8296136655132701E-2</v>
      </c>
      <c r="T1234">
        <v>1.9016384912998801</v>
      </c>
      <c r="U1234">
        <v>1.9016384912998801</v>
      </c>
      <c r="V1234">
        <v>1.58649088965898</v>
      </c>
      <c r="W1234">
        <v>10.79</v>
      </c>
      <c r="X1234">
        <v>8.82</v>
      </c>
      <c r="Y1234">
        <v>-78728</v>
      </c>
      <c r="Z1234">
        <v>-6561</v>
      </c>
      <c r="AA1234">
        <v>-0.61</v>
      </c>
      <c r="AB1234">
        <v>12</v>
      </c>
      <c r="AC1234">
        <v>5</v>
      </c>
      <c r="AD1234">
        <v>7</v>
      </c>
      <c r="AE1234">
        <v>41.67</v>
      </c>
      <c r="AF1234">
        <v>11</v>
      </c>
      <c r="AG1234">
        <v>4</v>
      </c>
      <c r="AH1234">
        <v>6</v>
      </c>
      <c r="AI1234">
        <v>2</v>
      </c>
    </row>
    <row r="1235" spans="1:35" x14ac:dyDescent="0.2">
      <c r="A1235" s="102">
        <v>1128</v>
      </c>
      <c r="B1235">
        <v>6268</v>
      </c>
      <c r="C1235" t="s">
        <v>1787</v>
      </c>
      <c r="D1235" t="s">
        <v>1324</v>
      </c>
      <c r="E1235">
        <v>3370</v>
      </c>
      <c r="F1235">
        <v>3405</v>
      </c>
      <c r="G1235">
        <v>200</v>
      </c>
      <c r="H1235" t="s">
        <v>1311</v>
      </c>
      <c r="I1235">
        <v>6856</v>
      </c>
      <c r="J1235" t="s">
        <v>234</v>
      </c>
      <c r="K1235" t="s">
        <v>1316</v>
      </c>
      <c r="L1235">
        <v>7080</v>
      </c>
      <c r="M1235">
        <v>7090</v>
      </c>
      <c r="N1235">
        <v>100</v>
      </c>
      <c r="O1235" t="s">
        <v>1314</v>
      </c>
      <c r="P1235">
        <v>0.56219011894695603</v>
      </c>
      <c r="Q1235">
        <v>0.84513641641024395</v>
      </c>
      <c r="R1235">
        <v>2.37890726566583E-3</v>
      </c>
      <c r="S1235">
        <v>4.0036723517893898E-2</v>
      </c>
      <c r="T1235">
        <v>1.64564962280569</v>
      </c>
      <c r="U1235">
        <v>1.64564962280569</v>
      </c>
      <c r="V1235">
        <v>0.48165723294116602</v>
      </c>
      <c r="W1235">
        <v>4.33</v>
      </c>
      <c r="X1235">
        <v>3.95</v>
      </c>
      <c r="Y1235">
        <v>-78885</v>
      </c>
      <c r="Z1235">
        <v>-7171</v>
      </c>
      <c r="AA1235">
        <v>-0.47</v>
      </c>
      <c r="AB1235">
        <v>11</v>
      </c>
      <c r="AC1235">
        <v>5</v>
      </c>
      <c r="AD1235">
        <v>6</v>
      </c>
      <c r="AE1235">
        <v>45.45</v>
      </c>
      <c r="AF1235">
        <v>10</v>
      </c>
      <c r="AG1235">
        <v>5</v>
      </c>
      <c r="AH1235">
        <v>4</v>
      </c>
      <c r="AI1235">
        <v>2</v>
      </c>
    </row>
    <row r="1236" spans="1:35" x14ac:dyDescent="0.2">
      <c r="A1236" s="102">
        <v>32</v>
      </c>
      <c r="B1236">
        <v>2413</v>
      </c>
      <c r="C1236" t="s">
        <v>1331</v>
      </c>
      <c r="D1236" t="s">
        <v>1326</v>
      </c>
      <c r="E1236">
        <v>3250</v>
      </c>
      <c r="F1236">
        <v>3200</v>
      </c>
      <c r="G1236">
        <v>300</v>
      </c>
      <c r="H1236" t="s">
        <v>1314</v>
      </c>
      <c r="I1236">
        <v>4217</v>
      </c>
      <c r="J1236" t="s">
        <v>1145</v>
      </c>
      <c r="K1236" t="s">
        <v>1336</v>
      </c>
      <c r="L1236">
        <v>4610</v>
      </c>
      <c r="M1236">
        <v>4605</v>
      </c>
      <c r="N1236">
        <v>200</v>
      </c>
      <c r="O1236" t="s">
        <v>1311</v>
      </c>
      <c r="P1236">
        <v>0.88228265658595595</v>
      </c>
      <c r="Q1236">
        <v>0.95570993650895597</v>
      </c>
      <c r="R1236">
        <v>4.5830676859635296E-3</v>
      </c>
      <c r="S1236">
        <v>3.8122301969224497E-2</v>
      </c>
      <c r="T1236">
        <v>-1.00180231924755</v>
      </c>
      <c r="U1236">
        <v>1.00180231924755</v>
      </c>
      <c r="V1236">
        <v>0.75808669854480304</v>
      </c>
      <c r="W1236">
        <v>-6.78</v>
      </c>
      <c r="X1236">
        <v>4.2300000000000004</v>
      </c>
      <c r="Y1236">
        <v>-79522</v>
      </c>
      <c r="Z1236">
        <v>-3615</v>
      </c>
      <c r="AA1236">
        <v>-0.15</v>
      </c>
      <c r="AB1236">
        <v>22</v>
      </c>
      <c r="AC1236">
        <v>9</v>
      </c>
      <c r="AD1236">
        <v>13</v>
      </c>
      <c r="AE1236">
        <v>40.909999999999997</v>
      </c>
      <c r="AF1236">
        <v>10</v>
      </c>
      <c r="AG1236">
        <v>9</v>
      </c>
      <c r="AH1236">
        <v>10</v>
      </c>
      <c r="AI1236">
        <v>3</v>
      </c>
    </row>
    <row r="1237" spans="1:35" x14ac:dyDescent="0.2">
      <c r="A1237" s="102">
        <v>66</v>
      </c>
      <c r="B1237">
        <v>3110</v>
      </c>
      <c r="C1237" t="s">
        <v>548</v>
      </c>
      <c r="D1237" t="s">
        <v>1310</v>
      </c>
      <c r="E1237">
        <v>5210</v>
      </c>
      <c r="F1237">
        <v>5210</v>
      </c>
      <c r="G1237">
        <v>200</v>
      </c>
      <c r="H1237" t="s">
        <v>1311</v>
      </c>
      <c r="I1237">
        <v>4536</v>
      </c>
      <c r="J1237" t="s">
        <v>1613</v>
      </c>
      <c r="K1237" t="s">
        <v>1334</v>
      </c>
      <c r="L1237">
        <v>2021</v>
      </c>
      <c r="M1237">
        <v>2011</v>
      </c>
      <c r="N1237">
        <v>500</v>
      </c>
      <c r="O1237" t="s">
        <v>1314</v>
      </c>
      <c r="P1237">
        <v>0.52845204601220497</v>
      </c>
      <c r="Q1237">
        <v>0.94790649280483297</v>
      </c>
      <c r="R1237">
        <v>0.38949025342693899</v>
      </c>
      <c r="S1237">
        <v>2.4962446143844698E-3</v>
      </c>
      <c r="T1237">
        <v>2.0975674102666999</v>
      </c>
      <c r="U1237">
        <v>2.0975674102666999</v>
      </c>
      <c r="V1237">
        <v>2.1339857969742102</v>
      </c>
      <c r="W1237">
        <v>19.12</v>
      </c>
      <c r="X1237">
        <v>3.5</v>
      </c>
      <c r="Y1237">
        <v>-79654</v>
      </c>
      <c r="Z1237">
        <v>-3463</v>
      </c>
      <c r="AA1237">
        <v>-0.14000000000000001</v>
      </c>
      <c r="AB1237">
        <v>23</v>
      </c>
      <c r="AC1237">
        <v>10</v>
      </c>
      <c r="AD1237">
        <v>13</v>
      </c>
      <c r="AE1237">
        <v>43.48</v>
      </c>
      <c r="AF1237">
        <v>12</v>
      </c>
      <c r="AG1237">
        <v>9</v>
      </c>
      <c r="AH1237">
        <v>10</v>
      </c>
      <c r="AI1237">
        <v>4</v>
      </c>
    </row>
    <row r="1238" spans="1:35" x14ac:dyDescent="0.2">
      <c r="A1238" s="102">
        <v>476</v>
      </c>
      <c r="B1238">
        <v>2267</v>
      </c>
      <c r="C1238" t="s">
        <v>1570</v>
      </c>
      <c r="D1238" t="s">
        <v>1339</v>
      </c>
      <c r="E1238">
        <v>5310</v>
      </c>
      <c r="F1238">
        <v>5330</v>
      </c>
      <c r="G1238">
        <v>200</v>
      </c>
      <c r="H1238" t="s">
        <v>1314</v>
      </c>
      <c r="I1238">
        <v>3865</v>
      </c>
      <c r="J1238" t="s">
        <v>1259</v>
      </c>
      <c r="K1238" t="s">
        <v>1542</v>
      </c>
      <c r="L1238">
        <v>500</v>
      </c>
      <c r="M1238">
        <v>499</v>
      </c>
      <c r="N1238">
        <v>2100</v>
      </c>
      <c r="O1238" t="s">
        <v>1311</v>
      </c>
      <c r="P1238">
        <v>0.86057661191554602</v>
      </c>
      <c r="Q1238">
        <v>0.90115853083405495</v>
      </c>
      <c r="R1238">
        <v>0.34329444852126001</v>
      </c>
      <c r="S1238">
        <v>1.1557869843117701E-2</v>
      </c>
      <c r="T1238">
        <v>-1.02513148881699</v>
      </c>
      <c r="U1238">
        <v>1.02513148881699</v>
      </c>
      <c r="V1238">
        <v>1.1563351966079001</v>
      </c>
      <c r="W1238">
        <v>-2.4700000000000002</v>
      </c>
      <c r="X1238">
        <v>1.7</v>
      </c>
      <c r="Y1238">
        <v>-79672</v>
      </c>
      <c r="Z1238">
        <v>-3464</v>
      </c>
      <c r="AA1238">
        <v>-0.06</v>
      </c>
      <c r="AB1238">
        <v>23</v>
      </c>
      <c r="AC1238">
        <v>10</v>
      </c>
      <c r="AD1238">
        <v>13</v>
      </c>
      <c r="AE1238">
        <v>43.48</v>
      </c>
      <c r="AF1238">
        <v>12</v>
      </c>
      <c r="AG1238">
        <v>8</v>
      </c>
      <c r="AH1238">
        <v>8</v>
      </c>
      <c r="AI1238">
        <v>7</v>
      </c>
    </row>
    <row r="1239" spans="1:35" x14ac:dyDescent="0.2">
      <c r="A1239" s="102">
        <v>420</v>
      </c>
      <c r="B1239">
        <v>1332</v>
      </c>
      <c r="C1239" t="s">
        <v>1780</v>
      </c>
      <c r="D1239" t="s">
        <v>1440</v>
      </c>
      <c r="E1239">
        <v>610</v>
      </c>
      <c r="F1239">
        <v>616</v>
      </c>
      <c r="G1239">
        <v>1700</v>
      </c>
      <c r="H1239" t="s">
        <v>1311</v>
      </c>
      <c r="I1239">
        <v>7201</v>
      </c>
      <c r="J1239" t="s">
        <v>1354</v>
      </c>
      <c r="K1239" t="s">
        <v>1329</v>
      </c>
      <c r="L1239">
        <v>505</v>
      </c>
      <c r="M1239">
        <v>502.8</v>
      </c>
      <c r="N1239">
        <v>2100</v>
      </c>
      <c r="O1239" t="s">
        <v>1314</v>
      </c>
      <c r="P1239">
        <v>0.62605236292225697</v>
      </c>
      <c r="Q1239">
        <v>0.90610720579799198</v>
      </c>
      <c r="R1239">
        <v>5.71777278892521E-2</v>
      </c>
      <c r="S1239">
        <v>3.7629208763573399E-3</v>
      </c>
      <c r="T1239">
        <v>4.1157546287304001</v>
      </c>
      <c r="U1239">
        <v>4.1157546287304001</v>
      </c>
      <c r="V1239">
        <v>4.2155553731429398</v>
      </c>
      <c r="W1239">
        <v>20.59</v>
      </c>
      <c r="X1239">
        <v>0.83</v>
      </c>
      <c r="Y1239">
        <v>-80195</v>
      </c>
      <c r="Z1239">
        <v>-3487</v>
      </c>
      <c r="AA1239">
        <v>-0.15</v>
      </c>
      <c r="AB1239">
        <v>23</v>
      </c>
      <c r="AC1239">
        <v>12</v>
      </c>
      <c r="AD1239">
        <v>11</v>
      </c>
      <c r="AE1239">
        <v>52.17</v>
      </c>
      <c r="AF1239">
        <v>12</v>
      </c>
      <c r="AG1239">
        <v>8</v>
      </c>
      <c r="AH1239">
        <v>7</v>
      </c>
      <c r="AI1239">
        <v>8</v>
      </c>
    </row>
    <row r="1240" spans="1:35" x14ac:dyDescent="0.2">
      <c r="A1240" s="102">
        <v>1291</v>
      </c>
      <c r="B1240">
        <v>7272</v>
      </c>
      <c r="C1240" t="s">
        <v>1532</v>
      </c>
      <c r="D1240" t="s">
        <v>1329</v>
      </c>
      <c r="E1240">
        <v>1927</v>
      </c>
      <c r="F1240">
        <v>1934</v>
      </c>
      <c r="G1240">
        <v>600</v>
      </c>
      <c r="H1240" t="s">
        <v>1314</v>
      </c>
      <c r="I1240">
        <v>9142</v>
      </c>
      <c r="J1240" t="s">
        <v>953</v>
      </c>
      <c r="K1240" t="s">
        <v>1442</v>
      </c>
      <c r="L1240">
        <v>3595</v>
      </c>
      <c r="M1240">
        <v>3620</v>
      </c>
      <c r="N1240">
        <v>300</v>
      </c>
      <c r="O1240" t="s">
        <v>1311</v>
      </c>
      <c r="P1240">
        <v>0.72518970602886701</v>
      </c>
      <c r="Q1240">
        <v>0.82778772851170301</v>
      </c>
      <c r="R1240">
        <v>0.110629650719187</v>
      </c>
      <c r="S1240">
        <v>1.2421214736041601E-2</v>
      </c>
      <c r="T1240">
        <v>-2.93244288639475</v>
      </c>
      <c r="U1240">
        <v>2.93244288639475</v>
      </c>
      <c r="V1240">
        <v>3.0122434969410801</v>
      </c>
      <c r="W1240">
        <v>-11.66</v>
      </c>
      <c r="X1240">
        <v>6.85</v>
      </c>
      <c r="Y1240">
        <v>-81439</v>
      </c>
      <c r="Z1240">
        <v>-4286</v>
      </c>
      <c r="AA1240">
        <v>-7.0000000000000007E-2</v>
      </c>
      <c r="AB1240">
        <v>19</v>
      </c>
      <c r="AC1240">
        <v>9</v>
      </c>
      <c r="AD1240">
        <v>10</v>
      </c>
      <c r="AE1240">
        <v>47.37</v>
      </c>
      <c r="AF1240">
        <v>13</v>
      </c>
      <c r="AG1240">
        <v>7</v>
      </c>
      <c r="AH1240">
        <v>7</v>
      </c>
      <c r="AI1240">
        <v>5</v>
      </c>
    </row>
    <row r="1241" spans="1:35" x14ac:dyDescent="0.2">
      <c r="A1241" s="102">
        <v>794</v>
      </c>
      <c r="B1241">
        <v>1812</v>
      </c>
      <c r="C1241" t="s">
        <v>1416</v>
      </c>
      <c r="D1241" t="s">
        <v>1321</v>
      </c>
      <c r="E1241">
        <v>1289</v>
      </c>
      <c r="F1241">
        <v>1296</v>
      </c>
      <c r="G1241">
        <v>800</v>
      </c>
      <c r="H1241" t="s">
        <v>1314</v>
      </c>
      <c r="I1241">
        <v>3861</v>
      </c>
      <c r="J1241" t="s">
        <v>37</v>
      </c>
      <c r="K1241" t="s">
        <v>1542</v>
      </c>
      <c r="L1241">
        <v>570</v>
      </c>
      <c r="M1241">
        <v>572</v>
      </c>
      <c r="N1241">
        <v>1800</v>
      </c>
      <c r="O1241" t="s">
        <v>1311</v>
      </c>
      <c r="P1241">
        <v>0.647990377731683</v>
      </c>
      <c r="Q1241">
        <v>0.87519917678470005</v>
      </c>
      <c r="R1241">
        <v>2.50949883893129E-2</v>
      </c>
      <c r="S1241">
        <v>1.06465460259991E-2</v>
      </c>
      <c r="T1241">
        <v>-1.7060235846751799</v>
      </c>
      <c r="U1241">
        <v>1.7060235846751799</v>
      </c>
      <c r="V1241">
        <v>1.6244814570022299</v>
      </c>
      <c r="W1241">
        <v>-6.77</v>
      </c>
      <c r="X1241">
        <v>0.69</v>
      </c>
      <c r="Y1241">
        <v>-81553</v>
      </c>
      <c r="Z1241">
        <v>-3020</v>
      </c>
      <c r="AA1241">
        <v>-0.21</v>
      </c>
      <c r="AB1241">
        <v>27</v>
      </c>
      <c r="AC1241">
        <v>14</v>
      </c>
      <c r="AD1241">
        <v>13</v>
      </c>
      <c r="AE1241">
        <v>51.85</v>
      </c>
      <c r="AF1241">
        <v>12</v>
      </c>
      <c r="AG1241">
        <v>7</v>
      </c>
      <c r="AH1241">
        <v>7</v>
      </c>
      <c r="AI1241">
        <v>13</v>
      </c>
    </row>
    <row r="1242" spans="1:35" x14ac:dyDescent="0.2">
      <c r="A1242" s="102">
        <v>818</v>
      </c>
      <c r="B1242">
        <v>4613</v>
      </c>
      <c r="C1242" t="s">
        <v>226</v>
      </c>
      <c r="D1242" t="s">
        <v>1336</v>
      </c>
      <c r="E1242">
        <v>2517</v>
      </c>
      <c r="F1242">
        <v>2530</v>
      </c>
      <c r="G1242">
        <v>200</v>
      </c>
      <c r="H1242" t="s">
        <v>1314</v>
      </c>
      <c r="I1242">
        <v>6201</v>
      </c>
      <c r="J1242" t="s">
        <v>1711</v>
      </c>
      <c r="K1242" t="s">
        <v>1329</v>
      </c>
      <c r="L1242">
        <v>6230</v>
      </c>
      <c r="M1242">
        <v>6240</v>
      </c>
      <c r="N1242">
        <v>100</v>
      </c>
      <c r="O1242" t="s">
        <v>1311</v>
      </c>
      <c r="P1242">
        <v>0.57274044634945998</v>
      </c>
      <c r="Q1242">
        <v>0.87227885200423205</v>
      </c>
      <c r="R1242">
        <v>0.42767649734660601</v>
      </c>
      <c r="S1242">
        <v>4.2657684923524897E-2</v>
      </c>
      <c r="T1242">
        <v>-1.2777175407960799</v>
      </c>
      <c r="U1242">
        <v>1.2777175407960799</v>
      </c>
      <c r="V1242">
        <v>0.59156922995293504</v>
      </c>
      <c r="W1242">
        <v>-3.7</v>
      </c>
      <c r="X1242">
        <v>18.91</v>
      </c>
      <c r="Y1242">
        <v>-82039</v>
      </c>
      <c r="Z1242">
        <v>-10255</v>
      </c>
      <c r="AA1242">
        <v>-0.53</v>
      </c>
      <c r="AB1242">
        <v>8</v>
      </c>
      <c r="AC1242">
        <v>3</v>
      </c>
      <c r="AD1242">
        <v>5</v>
      </c>
      <c r="AE1242">
        <v>37.5</v>
      </c>
      <c r="AF1242">
        <v>13</v>
      </c>
      <c r="AG1242">
        <v>2</v>
      </c>
      <c r="AH1242">
        <v>2</v>
      </c>
      <c r="AI1242">
        <v>4</v>
      </c>
    </row>
    <row r="1243" spans="1:35" x14ac:dyDescent="0.2">
      <c r="A1243" s="102">
        <v>1132</v>
      </c>
      <c r="B1243">
        <v>7180</v>
      </c>
      <c r="C1243" t="s">
        <v>1114</v>
      </c>
      <c r="D1243" t="s">
        <v>1369</v>
      </c>
      <c r="E1243">
        <v>435</v>
      </c>
      <c r="F1243">
        <v>426</v>
      </c>
      <c r="G1243">
        <v>2500</v>
      </c>
      <c r="H1243" t="s">
        <v>1314</v>
      </c>
      <c r="I1243">
        <v>9142</v>
      </c>
      <c r="J1243" t="s">
        <v>953</v>
      </c>
      <c r="K1243" t="s">
        <v>1442</v>
      </c>
      <c r="L1243">
        <v>3595</v>
      </c>
      <c r="M1243">
        <v>3620</v>
      </c>
      <c r="N1243">
        <v>300</v>
      </c>
      <c r="O1243" t="s">
        <v>1311</v>
      </c>
      <c r="P1243">
        <v>0.75452732863763505</v>
      </c>
      <c r="Q1243">
        <v>0.84473614115968598</v>
      </c>
      <c r="R1243">
        <v>1.18127997962303E-3</v>
      </c>
      <c r="S1243">
        <v>3.3994936053791201E-4</v>
      </c>
      <c r="T1243">
        <v>-2.97023763810776</v>
      </c>
      <c r="U1243">
        <v>2.97023763810776</v>
      </c>
      <c r="V1243">
        <v>2.58892768474588</v>
      </c>
      <c r="W1243">
        <v>-8.76</v>
      </c>
      <c r="X1243">
        <v>1.93</v>
      </c>
      <c r="Y1243">
        <v>-82194</v>
      </c>
      <c r="Z1243">
        <v>-4566</v>
      </c>
      <c r="AA1243">
        <v>-0.21</v>
      </c>
      <c r="AB1243">
        <v>18</v>
      </c>
      <c r="AC1243">
        <v>8</v>
      </c>
      <c r="AD1243">
        <v>10</v>
      </c>
      <c r="AE1243">
        <v>44.44</v>
      </c>
      <c r="AF1243">
        <v>13</v>
      </c>
      <c r="AG1243">
        <v>7</v>
      </c>
      <c r="AH1243">
        <v>7</v>
      </c>
      <c r="AI1243">
        <v>4</v>
      </c>
    </row>
    <row r="1244" spans="1:35" x14ac:dyDescent="0.2">
      <c r="A1244" s="102">
        <v>577</v>
      </c>
      <c r="B1244">
        <v>4183</v>
      </c>
      <c r="C1244" t="s">
        <v>1521</v>
      </c>
      <c r="D1244" t="s">
        <v>1336</v>
      </c>
      <c r="E1244">
        <v>2570</v>
      </c>
      <c r="F1244">
        <v>2586</v>
      </c>
      <c r="G1244">
        <v>400</v>
      </c>
      <c r="H1244" t="s">
        <v>1311</v>
      </c>
      <c r="I1244">
        <v>7762</v>
      </c>
      <c r="J1244" t="s">
        <v>1533</v>
      </c>
      <c r="K1244" t="s">
        <v>1320</v>
      </c>
      <c r="L1244">
        <v>488</v>
      </c>
      <c r="M1244">
        <v>491</v>
      </c>
      <c r="N1244">
        <v>2100</v>
      </c>
      <c r="O1244" t="s">
        <v>1314</v>
      </c>
      <c r="P1244">
        <v>0.69995857497421798</v>
      </c>
      <c r="Q1244">
        <v>0.89337821061225098</v>
      </c>
      <c r="R1244">
        <v>0.242408072261108</v>
      </c>
      <c r="S1244">
        <v>2.5126232360085302E-4</v>
      </c>
      <c r="T1244">
        <v>3.8274564149344998</v>
      </c>
      <c r="U1244">
        <v>3.8274564149344998</v>
      </c>
      <c r="V1244">
        <v>4.1349060388946102</v>
      </c>
      <c r="W1244">
        <v>14.01</v>
      </c>
      <c r="X1244">
        <v>0.32</v>
      </c>
      <c r="Y1244">
        <v>-82253</v>
      </c>
      <c r="Z1244">
        <v>-5484</v>
      </c>
      <c r="AA1244">
        <v>-0.32</v>
      </c>
      <c r="AB1244">
        <v>15</v>
      </c>
      <c r="AC1244">
        <v>8</v>
      </c>
      <c r="AD1244">
        <v>7</v>
      </c>
      <c r="AE1244">
        <v>53.33</v>
      </c>
      <c r="AF1244">
        <v>14</v>
      </c>
      <c r="AG1244">
        <v>3</v>
      </c>
      <c r="AH1244">
        <v>5</v>
      </c>
      <c r="AI1244">
        <v>7</v>
      </c>
    </row>
    <row r="1245" spans="1:35" x14ac:dyDescent="0.2">
      <c r="A1245" s="102">
        <v>1428</v>
      </c>
      <c r="B1245">
        <v>5706</v>
      </c>
      <c r="C1245" t="s">
        <v>1667</v>
      </c>
      <c r="D1245" t="s">
        <v>1327</v>
      </c>
      <c r="E1245">
        <v>2841</v>
      </c>
      <c r="F1245">
        <v>2899</v>
      </c>
      <c r="G1245">
        <v>300</v>
      </c>
      <c r="H1245" t="s">
        <v>1311</v>
      </c>
      <c r="I1245">
        <v>7282</v>
      </c>
      <c r="J1245" t="s">
        <v>1577</v>
      </c>
      <c r="K1245" t="s">
        <v>1329</v>
      </c>
      <c r="L1245">
        <v>2451</v>
      </c>
      <c r="M1245">
        <v>2473</v>
      </c>
      <c r="N1245">
        <v>400</v>
      </c>
      <c r="O1245" t="s">
        <v>1314</v>
      </c>
      <c r="P1245">
        <v>0.77020517062211002</v>
      </c>
      <c r="Q1245">
        <v>0.81180343044344905</v>
      </c>
      <c r="R1245">
        <v>3.0164928332545801E-4</v>
      </c>
      <c r="S1245">
        <v>6.0089272227848697E-2</v>
      </c>
      <c r="T1245">
        <v>1.02644396593559</v>
      </c>
      <c r="U1245">
        <v>1.02644396593559</v>
      </c>
      <c r="V1245">
        <v>0.68674510131327404</v>
      </c>
      <c r="W1245">
        <v>6.97</v>
      </c>
      <c r="X1245">
        <v>13.74</v>
      </c>
      <c r="Y1245">
        <v>-82643</v>
      </c>
      <c r="Z1245">
        <v>-5165</v>
      </c>
      <c r="AA1245">
        <v>-0.15</v>
      </c>
      <c r="AB1245">
        <v>16</v>
      </c>
      <c r="AC1245">
        <v>8</v>
      </c>
      <c r="AD1245">
        <v>8</v>
      </c>
      <c r="AE1245">
        <v>50</v>
      </c>
      <c r="AF1245">
        <v>10</v>
      </c>
      <c r="AG1245">
        <v>6</v>
      </c>
      <c r="AH1245">
        <v>6</v>
      </c>
      <c r="AI1245">
        <v>4</v>
      </c>
    </row>
    <row r="1246" spans="1:35" x14ac:dyDescent="0.2">
      <c r="A1246" s="102">
        <v>333</v>
      </c>
      <c r="B1246">
        <v>2371</v>
      </c>
      <c r="C1246" t="s">
        <v>599</v>
      </c>
      <c r="D1246" t="s">
        <v>1326</v>
      </c>
      <c r="E1246">
        <v>2980</v>
      </c>
      <c r="F1246">
        <v>2954</v>
      </c>
      <c r="G1246">
        <v>300</v>
      </c>
      <c r="H1246" t="s">
        <v>1314</v>
      </c>
      <c r="I1246">
        <v>4217</v>
      </c>
      <c r="J1246" t="s">
        <v>1145</v>
      </c>
      <c r="K1246" t="s">
        <v>1336</v>
      </c>
      <c r="L1246">
        <v>4610</v>
      </c>
      <c r="M1246">
        <v>4605</v>
      </c>
      <c r="N1246">
        <v>200</v>
      </c>
      <c r="O1246" t="s">
        <v>1311</v>
      </c>
      <c r="P1246">
        <v>0.84921575712725705</v>
      </c>
      <c r="Q1246">
        <v>0.91290522493383097</v>
      </c>
      <c r="R1246">
        <v>9.4889187599324895E-2</v>
      </c>
      <c r="S1246">
        <v>6.9663120021740604E-2</v>
      </c>
      <c r="T1246">
        <v>-0.609193332347015</v>
      </c>
      <c r="U1246">
        <v>0.609193332347015</v>
      </c>
      <c r="V1246">
        <v>0.36351086053685799</v>
      </c>
      <c r="W1246">
        <v>-4.16</v>
      </c>
      <c r="X1246">
        <v>3.78</v>
      </c>
      <c r="Y1246">
        <v>-83772</v>
      </c>
      <c r="Z1246">
        <v>-3989</v>
      </c>
      <c r="AA1246">
        <v>-0.22</v>
      </c>
      <c r="AB1246">
        <v>21</v>
      </c>
      <c r="AC1246">
        <v>10</v>
      </c>
      <c r="AD1246">
        <v>11</v>
      </c>
      <c r="AE1246">
        <v>47.62</v>
      </c>
      <c r="AF1246">
        <v>11</v>
      </c>
      <c r="AG1246">
        <v>10</v>
      </c>
      <c r="AH1246">
        <v>9</v>
      </c>
      <c r="AI1246">
        <v>2</v>
      </c>
    </row>
    <row r="1247" spans="1:35" x14ac:dyDescent="0.2">
      <c r="A1247" s="102">
        <v>3</v>
      </c>
      <c r="B1247">
        <v>5214</v>
      </c>
      <c r="C1247" t="s">
        <v>1608</v>
      </c>
      <c r="D1247" t="s">
        <v>1310</v>
      </c>
      <c r="E1247">
        <v>2068</v>
      </c>
      <c r="F1247">
        <v>2069</v>
      </c>
      <c r="G1247">
        <v>500</v>
      </c>
      <c r="H1247" t="s">
        <v>1311</v>
      </c>
      <c r="I1247">
        <v>5406</v>
      </c>
      <c r="J1247" t="s">
        <v>1665</v>
      </c>
      <c r="K1247" t="s">
        <v>1367</v>
      </c>
      <c r="L1247">
        <v>476</v>
      </c>
      <c r="M1247">
        <v>474</v>
      </c>
      <c r="N1247">
        <v>2200</v>
      </c>
      <c r="O1247" t="s">
        <v>1314</v>
      </c>
      <c r="P1247">
        <v>0.86394072326206395</v>
      </c>
      <c r="Q1247">
        <v>0.972914752303076</v>
      </c>
      <c r="R1247">
        <v>0.15227032981385599</v>
      </c>
      <c r="S1247">
        <v>9.4610651514506002E-4</v>
      </c>
      <c r="T1247">
        <v>1.3820747702198899</v>
      </c>
      <c r="U1247">
        <v>1.3820747702198899</v>
      </c>
      <c r="V1247">
        <v>1.33556931876352</v>
      </c>
      <c r="W1247">
        <v>4.54</v>
      </c>
      <c r="X1247">
        <v>0.8</v>
      </c>
      <c r="Y1247">
        <v>-84608</v>
      </c>
      <c r="Z1247">
        <v>-4453</v>
      </c>
      <c r="AA1247">
        <v>-0.18</v>
      </c>
      <c r="AB1247">
        <v>19</v>
      </c>
      <c r="AC1247">
        <v>9</v>
      </c>
      <c r="AD1247">
        <v>10</v>
      </c>
      <c r="AE1247">
        <v>47.37</v>
      </c>
      <c r="AF1247">
        <v>9</v>
      </c>
      <c r="AG1247">
        <v>8</v>
      </c>
      <c r="AH1247">
        <v>8</v>
      </c>
      <c r="AI1247">
        <v>3</v>
      </c>
    </row>
    <row r="1248" spans="1:35" x14ac:dyDescent="0.2">
      <c r="A1248" s="102">
        <v>287</v>
      </c>
      <c r="B1248">
        <v>4555</v>
      </c>
      <c r="C1248" t="s">
        <v>690</v>
      </c>
      <c r="D1248" t="s">
        <v>1334</v>
      </c>
      <c r="E1248">
        <v>7020</v>
      </c>
      <c r="F1248">
        <v>6950</v>
      </c>
      <c r="G1248">
        <v>100</v>
      </c>
      <c r="H1248" t="s">
        <v>1314</v>
      </c>
      <c r="I1248">
        <v>8586</v>
      </c>
      <c r="J1248" t="s">
        <v>1436</v>
      </c>
      <c r="K1248" t="s">
        <v>1317</v>
      </c>
      <c r="L1248">
        <v>3040</v>
      </c>
      <c r="M1248">
        <v>3050</v>
      </c>
      <c r="N1248">
        <v>200</v>
      </c>
      <c r="O1248" t="s">
        <v>1311</v>
      </c>
      <c r="P1248">
        <v>0.92420563187462301</v>
      </c>
      <c r="Q1248">
        <v>0.91718869752597199</v>
      </c>
      <c r="R1248">
        <v>6.9007351074881401E-2</v>
      </c>
      <c r="S1248">
        <v>1.8802448797412101E-2</v>
      </c>
      <c r="T1248">
        <v>-2.2120899129499199</v>
      </c>
      <c r="U1248">
        <v>2.2120899129499199</v>
      </c>
      <c r="V1248">
        <v>1.4343635413028299</v>
      </c>
      <c r="W1248">
        <v>-6.06</v>
      </c>
      <c r="X1248">
        <v>12.23</v>
      </c>
      <c r="Y1248">
        <v>-84629</v>
      </c>
      <c r="Z1248">
        <v>-9403</v>
      </c>
      <c r="AA1248">
        <v>-0.31</v>
      </c>
      <c r="AB1248">
        <v>9</v>
      </c>
      <c r="AC1248">
        <v>5</v>
      </c>
      <c r="AD1248">
        <v>4</v>
      </c>
      <c r="AE1248">
        <v>55.56</v>
      </c>
      <c r="AF1248">
        <v>12</v>
      </c>
      <c r="AG1248">
        <v>3</v>
      </c>
      <c r="AH1248">
        <v>3</v>
      </c>
      <c r="AI1248">
        <v>3</v>
      </c>
    </row>
    <row r="1249" spans="1:35" x14ac:dyDescent="0.2">
      <c r="A1249" s="102">
        <v>362</v>
      </c>
      <c r="B1249">
        <v>2607</v>
      </c>
      <c r="C1249" t="s">
        <v>1340</v>
      </c>
      <c r="D1249" t="s">
        <v>1339</v>
      </c>
      <c r="E1249">
        <v>2801</v>
      </c>
      <c r="F1249">
        <v>2773</v>
      </c>
      <c r="G1249">
        <v>400</v>
      </c>
      <c r="H1249" t="s">
        <v>1311</v>
      </c>
      <c r="I1249">
        <v>8273</v>
      </c>
      <c r="J1249" t="s">
        <v>1444</v>
      </c>
      <c r="K1249" t="s">
        <v>1337</v>
      </c>
      <c r="L1249">
        <v>3425</v>
      </c>
      <c r="M1249">
        <v>3410</v>
      </c>
      <c r="N1249">
        <v>300</v>
      </c>
      <c r="O1249" t="s">
        <v>1314</v>
      </c>
      <c r="P1249">
        <v>0.89742935344284602</v>
      </c>
      <c r="Q1249">
        <v>0.91076552584924997</v>
      </c>
      <c r="R1249">
        <v>0.152170915946028</v>
      </c>
      <c r="S1249">
        <v>3.7435400642669599E-2</v>
      </c>
      <c r="T1249">
        <v>1.39472823715289</v>
      </c>
      <c r="U1249">
        <v>1.39472823715289</v>
      </c>
      <c r="V1249">
        <v>1.5293737956598299</v>
      </c>
      <c r="W1249">
        <v>5.85</v>
      </c>
      <c r="X1249">
        <v>8.43</v>
      </c>
      <c r="Y1249">
        <v>-85127</v>
      </c>
      <c r="Z1249">
        <v>-7094</v>
      </c>
      <c r="AA1249">
        <v>-0.54</v>
      </c>
      <c r="AB1249">
        <v>12</v>
      </c>
      <c r="AC1249">
        <v>6</v>
      </c>
      <c r="AD1249">
        <v>6</v>
      </c>
      <c r="AE1249">
        <v>50</v>
      </c>
      <c r="AF1249">
        <v>15</v>
      </c>
      <c r="AG1249">
        <v>2</v>
      </c>
      <c r="AH1249">
        <v>3</v>
      </c>
      <c r="AI1249">
        <v>7</v>
      </c>
    </row>
    <row r="1250" spans="1:35" x14ac:dyDescent="0.2">
      <c r="A1250" s="102">
        <v>1382</v>
      </c>
      <c r="B1250">
        <v>4452</v>
      </c>
      <c r="C1250" t="s">
        <v>1558</v>
      </c>
      <c r="D1250" t="s">
        <v>1336</v>
      </c>
      <c r="E1250">
        <v>8718</v>
      </c>
      <c r="F1250">
        <v>8692</v>
      </c>
      <c r="G1250">
        <v>100</v>
      </c>
      <c r="H1250" t="s">
        <v>1314</v>
      </c>
      <c r="I1250">
        <v>6305</v>
      </c>
      <c r="J1250" t="s">
        <v>31</v>
      </c>
      <c r="K1250" t="s">
        <v>1324</v>
      </c>
      <c r="L1250">
        <v>3020</v>
      </c>
      <c r="M1250">
        <v>3020</v>
      </c>
      <c r="N1250">
        <v>300</v>
      </c>
      <c r="O1250" t="s">
        <v>1311</v>
      </c>
      <c r="P1250">
        <v>0.90578819627375196</v>
      </c>
      <c r="Q1250">
        <v>0.81747820631800905</v>
      </c>
      <c r="R1250">
        <v>9.1598063323090808E-3</v>
      </c>
      <c r="S1250">
        <v>6.4896383306662697E-2</v>
      </c>
      <c r="T1250">
        <v>-6.4857901328398998E-2</v>
      </c>
      <c r="U1250">
        <v>6.4857901328398998E-2</v>
      </c>
      <c r="V1250">
        <v>0.15354611931038001</v>
      </c>
      <c r="W1250">
        <v>-0.3</v>
      </c>
      <c r="X1250">
        <v>4.2300000000000004</v>
      </c>
      <c r="Y1250">
        <v>-85256</v>
      </c>
      <c r="Z1250">
        <v>-7751</v>
      </c>
      <c r="AA1250">
        <v>-0.43</v>
      </c>
      <c r="AB1250">
        <v>11</v>
      </c>
      <c r="AC1250">
        <v>5</v>
      </c>
      <c r="AD1250">
        <v>6</v>
      </c>
      <c r="AE1250">
        <v>45.45</v>
      </c>
      <c r="AF1250">
        <v>10</v>
      </c>
      <c r="AG1250">
        <v>4</v>
      </c>
      <c r="AH1250">
        <v>4</v>
      </c>
      <c r="AI1250">
        <v>3</v>
      </c>
    </row>
    <row r="1251" spans="1:35" x14ac:dyDescent="0.2">
      <c r="A1251" s="102">
        <v>215</v>
      </c>
      <c r="B1251">
        <v>2331</v>
      </c>
      <c r="C1251" t="s">
        <v>1470</v>
      </c>
      <c r="D1251" t="s">
        <v>1326</v>
      </c>
      <c r="E1251">
        <v>5800</v>
      </c>
      <c r="F1251">
        <v>5660</v>
      </c>
      <c r="G1251">
        <v>100</v>
      </c>
      <c r="H1251" t="s">
        <v>1311</v>
      </c>
      <c r="I1251">
        <v>9684</v>
      </c>
      <c r="J1251" t="s">
        <v>1510</v>
      </c>
      <c r="K1251" t="s">
        <v>1313</v>
      </c>
      <c r="L1251">
        <v>5000</v>
      </c>
      <c r="M1251">
        <v>5010</v>
      </c>
      <c r="N1251">
        <v>100</v>
      </c>
      <c r="O1251" t="s">
        <v>1314</v>
      </c>
      <c r="P1251">
        <v>0.63811538086327602</v>
      </c>
      <c r="Q1251">
        <v>0.92513772774152703</v>
      </c>
      <c r="R1251">
        <v>9.7041904481764404E-2</v>
      </c>
      <c r="S1251">
        <v>1.6599145610193201E-2</v>
      </c>
      <c r="T1251">
        <v>1.0763405446185099</v>
      </c>
      <c r="U1251">
        <v>1.0763405446185099</v>
      </c>
      <c r="V1251">
        <v>1.6906755029773599</v>
      </c>
      <c r="W1251">
        <v>3.45</v>
      </c>
      <c r="X1251">
        <v>11.48</v>
      </c>
      <c r="Y1251">
        <v>-85378</v>
      </c>
      <c r="Z1251">
        <v>-5692</v>
      </c>
      <c r="AA1251">
        <v>0.01</v>
      </c>
      <c r="AB1251">
        <v>15</v>
      </c>
      <c r="AC1251">
        <v>9</v>
      </c>
      <c r="AD1251">
        <v>6</v>
      </c>
      <c r="AE1251">
        <v>60</v>
      </c>
      <c r="AF1251">
        <v>7</v>
      </c>
      <c r="AG1251">
        <v>9</v>
      </c>
      <c r="AH1251">
        <v>6</v>
      </c>
      <c r="AI1251">
        <v>0</v>
      </c>
    </row>
    <row r="1252" spans="1:35" x14ac:dyDescent="0.2">
      <c r="A1252" s="102">
        <v>1507</v>
      </c>
      <c r="B1252">
        <v>4540</v>
      </c>
      <c r="C1252" t="s">
        <v>1792</v>
      </c>
      <c r="D1252" t="s">
        <v>1334</v>
      </c>
      <c r="E1252">
        <v>2913</v>
      </c>
      <c r="F1252">
        <v>2861</v>
      </c>
      <c r="G1252">
        <v>300</v>
      </c>
      <c r="H1252" t="s">
        <v>1314</v>
      </c>
      <c r="I1252">
        <v>9201</v>
      </c>
      <c r="J1252" t="s">
        <v>1586</v>
      </c>
      <c r="K1252" t="s">
        <v>1587</v>
      </c>
      <c r="L1252">
        <v>3049</v>
      </c>
      <c r="M1252">
        <v>3027</v>
      </c>
      <c r="N1252">
        <v>300</v>
      </c>
      <c r="O1252" t="s">
        <v>1311</v>
      </c>
      <c r="P1252">
        <v>0.90273896789156705</v>
      </c>
      <c r="Q1252">
        <v>0.80251963565931705</v>
      </c>
      <c r="R1252">
        <v>7.5442053742759603E-4</v>
      </c>
      <c r="S1252">
        <v>4.4090378840836303E-2</v>
      </c>
      <c r="T1252">
        <v>-9.1116591744582406E-2</v>
      </c>
      <c r="U1252">
        <v>9.1116591744582406E-2</v>
      </c>
      <c r="V1252">
        <v>0.34316125383873097</v>
      </c>
      <c r="W1252">
        <v>-0.22</v>
      </c>
      <c r="X1252">
        <v>5.48</v>
      </c>
      <c r="Y1252">
        <v>-85523</v>
      </c>
      <c r="Z1252">
        <v>-9503</v>
      </c>
      <c r="AA1252">
        <v>-0.61</v>
      </c>
      <c r="AB1252">
        <v>9</v>
      </c>
      <c r="AC1252">
        <v>4</v>
      </c>
      <c r="AD1252">
        <v>5</v>
      </c>
      <c r="AE1252">
        <v>44.44</v>
      </c>
      <c r="AF1252">
        <v>14</v>
      </c>
      <c r="AG1252">
        <v>1</v>
      </c>
      <c r="AH1252">
        <v>3</v>
      </c>
      <c r="AI1252">
        <v>5</v>
      </c>
    </row>
    <row r="1253" spans="1:35" x14ac:dyDescent="0.2">
      <c r="A1253" s="102">
        <v>668</v>
      </c>
      <c r="B1253">
        <v>7186</v>
      </c>
      <c r="C1253" t="s">
        <v>551</v>
      </c>
      <c r="D1253" t="s">
        <v>1369</v>
      </c>
      <c r="E1253">
        <v>427</v>
      </c>
      <c r="F1253">
        <v>429</v>
      </c>
      <c r="G1253">
        <v>2500</v>
      </c>
      <c r="H1253" t="s">
        <v>1311</v>
      </c>
      <c r="I1253">
        <v>8359</v>
      </c>
      <c r="J1253" t="s">
        <v>561</v>
      </c>
      <c r="K1253" t="s">
        <v>1369</v>
      </c>
      <c r="L1253">
        <v>418</v>
      </c>
      <c r="M1253">
        <v>420</v>
      </c>
      <c r="N1253">
        <v>2600</v>
      </c>
      <c r="O1253" t="s">
        <v>1314</v>
      </c>
      <c r="P1253">
        <v>0.93181136069430204</v>
      </c>
      <c r="Q1253">
        <v>0.886005418566856</v>
      </c>
      <c r="R1253" s="15">
        <v>0.201962680202664</v>
      </c>
      <c r="S1253">
        <v>2.92086860365273E-2</v>
      </c>
      <c r="T1253">
        <v>2.1037709039561698</v>
      </c>
      <c r="U1253">
        <v>2.1037709039561698</v>
      </c>
      <c r="V1253">
        <v>2.3641662205221201</v>
      </c>
      <c r="W1253">
        <v>5.94</v>
      </c>
      <c r="X1253">
        <v>1.82</v>
      </c>
      <c r="Y1253">
        <v>-85624</v>
      </c>
      <c r="Z1253">
        <v>-4507</v>
      </c>
      <c r="AA1253">
        <v>-0.23</v>
      </c>
      <c r="AB1253">
        <v>19</v>
      </c>
      <c r="AC1253">
        <v>9</v>
      </c>
      <c r="AD1253">
        <v>10</v>
      </c>
      <c r="AE1253">
        <v>47.37</v>
      </c>
      <c r="AF1253">
        <v>15</v>
      </c>
      <c r="AG1253">
        <v>4</v>
      </c>
      <c r="AH1253">
        <v>4</v>
      </c>
      <c r="AI1253">
        <v>11</v>
      </c>
    </row>
    <row r="1254" spans="1:35" x14ac:dyDescent="0.2">
      <c r="A1254" s="102">
        <v>360</v>
      </c>
      <c r="B1254">
        <v>1414</v>
      </c>
      <c r="C1254" t="s">
        <v>1506</v>
      </c>
      <c r="D1254" t="s">
        <v>1321</v>
      </c>
      <c r="E1254">
        <v>4500</v>
      </c>
      <c r="F1254">
        <v>4460</v>
      </c>
      <c r="G1254">
        <v>200</v>
      </c>
      <c r="H1254" t="s">
        <v>1314</v>
      </c>
      <c r="I1254">
        <v>6465</v>
      </c>
      <c r="J1254" t="s">
        <v>442</v>
      </c>
      <c r="K1254" t="s">
        <v>1324</v>
      </c>
      <c r="L1254">
        <v>10450</v>
      </c>
      <c r="M1254">
        <v>10310</v>
      </c>
      <c r="N1254">
        <v>100</v>
      </c>
      <c r="O1254" t="s">
        <v>1311</v>
      </c>
      <c r="P1254">
        <v>0.62383703727583395</v>
      </c>
      <c r="Q1254">
        <v>0.91091674563146097</v>
      </c>
      <c r="R1254">
        <v>0.38957304436675499</v>
      </c>
      <c r="S1254" s="15">
        <v>9.6461023929911502E-2</v>
      </c>
      <c r="T1254">
        <v>-1.92996131053753</v>
      </c>
      <c r="U1254">
        <v>1.92996131053753</v>
      </c>
      <c r="V1254">
        <v>2.01794571448161</v>
      </c>
      <c r="W1254">
        <v>-4.9400000000000004</v>
      </c>
      <c r="X1254">
        <v>13.48</v>
      </c>
      <c r="Y1254">
        <v>-85639</v>
      </c>
      <c r="Z1254">
        <v>-7137</v>
      </c>
      <c r="AA1254">
        <v>-0.25</v>
      </c>
      <c r="AB1254">
        <v>12</v>
      </c>
      <c r="AC1254">
        <v>5</v>
      </c>
      <c r="AD1254">
        <v>7</v>
      </c>
      <c r="AE1254">
        <v>41.67</v>
      </c>
      <c r="AF1254">
        <v>12</v>
      </c>
      <c r="AG1254">
        <v>4</v>
      </c>
      <c r="AH1254">
        <v>3</v>
      </c>
      <c r="AI1254">
        <v>5</v>
      </c>
    </row>
    <row r="1255" spans="1:35" x14ac:dyDescent="0.2">
      <c r="A1255" s="102">
        <v>822</v>
      </c>
      <c r="B1255">
        <v>4290</v>
      </c>
      <c r="C1255" t="s">
        <v>1368</v>
      </c>
      <c r="D1255" t="s">
        <v>1326</v>
      </c>
      <c r="E1255">
        <v>997</v>
      </c>
      <c r="F1255">
        <v>973</v>
      </c>
      <c r="G1255">
        <v>1100</v>
      </c>
      <c r="H1255" t="s">
        <v>1314</v>
      </c>
      <c r="I1255">
        <v>9746</v>
      </c>
      <c r="J1255" t="s">
        <v>1531</v>
      </c>
      <c r="K1255" t="s">
        <v>1313</v>
      </c>
      <c r="L1255">
        <v>5440</v>
      </c>
      <c r="M1255">
        <v>5360</v>
      </c>
      <c r="N1255">
        <v>200</v>
      </c>
      <c r="O1255" t="s">
        <v>1311</v>
      </c>
      <c r="P1255">
        <v>0.61608482929804298</v>
      </c>
      <c r="Q1255">
        <v>0.87201383839327395</v>
      </c>
      <c r="R1255">
        <v>0.39261854248619499</v>
      </c>
      <c r="S1255">
        <v>6.4299909906403094E-2</v>
      </c>
      <c r="T1255">
        <v>-0.62022529840805296</v>
      </c>
      <c r="U1255">
        <v>0.62022529840805296</v>
      </c>
      <c r="V1255">
        <v>2.34203225017653E-2</v>
      </c>
      <c r="W1255">
        <v>-2.13</v>
      </c>
      <c r="X1255">
        <v>0.16</v>
      </c>
      <c r="Y1255">
        <v>-85823</v>
      </c>
      <c r="Z1255">
        <v>-6130</v>
      </c>
      <c r="AA1255">
        <v>-0.34</v>
      </c>
      <c r="AB1255">
        <v>14</v>
      </c>
      <c r="AC1255">
        <v>5</v>
      </c>
      <c r="AD1255">
        <v>9</v>
      </c>
      <c r="AE1255">
        <v>35.71</v>
      </c>
      <c r="AF1255">
        <v>11</v>
      </c>
      <c r="AG1255">
        <v>4</v>
      </c>
      <c r="AH1255">
        <v>5</v>
      </c>
      <c r="AI1255">
        <v>5</v>
      </c>
    </row>
    <row r="1256" spans="1:35" x14ac:dyDescent="0.2">
      <c r="A1256" s="102">
        <v>1363</v>
      </c>
      <c r="B1256">
        <v>3407</v>
      </c>
      <c r="C1256" t="s">
        <v>1449</v>
      </c>
      <c r="D1256" t="s">
        <v>1336</v>
      </c>
      <c r="E1256">
        <v>1051.5</v>
      </c>
      <c r="F1256">
        <v>1037.5</v>
      </c>
      <c r="G1256">
        <v>1000</v>
      </c>
      <c r="H1256" t="s">
        <v>1314</v>
      </c>
      <c r="I1256">
        <v>7180</v>
      </c>
      <c r="J1256" t="s">
        <v>1114</v>
      </c>
      <c r="K1256" t="s">
        <v>1369</v>
      </c>
      <c r="L1256">
        <v>435</v>
      </c>
      <c r="M1256">
        <v>426</v>
      </c>
      <c r="N1256">
        <v>2400</v>
      </c>
      <c r="O1256" t="s">
        <v>1311</v>
      </c>
      <c r="P1256">
        <v>0.82201825441484799</v>
      </c>
      <c r="Q1256">
        <v>0.81935113636101797</v>
      </c>
      <c r="R1256">
        <v>0.42561461861934702</v>
      </c>
      <c r="S1256">
        <v>2.6413356814394599E-2</v>
      </c>
      <c r="T1256">
        <v>-1.1524735838326701</v>
      </c>
      <c r="U1256">
        <v>1.1524735838326701</v>
      </c>
      <c r="V1256">
        <v>1.32483061797868</v>
      </c>
      <c r="W1256">
        <v>-4.97</v>
      </c>
      <c r="X1256">
        <v>1.46</v>
      </c>
      <c r="Y1256">
        <v>-86253</v>
      </c>
      <c r="Z1256">
        <v>-4540</v>
      </c>
      <c r="AA1256">
        <v>-0.25</v>
      </c>
      <c r="AB1256">
        <v>19</v>
      </c>
      <c r="AC1256">
        <v>8</v>
      </c>
      <c r="AD1256">
        <v>11</v>
      </c>
      <c r="AE1256">
        <v>42.11</v>
      </c>
      <c r="AF1256">
        <v>13</v>
      </c>
      <c r="AG1256">
        <v>6</v>
      </c>
      <c r="AH1256">
        <v>4</v>
      </c>
      <c r="AI1256">
        <v>9</v>
      </c>
    </row>
    <row r="1257" spans="1:35" x14ac:dyDescent="0.2">
      <c r="A1257" s="102">
        <v>436</v>
      </c>
      <c r="B1257">
        <v>8306</v>
      </c>
      <c r="C1257" t="s">
        <v>1522</v>
      </c>
      <c r="D1257" t="s">
        <v>1369</v>
      </c>
      <c r="E1257">
        <v>567.20000000000005</v>
      </c>
      <c r="F1257">
        <v>569.4</v>
      </c>
      <c r="G1257">
        <v>1900</v>
      </c>
      <c r="H1257" t="s">
        <v>1311</v>
      </c>
      <c r="I1257">
        <v>8410</v>
      </c>
      <c r="J1257" t="s">
        <v>1540</v>
      </c>
      <c r="K1257" t="s">
        <v>1369</v>
      </c>
      <c r="L1257">
        <v>320</v>
      </c>
      <c r="M1257">
        <v>317</v>
      </c>
      <c r="N1257">
        <v>3400</v>
      </c>
      <c r="O1257" t="s">
        <v>1314</v>
      </c>
      <c r="P1257">
        <v>0.82073605540065597</v>
      </c>
      <c r="Q1257">
        <v>0.90449827527551996</v>
      </c>
      <c r="R1257">
        <v>8.6206441159501296E-2</v>
      </c>
      <c r="S1257">
        <v>3.22120694809305E-2</v>
      </c>
      <c r="T1257">
        <v>1.3012423104873301</v>
      </c>
      <c r="U1257">
        <v>1.3012423104873301</v>
      </c>
      <c r="V1257">
        <v>1.05313262574862</v>
      </c>
      <c r="W1257">
        <v>4.01</v>
      </c>
      <c r="X1257">
        <v>0.38</v>
      </c>
      <c r="Y1257">
        <v>-86353</v>
      </c>
      <c r="Z1257">
        <v>-5757</v>
      </c>
      <c r="AA1257">
        <v>-0.28000000000000003</v>
      </c>
      <c r="AB1257">
        <v>15</v>
      </c>
      <c r="AC1257">
        <v>7</v>
      </c>
      <c r="AD1257">
        <v>8</v>
      </c>
      <c r="AE1257">
        <v>46.67</v>
      </c>
      <c r="AF1257">
        <v>15</v>
      </c>
      <c r="AG1257">
        <v>2</v>
      </c>
      <c r="AH1257">
        <v>4</v>
      </c>
      <c r="AI1257">
        <v>9</v>
      </c>
    </row>
    <row r="1258" spans="1:35" x14ac:dyDescent="0.2">
      <c r="A1258" s="102">
        <v>1466</v>
      </c>
      <c r="B1258">
        <v>6902</v>
      </c>
      <c r="C1258" t="s">
        <v>789</v>
      </c>
      <c r="D1258" t="s">
        <v>1329</v>
      </c>
      <c r="E1258">
        <v>4460</v>
      </c>
      <c r="F1258">
        <v>4462</v>
      </c>
      <c r="G1258">
        <v>200</v>
      </c>
      <c r="H1258" t="s">
        <v>1311</v>
      </c>
      <c r="I1258">
        <v>9107</v>
      </c>
      <c r="J1258" t="s">
        <v>1566</v>
      </c>
      <c r="K1258" t="s">
        <v>1567</v>
      </c>
      <c r="L1258">
        <v>1421</v>
      </c>
      <c r="M1258">
        <v>1426</v>
      </c>
      <c r="N1258">
        <v>600</v>
      </c>
      <c r="O1258" t="s">
        <v>1314</v>
      </c>
      <c r="P1258">
        <v>0.90568729816708404</v>
      </c>
      <c r="Q1258">
        <v>0.80730837252099397</v>
      </c>
      <c r="R1258">
        <v>0.27826546611870001</v>
      </c>
      <c r="S1258">
        <v>1.1921952095617701E-2</v>
      </c>
      <c r="T1258">
        <v>1.6150549725980601</v>
      </c>
      <c r="U1258">
        <v>1.6150549725980601</v>
      </c>
      <c r="V1258">
        <v>1.59441576431506</v>
      </c>
      <c r="W1258">
        <v>8.76</v>
      </c>
      <c r="X1258">
        <v>4.12</v>
      </c>
      <c r="Y1258">
        <v>-86759</v>
      </c>
      <c r="Z1258">
        <v>-6197</v>
      </c>
      <c r="AA1258">
        <v>-0.34</v>
      </c>
      <c r="AB1258">
        <v>14</v>
      </c>
      <c r="AC1258">
        <v>6</v>
      </c>
      <c r="AD1258">
        <v>8</v>
      </c>
      <c r="AE1258">
        <v>42.86</v>
      </c>
      <c r="AF1258">
        <v>10</v>
      </c>
      <c r="AG1258">
        <v>6</v>
      </c>
      <c r="AH1258">
        <v>7</v>
      </c>
      <c r="AI1258">
        <v>1</v>
      </c>
    </row>
    <row r="1259" spans="1:35" x14ac:dyDescent="0.2">
      <c r="A1259" s="102">
        <v>1311</v>
      </c>
      <c r="B1259">
        <v>2810</v>
      </c>
      <c r="C1259" t="s">
        <v>1594</v>
      </c>
      <c r="D1259" t="s">
        <v>1339</v>
      </c>
      <c r="E1259">
        <v>3470</v>
      </c>
      <c r="F1259">
        <v>3450</v>
      </c>
      <c r="G1259">
        <v>300</v>
      </c>
      <c r="H1259" t="s">
        <v>1314</v>
      </c>
      <c r="I1259">
        <v>7261</v>
      </c>
      <c r="J1259" t="s">
        <v>1716</v>
      </c>
      <c r="K1259" t="s">
        <v>1329</v>
      </c>
      <c r="L1259">
        <v>882</v>
      </c>
      <c r="M1259">
        <v>883</v>
      </c>
      <c r="N1259">
        <v>1200</v>
      </c>
      <c r="O1259" t="s">
        <v>1311</v>
      </c>
      <c r="P1259">
        <v>0.61861740194239501</v>
      </c>
      <c r="Q1259">
        <v>0.82510406678046699</v>
      </c>
      <c r="R1259">
        <v>0.23412385783242701</v>
      </c>
      <c r="S1259">
        <v>5.2226507442761701E-2</v>
      </c>
      <c r="T1259">
        <v>-0.66327200382839602</v>
      </c>
      <c r="U1259">
        <v>0.66327200382839602</v>
      </c>
      <c r="V1259">
        <v>0.66530123277216702</v>
      </c>
      <c r="W1259">
        <v>-1.74</v>
      </c>
      <c r="X1259">
        <v>2.38</v>
      </c>
      <c r="Y1259">
        <v>-87079</v>
      </c>
      <c r="Z1259">
        <v>-3958</v>
      </c>
      <c r="AA1259">
        <v>-0.28000000000000003</v>
      </c>
      <c r="AB1259">
        <v>22</v>
      </c>
      <c r="AC1259">
        <v>12</v>
      </c>
      <c r="AD1259">
        <v>10</v>
      </c>
      <c r="AE1259">
        <v>54.55</v>
      </c>
      <c r="AF1259">
        <v>12</v>
      </c>
      <c r="AG1259">
        <v>4</v>
      </c>
      <c r="AH1259">
        <v>7</v>
      </c>
      <c r="AI1259">
        <v>11</v>
      </c>
    </row>
    <row r="1260" spans="1:35" x14ac:dyDescent="0.2">
      <c r="A1260" s="102">
        <v>56</v>
      </c>
      <c r="B1260">
        <v>1333</v>
      </c>
      <c r="C1260" t="s">
        <v>1439</v>
      </c>
      <c r="D1260" t="s">
        <v>1440</v>
      </c>
      <c r="E1260">
        <v>2542</v>
      </c>
      <c r="F1260">
        <v>2571</v>
      </c>
      <c r="G1260">
        <v>400</v>
      </c>
      <c r="H1260" t="s">
        <v>1311</v>
      </c>
      <c r="I1260">
        <v>7201</v>
      </c>
      <c r="J1260" t="s">
        <v>1354</v>
      </c>
      <c r="K1260" t="s">
        <v>1329</v>
      </c>
      <c r="L1260">
        <v>505</v>
      </c>
      <c r="M1260">
        <v>502.8</v>
      </c>
      <c r="N1260">
        <v>2000</v>
      </c>
      <c r="O1260" t="s">
        <v>1314</v>
      </c>
      <c r="P1260">
        <v>0.90810299326101596</v>
      </c>
      <c r="Q1260">
        <v>0.95093314748440705</v>
      </c>
      <c r="R1260">
        <v>3.3754021407731002E-3</v>
      </c>
      <c r="S1260">
        <v>6.9643779504056204E-3</v>
      </c>
      <c r="T1260">
        <v>4.8049556909853104</v>
      </c>
      <c r="U1260">
        <v>4.8049556909853104</v>
      </c>
      <c r="V1260">
        <v>4.7067695107275904</v>
      </c>
      <c r="W1260">
        <v>16.059999999999999</v>
      </c>
      <c r="X1260">
        <v>2.2200000000000002</v>
      </c>
      <c r="Y1260">
        <v>-87467</v>
      </c>
      <c r="Z1260">
        <v>-4373</v>
      </c>
      <c r="AA1260">
        <v>-0.21</v>
      </c>
      <c r="AB1260">
        <v>20</v>
      </c>
      <c r="AC1260">
        <v>10</v>
      </c>
      <c r="AD1260">
        <v>10</v>
      </c>
      <c r="AE1260">
        <v>50</v>
      </c>
      <c r="AF1260">
        <v>11</v>
      </c>
      <c r="AG1260">
        <v>8</v>
      </c>
      <c r="AH1260">
        <v>7</v>
      </c>
      <c r="AI1260">
        <v>5</v>
      </c>
    </row>
    <row r="1261" spans="1:35" x14ac:dyDescent="0.2">
      <c r="A1261" s="102">
        <v>971</v>
      </c>
      <c r="B1261">
        <v>3099</v>
      </c>
      <c r="C1261" t="s">
        <v>36</v>
      </c>
      <c r="D1261" t="s">
        <v>1337</v>
      </c>
      <c r="E1261">
        <v>818</v>
      </c>
      <c r="F1261">
        <v>816</v>
      </c>
      <c r="G1261">
        <v>1300</v>
      </c>
      <c r="H1261" t="s">
        <v>1314</v>
      </c>
      <c r="I1261">
        <v>3865</v>
      </c>
      <c r="J1261" t="s">
        <v>1259</v>
      </c>
      <c r="K1261" t="s">
        <v>1542</v>
      </c>
      <c r="L1261">
        <v>500</v>
      </c>
      <c r="M1261">
        <v>499</v>
      </c>
      <c r="N1261">
        <v>2100</v>
      </c>
      <c r="O1261" t="s">
        <v>1311</v>
      </c>
      <c r="P1261">
        <v>0.89499791994342504</v>
      </c>
      <c r="Q1261">
        <v>0.85860367161170603</v>
      </c>
      <c r="R1261">
        <v>3.0685213654363701E-2</v>
      </c>
      <c r="S1261" s="15">
        <v>5.4474597583864297E-2</v>
      </c>
      <c r="T1261">
        <v>-1.05602023302578</v>
      </c>
      <c r="U1261">
        <v>1.05602023302578</v>
      </c>
      <c r="V1261">
        <v>0.70322446040348596</v>
      </c>
      <c r="W1261">
        <v>-5.05</v>
      </c>
      <c r="X1261">
        <v>1.22</v>
      </c>
      <c r="Y1261">
        <v>-87892</v>
      </c>
      <c r="Z1261">
        <v>-4883</v>
      </c>
      <c r="AA1261">
        <v>-0.28999999999999998</v>
      </c>
      <c r="AB1261">
        <v>18</v>
      </c>
      <c r="AC1261">
        <v>8</v>
      </c>
      <c r="AD1261">
        <v>10</v>
      </c>
      <c r="AE1261">
        <v>44.44</v>
      </c>
      <c r="AF1261">
        <v>12</v>
      </c>
      <c r="AG1261">
        <v>6</v>
      </c>
      <c r="AH1261">
        <v>9</v>
      </c>
      <c r="AI1261">
        <v>3</v>
      </c>
    </row>
    <row r="1262" spans="1:35" x14ac:dyDescent="0.2">
      <c r="A1262" s="102">
        <v>737</v>
      </c>
      <c r="B1262">
        <v>7224</v>
      </c>
      <c r="C1262" t="s">
        <v>805</v>
      </c>
      <c r="D1262" t="s">
        <v>1329</v>
      </c>
      <c r="E1262">
        <v>1318</v>
      </c>
      <c r="F1262">
        <v>1312</v>
      </c>
      <c r="G1262">
        <v>700</v>
      </c>
      <c r="H1262" t="s">
        <v>1314</v>
      </c>
      <c r="I1262">
        <v>9810</v>
      </c>
      <c r="J1262" t="s">
        <v>1278</v>
      </c>
      <c r="K1262" t="s">
        <v>1318</v>
      </c>
      <c r="L1262">
        <v>4625</v>
      </c>
      <c r="M1262">
        <v>4625</v>
      </c>
      <c r="N1262">
        <v>200</v>
      </c>
      <c r="O1262" t="s">
        <v>1311</v>
      </c>
      <c r="P1262">
        <v>0.92240609317150202</v>
      </c>
      <c r="Q1262">
        <v>0.88033842136649598</v>
      </c>
      <c r="R1262">
        <v>0.22074115992287899</v>
      </c>
      <c r="S1262">
        <v>2.73010446049479E-3</v>
      </c>
      <c r="T1262">
        <v>-0.27205072174586997</v>
      </c>
      <c r="U1262">
        <v>0.27205072174586997</v>
      </c>
      <c r="V1262">
        <v>7.5968250495077203E-2</v>
      </c>
      <c r="W1262">
        <v>-0.54</v>
      </c>
      <c r="X1262">
        <v>0.71</v>
      </c>
      <c r="Y1262">
        <v>-88275</v>
      </c>
      <c r="Z1262">
        <v>-4904</v>
      </c>
      <c r="AA1262">
        <v>-0.26</v>
      </c>
      <c r="AB1262">
        <v>18</v>
      </c>
      <c r="AC1262">
        <v>8</v>
      </c>
      <c r="AD1262">
        <v>10</v>
      </c>
      <c r="AE1262">
        <v>44.44</v>
      </c>
      <c r="AF1262">
        <v>12</v>
      </c>
      <c r="AG1262">
        <v>6</v>
      </c>
      <c r="AH1262">
        <v>6</v>
      </c>
      <c r="AI1262">
        <v>6</v>
      </c>
    </row>
    <row r="1263" spans="1:35" x14ac:dyDescent="0.2">
      <c r="A1263" s="102">
        <v>292</v>
      </c>
      <c r="B1263">
        <v>1803</v>
      </c>
      <c r="C1263" t="s">
        <v>1322</v>
      </c>
      <c r="D1263" t="s">
        <v>1321</v>
      </c>
      <c r="E1263">
        <v>1095</v>
      </c>
      <c r="F1263">
        <v>1094</v>
      </c>
      <c r="G1263">
        <v>1000</v>
      </c>
      <c r="H1263" t="s">
        <v>1314</v>
      </c>
      <c r="I1263">
        <v>8604</v>
      </c>
      <c r="J1263" t="s">
        <v>446</v>
      </c>
      <c r="K1263" t="s">
        <v>1517</v>
      </c>
      <c r="L1263">
        <v>556</v>
      </c>
      <c r="M1263">
        <v>558.9</v>
      </c>
      <c r="N1263">
        <v>2000</v>
      </c>
      <c r="O1263" t="s">
        <v>1311</v>
      </c>
      <c r="P1263">
        <v>0.50181310952848901</v>
      </c>
      <c r="Q1263">
        <v>0.916671572210916</v>
      </c>
      <c r="R1263">
        <v>0.33668603237787498</v>
      </c>
      <c r="S1263">
        <v>8.3016651156806995E-2</v>
      </c>
      <c r="T1263">
        <v>-0.83776489829374401</v>
      </c>
      <c r="U1263">
        <v>0.83776489829374401</v>
      </c>
      <c r="V1263">
        <v>0.37110818277402202</v>
      </c>
      <c r="W1263">
        <v>-2</v>
      </c>
      <c r="X1263">
        <v>2.1800000000000002</v>
      </c>
      <c r="Y1263">
        <v>-88676</v>
      </c>
      <c r="Z1263">
        <v>-4223</v>
      </c>
      <c r="AA1263">
        <v>-0.21</v>
      </c>
      <c r="AB1263">
        <v>21</v>
      </c>
      <c r="AC1263">
        <v>9</v>
      </c>
      <c r="AD1263">
        <v>12</v>
      </c>
      <c r="AE1263">
        <v>42.86</v>
      </c>
      <c r="AF1263">
        <v>13</v>
      </c>
      <c r="AG1263">
        <v>7</v>
      </c>
      <c r="AH1263">
        <v>6</v>
      </c>
      <c r="AI1263">
        <v>8</v>
      </c>
    </row>
    <row r="1264" spans="1:35" x14ac:dyDescent="0.2">
      <c r="A1264" s="102">
        <v>1312</v>
      </c>
      <c r="B1264">
        <v>7453</v>
      </c>
      <c r="C1264" t="s">
        <v>53</v>
      </c>
      <c r="D1264" t="s">
        <v>1337</v>
      </c>
      <c r="E1264">
        <v>1815</v>
      </c>
      <c r="F1264">
        <v>1782</v>
      </c>
      <c r="G1264">
        <v>500</v>
      </c>
      <c r="H1264" t="s">
        <v>1314</v>
      </c>
      <c r="I1264">
        <v>9072</v>
      </c>
      <c r="J1264" t="s">
        <v>1441</v>
      </c>
      <c r="K1264" t="s">
        <v>1442</v>
      </c>
      <c r="L1264">
        <v>2444</v>
      </c>
      <c r="M1264">
        <v>2438</v>
      </c>
      <c r="N1264">
        <v>400</v>
      </c>
      <c r="O1264" t="s">
        <v>1311</v>
      </c>
      <c r="P1264">
        <v>0.88144925920999195</v>
      </c>
      <c r="Q1264">
        <v>0.82507215799840805</v>
      </c>
      <c r="R1264">
        <v>5.7875210884195699E-2</v>
      </c>
      <c r="S1264">
        <v>3.0805456369779698E-2</v>
      </c>
      <c r="T1264">
        <v>-1.55212344629131</v>
      </c>
      <c r="U1264">
        <v>1.55212344629131</v>
      </c>
      <c r="V1264">
        <v>1.5473183101723</v>
      </c>
      <c r="W1264">
        <v>-18.18</v>
      </c>
      <c r="X1264">
        <v>8.6300000000000008</v>
      </c>
      <c r="Y1264">
        <v>-89062</v>
      </c>
      <c r="Z1264">
        <v>-5239</v>
      </c>
      <c r="AA1264">
        <v>-0.21</v>
      </c>
      <c r="AB1264">
        <v>17</v>
      </c>
      <c r="AC1264">
        <v>8</v>
      </c>
      <c r="AD1264">
        <v>9</v>
      </c>
      <c r="AE1264">
        <v>47.06</v>
      </c>
      <c r="AF1264">
        <v>14</v>
      </c>
      <c r="AG1264">
        <v>3</v>
      </c>
      <c r="AH1264">
        <v>5</v>
      </c>
      <c r="AI1264">
        <v>9</v>
      </c>
    </row>
    <row r="1265" spans="1:35" x14ac:dyDescent="0.2">
      <c r="A1265" s="102">
        <v>126</v>
      </c>
      <c r="B1265">
        <v>6976</v>
      </c>
      <c r="C1265" t="s">
        <v>796</v>
      </c>
      <c r="D1265" t="s">
        <v>1316</v>
      </c>
      <c r="E1265">
        <v>3500</v>
      </c>
      <c r="F1265">
        <v>3535</v>
      </c>
      <c r="G1265">
        <v>300</v>
      </c>
      <c r="H1265" t="s">
        <v>1311</v>
      </c>
      <c r="I1265">
        <v>8572</v>
      </c>
      <c r="J1265" t="s">
        <v>1279</v>
      </c>
      <c r="K1265" t="s">
        <v>1317</v>
      </c>
      <c r="L1265">
        <v>522</v>
      </c>
      <c r="M1265">
        <v>522</v>
      </c>
      <c r="N1265">
        <v>2000</v>
      </c>
      <c r="O1265" t="s">
        <v>1314</v>
      </c>
      <c r="P1265">
        <v>0.92073758990929</v>
      </c>
      <c r="Q1265">
        <v>0.93566667803299597</v>
      </c>
      <c r="R1265">
        <v>0.236873677983894</v>
      </c>
      <c r="S1265">
        <v>6.2438339896624298E-2</v>
      </c>
      <c r="T1265">
        <v>0.80862480097788902</v>
      </c>
      <c r="U1265">
        <v>0.80862480097788902</v>
      </c>
      <c r="V1265">
        <v>0.537810675137531</v>
      </c>
      <c r="W1265">
        <v>2.64</v>
      </c>
      <c r="X1265">
        <v>1.56</v>
      </c>
      <c r="Y1265">
        <v>-89589</v>
      </c>
      <c r="Z1265">
        <v>-4072</v>
      </c>
      <c r="AA1265">
        <v>-0.27</v>
      </c>
      <c r="AB1265">
        <v>22</v>
      </c>
      <c r="AC1265">
        <v>11</v>
      </c>
      <c r="AD1265">
        <v>11</v>
      </c>
      <c r="AE1265">
        <v>50</v>
      </c>
      <c r="AF1265">
        <v>10</v>
      </c>
      <c r="AG1265">
        <v>12</v>
      </c>
      <c r="AH1265">
        <v>7</v>
      </c>
      <c r="AI1265">
        <v>3</v>
      </c>
    </row>
    <row r="1266" spans="1:35" x14ac:dyDescent="0.2">
      <c r="A1266" s="102">
        <v>1304</v>
      </c>
      <c r="B1266">
        <v>3048</v>
      </c>
      <c r="C1266" t="s">
        <v>1643</v>
      </c>
      <c r="D1266" t="s">
        <v>1337</v>
      </c>
      <c r="E1266">
        <v>1150</v>
      </c>
      <c r="F1266">
        <v>1130</v>
      </c>
      <c r="G1266">
        <v>800</v>
      </c>
      <c r="H1266" t="s">
        <v>1314</v>
      </c>
      <c r="I1266">
        <v>4967</v>
      </c>
      <c r="J1266" t="s">
        <v>707</v>
      </c>
      <c r="K1266" t="s">
        <v>1336</v>
      </c>
      <c r="L1266">
        <v>8770</v>
      </c>
      <c r="M1266">
        <v>8720</v>
      </c>
      <c r="N1266">
        <v>100</v>
      </c>
      <c r="O1266" t="s">
        <v>1311</v>
      </c>
      <c r="P1266">
        <v>0.719282986144124</v>
      </c>
      <c r="Q1266">
        <v>0.82585587562931095</v>
      </c>
      <c r="R1266">
        <v>0.195760156249489</v>
      </c>
      <c r="S1266">
        <v>2.7076083522385799E-2</v>
      </c>
      <c r="T1266">
        <v>-2.1971027277880699</v>
      </c>
      <c r="U1266">
        <v>2.1971027277880699</v>
      </c>
      <c r="V1266">
        <v>1.2602456310880701</v>
      </c>
      <c r="W1266">
        <v>-5.4</v>
      </c>
      <c r="X1266">
        <v>3.67</v>
      </c>
      <c r="Y1266">
        <v>-90271</v>
      </c>
      <c r="Z1266">
        <v>-5015</v>
      </c>
      <c r="AA1266">
        <v>-0.27</v>
      </c>
      <c r="AB1266">
        <v>18</v>
      </c>
      <c r="AC1266">
        <v>8</v>
      </c>
      <c r="AD1266">
        <v>10</v>
      </c>
      <c r="AE1266">
        <v>44.44</v>
      </c>
      <c r="AF1266">
        <v>10</v>
      </c>
      <c r="AG1266">
        <v>5</v>
      </c>
      <c r="AH1266">
        <v>6</v>
      </c>
      <c r="AI1266">
        <v>7</v>
      </c>
    </row>
    <row r="1267" spans="1:35" x14ac:dyDescent="0.2">
      <c r="A1267" s="102">
        <v>357</v>
      </c>
      <c r="B1267">
        <v>4819</v>
      </c>
      <c r="C1267" t="s">
        <v>1330</v>
      </c>
      <c r="D1267" t="s">
        <v>1313</v>
      </c>
      <c r="E1267">
        <v>4315</v>
      </c>
      <c r="F1267">
        <v>4090</v>
      </c>
      <c r="G1267">
        <v>200</v>
      </c>
      <c r="H1267" t="s">
        <v>1311</v>
      </c>
      <c r="I1267">
        <v>9468</v>
      </c>
      <c r="J1267" t="s">
        <v>1312</v>
      </c>
      <c r="K1267" t="s">
        <v>1313</v>
      </c>
      <c r="L1267">
        <v>1683</v>
      </c>
      <c r="M1267">
        <v>1720</v>
      </c>
      <c r="N1267">
        <v>500</v>
      </c>
      <c r="O1267" t="s">
        <v>1314</v>
      </c>
      <c r="P1267">
        <v>0.83505916964786997</v>
      </c>
      <c r="Q1267">
        <v>0.91118061986851395</v>
      </c>
      <c r="R1267">
        <v>0.16571678612862301</v>
      </c>
      <c r="S1267">
        <v>2.6972009655478199E-3</v>
      </c>
      <c r="T1267">
        <v>0.81837351686384696</v>
      </c>
      <c r="U1267">
        <v>0.81837351686384696</v>
      </c>
      <c r="V1267">
        <v>2.3205377023017499</v>
      </c>
      <c r="W1267">
        <v>3.7</v>
      </c>
      <c r="X1267">
        <v>5.13</v>
      </c>
      <c r="Y1267">
        <v>-92717</v>
      </c>
      <c r="Z1267">
        <v>-3709</v>
      </c>
      <c r="AA1267">
        <v>-0.23</v>
      </c>
      <c r="AB1267">
        <v>25</v>
      </c>
      <c r="AC1267">
        <v>11</v>
      </c>
      <c r="AD1267">
        <v>14</v>
      </c>
      <c r="AE1267">
        <v>44</v>
      </c>
      <c r="AF1267">
        <v>7</v>
      </c>
      <c r="AG1267">
        <v>11</v>
      </c>
      <c r="AH1267">
        <v>13</v>
      </c>
      <c r="AI1267">
        <v>1</v>
      </c>
    </row>
    <row r="1268" spans="1:35" x14ac:dyDescent="0.2">
      <c r="A1268" s="102">
        <v>419</v>
      </c>
      <c r="B1268">
        <v>2267</v>
      </c>
      <c r="C1268" t="s">
        <v>1570</v>
      </c>
      <c r="D1268" t="s">
        <v>1339</v>
      </c>
      <c r="E1268">
        <v>5310</v>
      </c>
      <c r="F1268">
        <v>5330</v>
      </c>
      <c r="G1268">
        <v>200</v>
      </c>
      <c r="H1268" t="s">
        <v>1314</v>
      </c>
      <c r="I1268">
        <v>9501</v>
      </c>
      <c r="J1268" t="s">
        <v>1373</v>
      </c>
      <c r="K1268" t="s">
        <v>1371</v>
      </c>
      <c r="L1268">
        <v>435</v>
      </c>
      <c r="M1268">
        <v>438</v>
      </c>
      <c r="N1268">
        <v>2400</v>
      </c>
      <c r="O1268" t="s">
        <v>1311</v>
      </c>
      <c r="P1268">
        <v>0.71118911300755105</v>
      </c>
      <c r="Q1268">
        <v>0.90613415513203599</v>
      </c>
      <c r="R1268">
        <v>6.1321840560960396E-4</v>
      </c>
      <c r="S1268">
        <v>4.2494429022693299E-2</v>
      </c>
      <c r="T1268">
        <v>-1.38345110054678</v>
      </c>
      <c r="U1268">
        <v>1.38345110054678</v>
      </c>
      <c r="V1268">
        <v>1.02567033168996</v>
      </c>
      <c r="W1268">
        <v>-6.28</v>
      </c>
      <c r="X1268">
        <v>1.39</v>
      </c>
      <c r="Y1268">
        <v>-93008</v>
      </c>
      <c r="Z1268">
        <v>-4228</v>
      </c>
      <c r="AA1268">
        <v>-0.21</v>
      </c>
      <c r="AB1268">
        <v>22</v>
      </c>
      <c r="AC1268">
        <v>10</v>
      </c>
      <c r="AD1268">
        <v>12</v>
      </c>
      <c r="AE1268">
        <v>45.45</v>
      </c>
      <c r="AF1268">
        <v>10</v>
      </c>
      <c r="AG1268">
        <v>7</v>
      </c>
      <c r="AH1268">
        <v>6</v>
      </c>
      <c r="AI1268">
        <v>9</v>
      </c>
    </row>
    <row r="1269" spans="1:35" x14ac:dyDescent="0.2">
      <c r="A1269" s="102">
        <v>772</v>
      </c>
      <c r="B1269">
        <v>1414</v>
      </c>
      <c r="C1269" t="s">
        <v>1506</v>
      </c>
      <c r="D1269" t="s">
        <v>1321</v>
      </c>
      <c r="E1269">
        <v>4500</v>
      </c>
      <c r="F1269">
        <v>4460</v>
      </c>
      <c r="G1269">
        <v>200</v>
      </c>
      <c r="H1269" t="s">
        <v>1314</v>
      </c>
      <c r="I1269">
        <v>3938</v>
      </c>
      <c r="J1269" t="s">
        <v>1596</v>
      </c>
      <c r="K1269" t="s">
        <v>1313</v>
      </c>
      <c r="L1269">
        <v>5370</v>
      </c>
      <c r="M1269">
        <v>5370</v>
      </c>
      <c r="N1269">
        <v>200</v>
      </c>
      <c r="O1269" t="s">
        <v>1311</v>
      </c>
      <c r="P1269">
        <v>0.76240582539222601</v>
      </c>
      <c r="Q1269">
        <v>0.87706554178912899</v>
      </c>
      <c r="R1269" s="15">
        <v>0.15502084156936999</v>
      </c>
      <c r="S1269">
        <v>9.7531343399177503E-2</v>
      </c>
      <c r="T1269">
        <v>-0.79009853811234898</v>
      </c>
      <c r="U1269">
        <v>0.79009853811234898</v>
      </c>
      <c r="V1269">
        <v>0.551848553640786</v>
      </c>
      <c r="W1269">
        <v>-6.15</v>
      </c>
      <c r="X1269">
        <v>16.95</v>
      </c>
      <c r="Y1269">
        <v>-93419</v>
      </c>
      <c r="Z1269">
        <v>-7186</v>
      </c>
      <c r="AA1269">
        <v>-0.52</v>
      </c>
      <c r="AB1269">
        <v>13</v>
      </c>
      <c r="AC1269">
        <v>5</v>
      </c>
      <c r="AD1269">
        <v>8</v>
      </c>
      <c r="AE1269">
        <v>38.46</v>
      </c>
      <c r="AF1269">
        <v>11</v>
      </c>
      <c r="AG1269">
        <v>4</v>
      </c>
      <c r="AH1269">
        <v>5</v>
      </c>
      <c r="AI1269">
        <v>4</v>
      </c>
    </row>
    <row r="1270" spans="1:35" x14ac:dyDescent="0.2">
      <c r="A1270" s="102">
        <v>582</v>
      </c>
      <c r="B1270">
        <v>6302</v>
      </c>
      <c r="C1270" t="s">
        <v>1585</v>
      </c>
      <c r="D1270" t="s">
        <v>1324</v>
      </c>
      <c r="E1270">
        <v>2702</v>
      </c>
      <c r="F1270">
        <v>2722</v>
      </c>
      <c r="G1270">
        <v>400</v>
      </c>
      <c r="H1270" t="s">
        <v>1314</v>
      </c>
      <c r="I1270">
        <v>7211</v>
      </c>
      <c r="J1270" t="s">
        <v>28</v>
      </c>
      <c r="K1270" t="s">
        <v>1329</v>
      </c>
      <c r="L1270">
        <v>409</v>
      </c>
      <c r="M1270">
        <v>408</v>
      </c>
      <c r="N1270">
        <v>2700</v>
      </c>
      <c r="O1270" t="s">
        <v>1311</v>
      </c>
      <c r="P1270">
        <v>0.80515026603295803</v>
      </c>
      <c r="Q1270">
        <v>0.89306853747176396</v>
      </c>
      <c r="R1270">
        <v>0.202231777396608</v>
      </c>
      <c r="S1270">
        <v>8.1250767763237003E-2</v>
      </c>
      <c r="T1270">
        <v>-0.195145099906052</v>
      </c>
      <c r="U1270">
        <v>0.195145099906052</v>
      </c>
      <c r="V1270">
        <v>0.47614236235878499</v>
      </c>
      <c r="W1270">
        <v>-0.77</v>
      </c>
      <c r="X1270">
        <v>1.18</v>
      </c>
      <c r="Y1270">
        <v>-94672</v>
      </c>
      <c r="Z1270">
        <v>-5917</v>
      </c>
      <c r="AA1270">
        <v>-0.37</v>
      </c>
      <c r="AB1270">
        <v>16</v>
      </c>
      <c r="AC1270">
        <v>7</v>
      </c>
      <c r="AD1270">
        <v>9</v>
      </c>
      <c r="AE1270">
        <v>43.75</v>
      </c>
      <c r="AF1270">
        <v>13</v>
      </c>
      <c r="AG1270">
        <v>5</v>
      </c>
      <c r="AH1270">
        <v>5</v>
      </c>
      <c r="AI1270">
        <v>6</v>
      </c>
    </row>
    <row r="1271" spans="1:35" x14ac:dyDescent="0.2">
      <c r="A1271" s="102">
        <v>903</v>
      </c>
      <c r="B1271">
        <v>6501</v>
      </c>
      <c r="C1271" t="s">
        <v>1514</v>
      </c>
      <c r="D1271" t="s">
        <v>1316</v>
      </c>
      <c r="E1271">
        <v>4116</v>
      </c>
      <c r="F1271">
        <v>4116</v>
      </c>
      <c r="G1271">
        <v>200</v>
      </c>
      <c r="H1271" t="s">
        <v>1314</v>
      </c>
      <c r="I1271">
        <v>6755</v>
      </c>
      <c r="J1271" t="s">
        <v>536</v>
      </c>
      <c r="K1271" t="s">
        <v>1316</v>
      </c>
      <c r="L1271">
        <v>2449</v>
      </c>
      <c r="M1271">
        <v>2472</v>
      </c>
      <c r="N1271">
        <v>300</v>
      </c>
      <c r="O1271" t="s">
        <v>1311</v>
      </c>
      <c r="P1271">
        <v>0.57216585548285004</v>
      </c>
      <c r="Q1271">
        <v>0.86428202687140299</v>
      </c>
      <c r="R1271">
        <v>0.35017239729267902</v>
      </c>
      <c r="S1271">
        <v>6.4784548652678103E-2</v>
      </c>
      <c r="T1271">
        <v>-1.42889106143707</v>
      </c>
      <c r="U1271">
        <v>1.42889106143707</v>
      </c>
      <c r="V1271">
        <v>1.41478845652018</v>
      </c>
      <c r="W1271">
        <v>-14.05</v>
      </c>
      <c r="X1271">
        <v>9.91</v>
      </c>
      <c r="Y1271">
        <v>-94719</v>
      </c>
      <c r="Z1271">
        <v>-4985</v>
      </c>
      <c r="AA1271">
        <v>-0.16</v>
      </c>
      <c r="AB1271">
        <v>19</v>
      </c>
      <c r="AC1271">
        <v>10</v>
      </c>
      <c r="AD1271">
        <v>9</v>
      </c>
      <c r="AE1271">
        <v>52.63</v>
      </c>
      <c r="AF1271">
        <v>12</v>
      </c>
      <c r="AG1271">
        <v>8</v>
      </c>
      <c r="AH1271">
        <v>8</v>
      </c>
      <c r="AI1271">
        <v>3</v>
      </c>
    </row>
    <row r="1272" spans="1:35" x14ac:dyDescent="0.2">
      <c r="A1272" s="102">
        <v>387</v>
      </c>
      <c r="B1272">
        <v>5019</v>
      </c>
      <c r="C1272" t="s">
        <v>1589</v>
      </c>
      <c r="D1272" t="s">
        <v>1590</v>
      </c>
      <c r="E1272">
        <v>2840</v>
      </c>
      <c r="F1272">
        <v>2838</v>
      </c>
      <c r="G1272">
        <v>300</v>
      </c>
      <c r="H1272" t="s">
        <v>1311</v>
      </c>
      <c r="I1272">
        <v>9507</v>
      </c>
      <c r="J1272" t="s">
        <v>1448</v>
      </c>
      <c r="K1272" t="s">
        <v>1371</v>
      </c>
      <c r="L1272">
        <v>892</v>
      </c>
      <c r="M1272">
        <v>882</v>
      </c>
      <c r="N1272">
        <v>1000</v>
      </c>
      <c r="O1272" t="s">
        <v>1314</v>
      </c>
      <c r="P1272">
        <v>0.83833753063943195</v>
      </c>
      <c r="Q1272">
        <v>0.908232012448973</v>
      </c>
      <c r="R1272">
        <v>9.6067552046800606E-2</v>
      </c>
      <c r="S1272">
        <v>1.6376684661243399E-2</v>
      </c>
      <c r="T1272">
        <v>2.6827287311861898</v>
      </c>
      <c r="U1272">
        <v>2.6827287311861898</v>
      </c>
      <c r="V1272">
        <v>2.4718178473145298</v>
      </c>
      <c r="W1272">
        <v>9.73</v>
      </c>
      <c r="X1272">
        <v>3.59</v>
      </c>
      <c r="Y1272">
        <v>-95670</v>
      </c>
      <c r="Z1272">
        <v>-4784</v>
      </c>
      <c r="AA1272">
        <v>-0.27</v>
      </c>
      <c r="AB1272">
        <v>20</v>
      </c>
      <c r="AC1272">
        <v>9</v>
      </c>
      <c r="AD1272">
        <v>11</v>
      </c>
      <c r="AE1272">
        <v>45</v>
      </c>
      <c r="AF1272">
        <v>10</v>
      </c>
      <c r="AG1272">
        <v>8</v>
      </c>
      <c r="AH1272">
        <v>8</v>
      </c>
      <c r="AI1272">
        <v>4</v>
      </c>
    </row>
    <row r="1273" spans="1:35" x14ac:dyDescent="0.2">
      <c r="A1273" s="102">
        <v>1078</v>
      </c>
      <c r="B1273">
        <v>6302</v>
      </c>
      <c r="C1273" t="s">
        <v>1585</v>
      </c>
      <c r="D1273" t="s">
        <v>1324</v>
      </c>
      <c r="E1273">
        <v>2702</v>
      </c>
      <c r="F1273">
        <v>2722</v>
      </c>
      <c r="G1273">
        <v>400</v>
      </c>
      <c r="H1273" t="s">
        <v>1314</v>
      </c>
      <c r="I1273">
        <v>7182</v>
      </c>
      <c r="J1273" t="s">
        <v>1437</v>
      </c>
      <c r="K1273" t="s">
        <v>1369</v>
      </c>
      <c r="L1273">
        <v>1022</v>
      </c>
      <c r="M1273">
        <v>1011</v>
      </c>
      <c r="N1273">
        <v>1100</v>
      </c>
      <c r="O1273" t="s">
        <v>1311</v>
      </c>
      <c r="P1273">
        <v>0.61659985406956297</v>
      </c>
      <c r="Q1273">
        <v>0.849717417147001</v>
      </c>
      <c r="R1273">
        <v>0.246108855032971</v>
      </c>
      <c r="S1273">
        <v>5.7423967765464101E-2</v>
      </c>
      <c r="T1273">
        <v>-2.3854120646213102</v>
      </c>
      <c r="U1273">
        <v>2.3854120646213102</v>
      </c>
      <c r="V1273">
        <v>2.8154746495299698</v>
      </c>
      <c r="W1273">
        <v>-10.220000000000001</v>
      </c>
      <c r="X1273">
        <v>2.14</v>
      </c>
      <c r="Y1273">
        <v>-95787</v>
      </c>
      <c r="Z1273">
        <v>-5987</v>
      </c>
      <c r="AA1273">
        <v>-0.37</v>
      </c>
      <c r="AB1273">
        <v>16</v>
      </c>
      <c r="AC1273">
        <v>8</v>
      </c>
      <c r="AD1273">
        <v>8</v>
      </c>
      <c r="AE1273">
        <v>50</v>
      </c>
      <c r="AF1273">
        <v>16</v>
      </c>
      <c r="AG1273">
        <v>3</v>
      </c>
      <c r="AH1273">
        <v>4</v>
      </c>
      <c r="AI1273">
        <v>9</v>
      </c>
    </row>
    <row r="1274" spans="1:35" x14ac:dyDescent="0.2">
      <c r="A1274" s="102">
        <v>1011</v>
      </c>
      <c r="B1274">
        <v>4996</v>
      </c>
      <c r="C1274" t="s">
        <v>1603</v>
      </c>
      <c r="D1274" t="s">
        <v>1336</v>
      </c>
      <c r="E1274">
        <v>850</v>
      </c>
      <c r="F1274">
        <v>851</v>
      </c>
      <c r="G1274">
        <v>1100</v>
      </c>
      <c r="H1274" t="s">
        <v>1314</v>
      </c>
      <c r="I1274">
        <v>6460</v>
      </c>
      <c r="J1274" t="s">
        <v>1606</v>
      </c>
      <c r="K1274" t="s">
        <v>1324</v>
      </c>
      <c r="L1274">
        <v>1585</v>
      </c>
      <c r="M1274">
        <v>1601</v>
      </c>
      <c r="N1274">
        <v>600</v>
      </c>
      <c r="O1274" t="s">
        <v>1311</v>
      </c>
      <c r="P1274">
        <v>0.57260096930973903</v>
      </c>
      <c r="Q1274">
        <v>0.85463359046929699</v>
      </c>
      <c r="R1274">
        <v>0.30452375488745398</v>
      </c>
      <c r="S1274">
        <v>1.9337832463595599E-2</v>
      </c>
      <c r="T1274">
        <v>-2.5430940588190101</v>
      </c>
      <c r="U1274">
        <v>2.5430940588190101</v>
      </c>
      <c r="V1274">
        <v>2.3967889323436999</v>
      </c>
      <c r="W1274">
        <v>-15.9</v>
      </c>
      <c r="X1274">
        <v>2.5499999999999998</v>
      </c>
      <c r="Y1274">
        <v>-98276</v>
      </c>
      <c r="Z1274">
        <v>-4680</v>
      </c>
      <c r="AA1274">
        <v>-0.31</v>
      </c>
      <c r="AB1274">
        <v>21</v>
      </c>
      <c r="AC1274">
        <v>8</v>
      </c>
      <c r="AD1274">
        <v>13</v>
      </c>
      <c r="AE1274">
        <v>38.1</v>
      </c>
      <c r="AF1274">
        <v>10</v>
      </c>
      <c r="AG1274">
        <v>8</v>
      </c>
      <c r="AH1274">
        <v>9</v>
      </c>
      <c r="AI1274">
        <v>4</v>
      </c>
    </row>
    <row r="1275" spans="1:35" x14ac:dyDescent="0.2">
      <c r="A1275" s="102">
        <v>161</v>
      </c>
      <c r="B1275">
        <v>4927</v>
      </c>
      <c r="C1275" t="s">
        <v>1609</v>
      </c>
      <c r="D1275" t="s">
        <v>1336</v>
      </c>
      <c r="E1275">
        <v>2419</v>
      </c>
      <c r="F1275">
        <v>2384</v>
      </c>
      <c r="G1275">
        <v>400</v>
      </c>
      <c r="H1275" t="s">
        <v>1314</v>
      </c>
      <c r="I1275">
        <v>6178</v>
      </c>
      <c r="J1275" t="s">
        <v>1814</v>
      </c>
      <c r="K1275" t="s">
        <v>1326</v>
      </c>
      <c r="L1275">
        <v>1010</v>
      </c>
      <c r="M1275">
        <v>1005.5</v>
      </c>
      <c r="N1275">
        <v>900</v>
      </c>
      <c r="O1275" t="s">
        <v>1311</v>
      </c>
      <c r="P1275">
        <v>0.74252438043830704</v>
      </c>
      <c r="Q1275">
        <v>0.93133387487897501</v>
      </c>
      <c r="R1275">
        <v>0.20185201559275801</v>
      </c>
      <c r="S1275">
        <v>2.6450904834984201E-2</v>
      </c>
      <c r="T1275">
        <v>-1.6298662092738501</v>
      </c>
      <c r="U1275">
        <v>1.6298662092738501</v>
      </c>
      <c r="V1275">
        <v>1.7618046135972401</v>
      </c>
      <c r="W1275">
        <v>-6.18</v>
      </c>
      <c r="X1275">
        <v>5.0999999999999996</v>
      </c>
      <c r="Y1275">
        <v>-98970</v>
      </c>
      <c r="Z1275">
        <v>-5209</v>
      </c>
      <c r="AA1275">
        <v>-0.34</v>
      </c>
      <c r="AB1275">
        <v>19</v>
      </c>
      <c r="AC1275">
        <v>7</v>
      </c>
      <c r="AD1275">
        <v>12</v>
      </c>
      <c r="AE1275">
        <v>36.840000000000003</v>
      </c>
      <c r="AF1275">
        <v>12</v>
      </c>
      <c r="AG1275">
        <v>6</v>
      </c>
      <c r="AH1275">
        <v>9</v>
      </c>
      <c r="AI1275">
        <v>4</v>
      </c>
    </row>
    <row r="1276" spans="1:35" x14ac:dyDescent="0.2">
      <c r="A1276" s="102">
        <v>1377</v>
      </c>
      <c r="B1276">
        <v>4716</v>
      </c>
      <c r="C1276" t="s">
        <v>1649</v>
      </c>
      <c r="D1276" t="s">
        <v>1313</v>
      </c>
      <c r="E1276">
        <v>9550</v>
      </c>
      <c r="F1276">
        <v>9560</v>
      </c>
      <c r="G1276">
        <v>100</v>
      </c>
      <c r="H1276" t="s">
        <v>1311</v>
      </c>
      <c r="I1276">
        <v>6703</v>
      </c>
      <c r="J1276" t="s">
        <v>1578</v>
      </c>
      <c r="K1276" t="s">
        <v>1316</v>
      </c>
      <c r="L1276">
        <v>1350</v>
      </c>
      <c r="M1276">
        <v>1348</v>
      </c>
      <c r="N1276">
        <v>700</v>
      </c>
      <c r="O1276" t="s">
        <v>1314</v>
      </c>
      <c r="P1276">
        <v>0.82279978591280101</v>
      </c>
      <c r="Q1276">
        <v>0.81789960337735901</v>
      </c>
      <c r="R1276">
        <v>4.3079892384916404E-3</v>
      </c>
      <c r="S1276">
        <v>2.6887234085625301E-2</v>
      </c>
      <c r="T1276">
        <v>1.68227934135099</v>
      </c>
      <c r="U1276">
        <v>1.68227934135099</v>
      </c>
      <c r="V1276">
        <v>1.7860748878206301</v>
      </c>
      <c r="W1276">
        <v>6.64</v>
      </c>
      <c r="X1276">
        <v>1.3</v>
      </c>
      <c r="Y1276">
        <v>-99227</v>
      </c>
      <c r="Z1276">
        <v>-5222</v>
      </c>
      <c r="AA1276">
        <v>-0.42</v>
      </c>
      <c r="AB1276">
        <v>19</v>
      </c>
      <c r="AC1276">
        <v>8</v>
      </c>
      <c r="AD1276">
        <v>11</v>
      </c>
      <c r="AE1276">
        <v>42.11</v>
      </c>
      <c r="AF1276">
        <v>13</v>
      </c>
      <c r="AG1276">
        <v>4</v>
      </c>
      <c r="AH1276">
        <v>6</v>
      </c>
      <c r="AI1276">
        <v>9</v>
      </c>
    </row>
    <row r="1277" spans="1:35" x14ac:dyDescent="0.2">
      <c r="A1277" s="102">
        <v>1476</v>
      </c>
      <c r="B1277">
        <v>5711</v>
      </c>
      <c r="C1277" t="s">
        <v>2160</v>
      </c>
      <c r="D1277" t="s">
        <v>1327</v>
      </c>
      <c r="E1277">
        <v>2845</v>
      </c>
      <c r="F1277">
        <v>2872</v>
      </c>
      <c r="G1277">
        <v>300</v>
      </c>
      <c r="H1277" t="s">
        <v>1311</v>
      </c>
      <c r="I1277">
        <v>5801</v>
      </c>
      <c r="J1277" t="s">
        <v>1610</v>
      </c>
      <c r="K1277" t="s">
        <v>1327</v>
      </c>
      <c r="L1277">
        <v>2547</v>
      </c>
      <c r="M1277">
        <v>2585</v>
      </c>
      <c r="N1277">
        <v>300</v>
      </c>
      <c r="O1277" t="s">
        <v>1314</v>
      </c>
      <c r="P1277">
        <v>0.77135860396333</v>
      </c>
      <c r="Q1277">
        <v>0.80607381096136799</v>
      </c>
      <c r="R1277">
        <v>0.43741781770960397</v>
      </c>
      <c r="S1277">
        <v>8.5520610158145702E-2</v>
      </c>
      <c r="T1277">
        <v>1.8783924817580799</v>
      </c>
      <c r="U1277">
        <v>1.8783924817580799</v>
      </c>
      <c r="V1277">
        <v>1.9969964680789001</v>
      </c>
      <c r="W1277">
        <v>6.79</v>
      </c>
      <c r="X1277">
        <v>9.99</v>
      </c>
      <c r="Y1277">
        <v>-100140</v>
      </c>
      <c r="Z1277">
        <v>-12518</v>
      </c>
      <c r="AA1277">
        <v>-0.76</v>
      </c>
      <c r="AB1277">
        <v>8</v>
      </c>
      <c r="AC1277">
        <v>3</v>
      </c>
      <c r="AD1277">
        <v>5</v>
      </c>
      <c r="AE1277">
        <v>37.5</v>
      </c>
      <c r="AF1277">
        <v>13</v>
      </c>
      <c r="AG1277">
        <v>1</v>
      </c>
      <c r="AH1277">
        <v>4</v>
      </c>
      <c r="AI1277">
        <v>3</v>
      </c>
    </row>
    <row r="1278" spans="1:35" x14ac:dyDescent="0.2">
      <c r="A1278" s="102">
        <v>114</v>
      </c>
      <c r="B1278">
        <v>2001</v>
      </c>
      <c r="C1278" t="s">
        <v>1222</v>
      </c>
      <c r="D1278" t="s">
        <v>1339</v>
      </c>
      <c r="E1278">
        <v>1653</v>
      </c>
      <c r="F1278">
        <v>1649</v>
      </c>
      <c r="G1278">
        <v>600</v>
      </c>
      <c r="H1278" t="s">
        <v>1311</v>
      </c>
      <c r="I1278">
        <v>7976</v>
      </c>
      <c r="J1278" t="s">
        <v>1364</v>
      </c>
      <c r="K1278" t="s">
        <v>1335</v>
      </c>
      <c r="L1278">
        <v>1579</v>
      </c>
      <c r="M1278">
        <v>1529</v>
      </c>
      <c r="N1278">
        <v>600</v>
      </c>
      <c r="O1278" t="s">
        <v>1314</v>
      </c>
      <c r="P1278">
        <v>0.88266695001761397</v>
      </c>
      <c r="Q1278">
        <v>0.93814807706028702</v>
      </c>
      <c r="R1278">
        <v>1.83934314162849E-3</v>
      </c>
      <c r="S1278">
        <v>3.85962527949388E-2</v>
      </c>
      <c r="T1278">
        <v>4.1711941396456096</v>
      </c>
      <c r="U1278">
        <v>4.1711941396456096</v>
      </c>
      <c r="V1278">
        <v>0.13445633002614599</v>
      </c>
      <c r="W1278">
        <v>6.44</v>
      </c>
      <c r="X1278">
        <v>7.28</v>
      </c>
      <c r="Y1278">
        <v>-101769</v>
      </c>
      <c r="Z1278">
        <v>-6785</v>
      </c>
      <c r="AA1278">
        <v>-0.31</v>
      </c>
      <c r="AB1278">
        <v>15</v>
      </c>
      <c r="AC1278">
        <v>7</v>
      </c>
      <c r="AD1278">
        <v>8</v>
      </c>
      <c r="AE1278">
        <v>46.67</v>
      </c>
      <c r="AF1278">
        <v>16</v>
      </c>
      <c r="AG1278">
        <v>2</v>
      </c>
      <c r="AH1278">
        <v>2</v>
      </c>
      <c r="AI1278">
        <v>11</v>
      </c>
    </row>
    <row r="1279" spans="1:35" x14ac:dyDescent="0.2">
      <c r="A1279" s="102">
        <v>531</v>
      </c>
      <c r="B1279">
        <v>1941</v>
      </c>
      <c r="C1279" t="s">
        <v>1737</v>
      </c>
      <c r="D1279" t="s">
        <v>1321</v>
      </c>
      <c r="E1279">
        <v>2445</v>
      </c>
      <c r="F1279">
        <v>2462</v>
      </c>
      <c r="G1279">
        <v>300</v>
      </c>
      <c r="H1279" t="s">
        <v>1314</v>
      </c>
      <c r="I1279">
        <v>6856</v>
      </c>
      <c r="J1279" t="s">
        <v>234</v>
      </c>
      <c r="K1279" t="s">
        <v>1316</v>
      </c>
      <c r="L1279">
        <v>7080</v>
      </c>
      <c r="M1279">
        <v>7090</v>
      </c>
      <c r="N1279">
        <v>100</v>
      </c>
      <c r="O1279" t="s">
        <v>1311</v>
      </c>
      <c r="P1279">
        <v>0.55596947169312705</v>
      </c>
      <c r="Q1279">
        <v>0.89718186643742903</v>
      </c>
      <c r="R1279">
        <v>0.29039018234880698</v>
      </c>
      <c r="S1279">
        <v>1.091829131505E-2</v>
      </c>
      <c r="T1279">
        <v>-2.3253851840397102E-2</v>
      </c>
      <c r="U1279">
        <v>2.3253851840397102E-2</v>
      </c>
      <c r="V1279">
        <v>1.02925661262441</v>
      </c>
      <c r="W1279">
        <v>-0.06</v>
      </c>
      <c r="X1279">
        <v>4.17</v>
      </c>
      <c r="Y1279">
        <v>-102027</v>
      </c>
      <c r="Z1279">
        <v>-7848</v>
      </c>
      <c r="AA1279">
        <v>-0.39</v>
      </c>
      <c r="AB1279">
        <v>13</v>
      </c>
      <c r="AC1279">
        <v>6</v>
      </c>
      <c r="AD1279">
        <v>7</v>
      </c>
      <c r="AE1279">
        <v>46.15</v>
      </c>
      <c r="AF1279">
        <v>11</v>
      </c>
      <c r="AG1279">
        <v>3</v>
      </c>
      <c r="AH1279">
        <v>4</v>
      </c>
      <c r="AI1279">
        <v>6</v>
      </c>
    </row>
    <row r="1280" spans="1:35" x14ac:dyDescent="0.2">
      <c r="A1280" s="102">
        <v>283</v>
      </c>
      <c r="B1280">
        <v>5301</v>
      </c>
      <c r="C1280" t="s">
        <v>715</v>
      </c>
      <c r="D1280" t="s">
        <v>1310</v>
      </c>
      <c r="E1280">
        <v>1003</v>
      </c>
      <c r="F1280">
        <v>1014</v>
      </c>
      <c r="G1280">
        <v>1000</v>
      </c>
      <c r="H1280" t="s">
        <v>1311</v>
      </c>
      <c r="I1280">
        <v>9603</v>
      </c>
      <c r="J1280" t="s">
        <v>1501</v>
      </c>
      <c r="K1280" t="s">
        <v>1326</v>
      </c>
      <c r="L1280">
        <v>2530</v>
      </c>
      <c r="M1280">
        <v>2491</v>
      </c>
      <c r="N1280">
        <v>400</v>
      </c>
      <c r="O1280" t="s">
        <v>1314</v>
      </c>
      <c r="P1280">
        <v>0.86875181065108997</v>
      </c>
      <c r="Q1280">
        <v>0.91745441871238098</v>
      </c>
      <c r="R1280">
        <v>8.5879632990703406E-2</v>
      </c>
      <c r="S1280">
        <v>8.0927960717750002E-3</v>
      </c>
      <c r="T1280">
        <v>2.1685794872589899</v>
      </c>
      <c r="U1280">
        <v>2.1685794872589899</v>
      </c>
      <c r="V1280">
        <v>1.1607245531285799</v>
      </c>
      <c r="W1280">
        <v>9.2200000000000006</v>
      </c>
      <c r="X1280">
        <v>1.77</v>
      </c>
      <c r="Y1280">
        <v>-102174</v>
      </c>
      <c r="Z1280">
        <v>-3784</v>
      </c>
      <c r="AA1280">
        <v>-0.19</v>
      </c>
      <c r="AB1280">
        <v>27</v>
      </c>
      <c r="AC1280">
        <v>13</v>
      </c>
      <c r="AD1280">
        <v>14</v>
      </c>
      <c r="AE1280">
        <v>48.15</v>
      </c>
      <c r="AF1280">
        <v>7</v>
      </c>
      <c r="AG1280">
        <v>12</v>
      </c>
      <c r="AH1280">
        <v>13</v>
      </c>
      <c r="AI1280">
        <v>2</v>
      </c>
    </row>
    <row r="1281" spans="1:35" x14ac:dyDescent="0.2">
      <c r="A1281" s="102">
        <v>1288</v>
      </c>
      <c r="B1281">
        <v>3086</v>
      </c>
      <c r="C1281" t="s">
        <v>627</v>
      </c>
      <c r="D1281" t="s">
        <v>1337</v>
      </c>
      <c r="E1281">
        <v>1330</v>
      </c>
      <c r="F1281">
        <v>1328</v>
      </c>
      <c r="G1281">
        <v>800</v>
      </c>
      <c r="H1281" t="s">
        <v>1314</v>
      </c>
      <c r="I1281">
        <v>8020</v>
      </c>
      <c r="J1281" t="s">
        <v>1438</v>
      </c>
      <c r="K1281" t="s">
        <v>1318</v>
      </c>
      <c r="L1281">
        <v>1330</v>
      </c>
      <c r="M1281">
        <v>1319</v>
      </c>
      <c r="N1281">
        <v>800</v>
      </c>
      <c r="O1281" t="s">
        <v>1311</v>
      </c>
      <c r="P1281">
        <v>0.65662834635907497</v>
      </c>
      <c r="Q1281">
        <v>0.82829040037063595</v>
      </c>
      <c r="R1281">
        <v>9.0069541331590494E-2</v>
      </c>
      <c r="S1281">
        <v>4.1880347045604602E-2</v>
      </c>
      <c r="T1281">
        <v>-0.14332769179283</v>
      </c>
      <c r="U1281">
        <v>0.14332769179283</v>
      </c>
      <c r="V1281">
        <v>1.3046658909188699E-2</v>
      </c>
      <c r="W1281">
        <v>-0.59</v>
      </c>
      <c r="X1281">
        <v>0.68</v>
      </c>
      <c r="Y1281">
        <v>-103626</v>
      </c>
      <c r="Z1281">
        <v>-6477</v>
      </c>
      <c r="AA1281">
        <v>-0.28000000000000003</v>
      </c>
      <c r="AB1281">
        <v>16</v>
      </c>
      <c r="AC1281">
        <v>10</v>
      </c>
      <c r="AD1281">
        <v>6</v>
      </c>
      <c r="AE1281">
        <v>62.5</v>
      </c>
      <c r="AF1281">
        <v>14</v>
      </c>
      <c r="AG1281">
        <v>5</v>
      </c>
      <c r="AH1281">
        <v>4</v>
      </c>
      <c r="AI1281">
        <v>7</v>
      </c>
    </row>
    <row r="1282" spans="1:35" x14ac:dyDescent="0.2">
      <c r="A1282" s="102">
        <v>1022</v>
      </c>
      <c r="B1282">
        <v>4151</v>
      </c>
      <c r="C1282" t="s">
        <v>1232</v>
      </c>
      <c r="D1282" t="s">
        <v>1334</v>
      </c>
      <c r="E1282">
        <v>2829</v>
      </c>
      <c r="F1282">
        <v>2815</v>
      </c>
      <c r="G1282">
        <v>300</v>
      </c>
      <c r="H1282" t="s">
        <v>1311</v>
      </c>
      <c r="I1282">
        <v>7752</v>
      </c>
      <c r="J1282" t="s">
        <v>834</v>
      </c>
      <c r="K1282" t="s">
        <v>1316</v>
      </c>
      <c r="L1282">
        <v>1127</v>
      </c>
      <c r="M1282">
        <v>1124</v>
      </c>
      <c r="N1282">
        <v>800</v>
      </c>
      <c r="O1282" t="s">
        <v>1314</v>
      </c>
      <c r="P1282">
        <v>0.72477845622112802</v>
      </c>
      <c r="Q1282">
        <v>0.85379471149880204</v>
      </c>
      <c r="R1282">
        <v>6.8087885387507199E-3</v>
      </c>
      <c r="S1282">
        <v>4.5144474042415603E-2</v>
      </c>
      <c r="T1282">
        <v>3.58605319734954</v>
      </c>
      <c r="U1282">
        <v>3.58605319734954</v>
      </c>
      <c r="V1282">
        <v>3.7028254858127498</v>
      </c>
      <c r="W1282">
        <v>16.53</v>
      </c>
      <c r="X1282">
        <v>6.48</v>
      </c>
      <c r="Y1282">
        <v>-103687</v>
      </c>
      <c r="Z1282">
        <v>-5457</v>
      </c>
      <c r="AA1282">
        <v>-0.28999999999999998</v>
      </c>
      <c r="AB1282">
        <v>19</v>
      </c>
      <c r="AC1282">
        <v>9</v>
      </c>
      <c r="AD1282">
        <v>10</v>
      </c>
      <c r="AE1282">
        <v>47.37</v>
      </c>
      <c r="AF1282">
        <v>9</v>
      </c>
      <c r="AG1282">
        <v>6</v>
      </c>
      <c r="AH1282">
        <v>8</v>
      </c>
      <c r="AI1282">
        <v>5</v>
      </c>
    </row>
    <row r="1283" spans="1:35" x14ac:dyDescent="0.2">
      <c r="A1283" s="102">
        <v>854</v>
      </c>
      <c r="B1283">
        <v>6674</v>
      </c>
      <c r="C1283" t="s">
        <v>233</v>
      </c>
      <c r="D1283" t="s">
        <v>1316</v>
      </c>
      <c r="E1283">
        <v>2167</v>
      </c>
      <c r="F1283">
        <v>2155</v>
      </c>
      <c r="G1283">
        <v>500</v>
      </c>
      <c r="H1283" t="s">
        <v>1311</v>
      </c>
      <c r="I1283">
        <v>7224</v>
      </c>
      <c r="J1283" t="s">
        <v>805</v>
      </c>
      <c r="K1283" t="s">
        <v>1329</v>
      </c>
      <c r="L1283">
        <v>1318</v>
      </c>
      <c r="M1283">
        <v>1312</v>
      </c>
      <c r="N1283">
        <v>800</v>
      </c>
      <c r="O1283" t="s">
        <v>1314</v>
      </c>
      <c r="P1283">
        <v>0.833738381914504</v>
      </c>
      <c r="Q1283">
        <v>0.86938348506630203</v>
      </c>
      <c r="R1283">
        <v>0.283443118917798</v>
      </c>
      <c r="S1283">
        <v>4.5178657899554199E-2</v>
      </c>
      <c r="T1283">
        <v>1.0359002683315399</v>
      </c>
      <c r="U1283">
        <v>1.0359002683315399</v>
      </c>
      <c r="V1283">
        <v>1.31888307037261</v>
      </c>
      <c r="W1283">
        <v>3.2</v>
      </c>
      <c r="X1283">
        <v>2.59</v>
      </c>
      <c r="Y1283">
        <v>-105038</v>
      </c>
      <c r="Z1283">
        <v>-7003</v>
      </c>
      <c r="AA1283">
        <v>-0.36</v>
      </c>
      <c r="AB1283">
        <v>15</v>
      </c>
      <c r="AC1283">
        <v>6</v>
      </c>
      <c r="AD1283">
        <v>9</v>
      </c>
      <c r="AE1283">
        <v>40</v>
      </c>
      <c r="AF1283">
        <v>13</v>
      </c>
      <c r="AG1283">
        <v>5</v>
      </c>
      <c r="AH1283">
        <v>5</v>
      </c>
      <c r="AI1283">
        <v>5</v>
      </c>
    </row>
    <row r="1284" spans="1:35" x14ac:dyDescent="0.2">
      <c r="A1284" s="102">
        <v>1175</v>
      </c>
      <c r="B1284">
        <v>1963</v>
      </c>
      <c r="C1284" t="s">
        <v>1575</v>
      </c>
      <c r="D1284" t="s">
        <v>1321</v>
      </c>
      <c r="E1284">
        <v>1581</v>
      </c>
      <c r="F1284">
        <v>1555</v>
      </c>
      <c r="G1284">
        <v>600</v>
      </c>
      <c r="H1284" t="s">
        <v>1314</v>
      </c>
      <c r="I1284">
        <v>3116</v>
      </c>
      <c r="J1284" t="s">
        <v>1515</v>
      </c>
      <c r="K1284" t="s">
        <v>1329</v>
      </c>
      <c r="L1284">
        <v>1598</v>
      </c>
      <c r="M1284">
        <v>1623</v>
      </c>
      <c r="N1284">
        <v>600</v>
      </c>
      <c r="O1284" t="s">
        <v>1311</v>
      </c>
      <c r="P1284">
        <v>0.78401696822742095</v>
      </c>
      <c r="Q1284">
        <v>0.84020289899686396</v>
      </c>
      <c r="R1284">
        <v>0.16680562121225101</v>
      </c>
      <c r="S1284">
        <v>9.2880275323149297E-2</v>
      </c>
      <c r="T1284">
        <v>-0.45385804237380001</v>
      </c>
      <c r="U1284">
        <v>0.45385804237380001</v>
      </c>
      <c r="V1284">
        <v>0.272333424843408</v>
      </c>
      <c r="W1284">
        <v>-1.42</v>
      </c>
      <c r="X1284">
        <v>4.1900000000000004</v>
      </c>
      <c r="Y1284">
        <v>-106786</v>
      </c>
      <c r="Z1284">
        <v>-5933</v>
      </c>
      <c r="AA1284">
        <v>-0.28999999999999998</v>
      </c>
      <c r="AB1284">
        <v>18</v>
      </c>
      <c r="AC1284">
        <v>8</v>
      </c>
      <c r="AD1284">
        <v>10</v>
      </c>
      <c r="AE1284">
        <v>44.44</v>
      </c>
      <c r="AF1284">
        <v>12</v>
      </c>
      <c r="AG1284">
        <v>4</v>
      </c>
      <c r="AH1284">
        <v>5</v>
      </c>
      <c r="AI1284">
        <v>9</v>
      </c>
    </row>
    <row r="1285" spans="1:35" x14ac:dyDescent="0.2">
      <c r="A1285" s="102">
        <v>452</v>
      </c>
      <c r="B1285">
        <v>2267</v>
      </c>
      <c r="C1285" t="s">
        <v>1570</v>
      </c>
      <c r="D1285" t="s">
        <v>1339</v>
      </c>
      <c r="E1285">
        <v>5310</v>
      </c>
      <c r="F1285">
        <v>5330</v>
      </c>
      <c r="G1285">
        <v>200</v>
      </c>
      <c r="H1285" t="s">
        <v>1314</v>
      </c>
      <c r="I1285">
        <v>5301</v>
      </c>
      <c r="J1285" t="s">
        <v>715</v>
      </c>
      <c r="K1285" t="s">
        <v>1310</v>
      </c>
      <c r="L1285">
        <v>1003</v>
      </c>
      <c r="M1285">
        <v>1014</v>
      </c>
      <c r="N1285">
        <v>1100</v>
      </c>
      <c r="O1285" t="s">
        <v>1311</v>
      </c>
      <c r="P1285">
        <v>0.63544207331351599</v>
      </c>
      <c r="Q1285">
        <v>0.90372593182262595</v>
      </c>
      <c r="R1285">
        <v>0.42996728692438602</v>
      </c>
      <c r="S1285">
        <v>1.9173472366059E-3</v>
      </c>
      <c r="T1285">
        <v>-2.0479399569916201</v>
      </c>
      <c r="U1285">
        <v>2.0479399569916201</v>
      </c>
      <c r="V1285">
        <v>1.86688989943891</v>
      </c>
      <c r="W1285">
        <v>-7.96</v>
      </c>
      <c r="X1285">
        <v>4.63</v>
      </c>
      <c r="Y1285">
        <v>-107144</v>
      </c>
      <c r="Z1285">
        <v>-4870</v>
      </c>
      <c r="AA1285">
        <v>-0.23</v>
      </c>
      <c r="AB1285">
        <v>22</v>
      </c>
      <c r="AC1285">
        <v>12</v>
      </c>
      <c r="AD1285">
        <v>10</v>
      </c>
      <c r="AE1285">
        <v>54.55</v>
      </c>
      <c r="AF1285">
        <v>9</v>
      </c>
      <c r="AG1285">
        <v>10</v>
      </c>
      <c r="AH1285">
        <v>9</v>
      </c>
      <c r="AI1285">
        <v>3</v>
      </c>
    </row>
    <row r="1286" spans="1:35" x14ac:dyDescent="0.2">
      <c r="A1286" s="102">
        <v>145</v>
      </c>
      <c r="B1286">
        <v>1803</v>
      </c>
      <c r="C1286" t="s">
        <v>1322</v>
      </c>
      <c r="D1286" t="s">
        <v>1321</v>
      </c>
      <c r="E1286">
        <v>1095</v>
      </c>
      <c r="F1286">
        <v>1094</v>
      </c>
      <c r="G1286">
        <v>900</v>
      </c>
      <c r="H1286" t="s">
        <v>1314</v>
      </c>
      <c r="I1286">
        <v>4626</v>
      </c>
      <c r="J1286" t="s">
        <v>1584</v>
      </c>
      <c r="K1286" t="s">
        <v>1336</v>
      </c>
      <c r="L1286">
        <v>4940</v>
      </c>
      <c r="M1286">
        <v>4875</v>
      </c>
      <c r="N1286">
        <v>200</v>
      </c>
      <c r="O1286" t="s">
        <v>1311</v>
      </c>
      <c r="P1286">
        <v>0.65512430496841201</v>
      </c>
      <c r="Q1286">
        <v>0.93296430272847897</v>
      </c>
      <c r="R1286">
        <v>0.27258691263579199</v>
      </c>
      <c r="S1286">
        <v>4.2928758697209496E-3</v>
      </c>
      <c r="T1286">
        <v>-2.3798542607163702</v>
      </c>
      <c r="U1286">
        <v>2.3798542607163702</v>
      </c>
      <c r="V1286">
        <v>2.63345306573936</v>
      </c>
      <c r="W1286">
        <v>-11.08</v>
      </c>
      <c r="X1286">
        <v>0.98</v>
      </c>
      <c r="Y1286">
        <v>-107889</v>
      </c>
      <c r="Z1286">
        <v>-6743</v>
      </c>
      <c r="AA1286">
        <v>-0.44</v>
      </c>
      <c r="AB1286">
        <v>16</v>
      </c>
      <c r="AC1286">
        <v>7</v>
      </c>
      <c r="AD1286">
        <v>9</v>
      </c>
      <c r="AE1286">
        <v>43.75</v>
      </c>
      <c r="AF1286">
        <v>11</v>
      </c>
      <c r="AG1286">
        <v>4</v>
      </c>
      <c r="AH1286">
        <v>6</v>
      </c>
      <c r="AI1286">
        <v>6</v>
      </c>
    </row>
    <row r="1287" spans="1:35" x14ac:dyDescent="0.2">
      <c r="A1287" s="102">
        <v>1376</v>
      </c>
      <c r="B1287">
        <v>4540</v>
      </c>
      <c r="C1287" t="s">
        <v>1792</v>
      </c>
      <c r="D1287" t="s">
        <v>1334</v>
      </c>
      <c r="E1287">
        <v>2913</v>
      </c>
      <c r="F1287">
        <v>2861</v>
      </c>
      <c r="G1287">
        <v>300</v>
      </c>
      <c r="H1287" t="s">
        <v>1311</v>
      </c>
      <c r="I1287">
        <v>5411</v>
      </c>
      <c r="J1287" t="s">
        <v>1786</v>
      </c>
      <c r="K1287" t="s">
        <v>1367</v>
      </c>
      <c r="L1287">
        <v>1210</v>
      </c>
      <c r="M1287">
        <v>1197</v>
      </c>
      <c r="N1287">
        <v>700</v>
      </c>
      <c r="O1287" t="s">
        <v>1314</v>
      </c>
      <c r="P1287">
        <v>0.60149404689372099</v>
      </c>
      <c r="Q1287">
        <v>0.81800498613822903</v>
      </c>
      <c r="R1287">
        <v>0.36083445503334499</v>
      </c>
      <c r="S1287">
        <v>3.7909737251839298E-2</v>
      </c>
      <c r="T1287">
        <v>1.3230725759470801</v>
      </c>
      <c r="U1287">
        <v>1.3230725759470801</v>
      </c>
      <c r="V1287">
        <v>1.5664661847627801</v>
      </c>
      <c r="W1287">
        <v>5.27</v>
      </c>
      <c r="X1287">
        <v>2.38</v>
      </c>
      <c r="Y1287">
        <v>-109229</v>
      </c>
      <c r="Z1287">
        <v>-5461</v>
      </c>
      <c r="AA1287">
        <v>-0.37</v>
      </c>
      <c r="AB1287">
        <v>20</v>
      </c>
      <c r="AC1287">
        <v>10</v>
      </c>
      <c r="AD1287">
        <v>10</v>
      </c>
      <c r="AE1287">
        <v>50</v>
      </c>
      <c r="AF1287">
        <v>9</v>
      </c>
      <c r="AG1287">
        <v>7</v>
      </c>
      <c r="AH1287">
        <v>9</v>
      </c>
      <c r="AI1287">
        <v>4</v>
      </c>
    </row>
    <row r="1288" spans="1:35" x14ac:dyDescent="0.2">
      <c r="A1288" s="102">
        <v>1246</v>
      </c>
      <c r="B1288">
        <v>1951</v>
      </c>
      <c r="C1288" t="s">
        <v>1791</v>
      </c>
      <c r="D1288" t="s">
        <v>1321</v>
      </c>
      <c r="E1288">
        <v>2641</v>
      </c>
      <c r="F1288">
        <v>2565</v>
      </c>
      <c r="G1288">
        <v>300</v>
      </c>
      <c r="H1288" t="s">
        <v>1314</v>
      </c>
      <c r="I1288">
        <v>7267</v>
      </c>
      <c r="J1288" t="s">
        <v>60</v>
      </c>
      <c r="K1288" t="s">
        <v>1329</v>
      </c>
      <c r="L1288">
        <v>2938</v>
      </c>
      <c r="M1288">
        <v>2954</v>
      </c>
      <c r="N1288">
        <v>300</v>
      </c>
      <c r="O1288" t="s">
        <v>1311</v>
      </c>
      <c r="P1288">
        <v>0.60310361481997599</v>
      </c>
      <c r="Q1288">
        <v>0.83353477657881903</v>
      </c>
      <c r="R1288">
        <v>1.21119524678594E-3</v>
      </c>
      <c r="S1288">
        <v>3.3395249595340598E-2</v>
      </c>
      <c r="T1288">
        <v>-1.8437177850750801</v>
      </c>
      <c r="U1288">
        <v>1.8437177850750801</v>
      </c>
      <c r="V1288">
        <v>0.64781811161330105</v>
      </c>
      <c r="W1288">
        <v>-5.75</v>
      </c>
      <c r="X1288">
        <v>13.17</v>
      </c>
      <c r="Y1288">
        <v>-109623</v>
      </c>
      <c r="Z1288">
        <v>-7308</v>
      </c>
      <c r="AA1288">
        <v>-0.24</v>
      </c>
      <c r="AB1288">
        <v>15</v>
      </c>
      <c r="AC1288">
        <v>9</v>
      </c>
      <c r="AD1288">
        <v>6</v>
      </c>
      <c r="AE1288">
        <v>60</v>
      </c>
      <c r="AF1288">
        <v>13</v>
      </c>
      <c r="AG1288">
        <v>3</v>
      </c>
      <c r="AH1288">
        <v>4</v>
      </c>
      <c r="AI1288">
        <v>8</v>
      </c>
    </row>
    <row r="1289" spans="1:35" x14ac:dyDescent="0.2">
      <c r="A1289" s="102">
        <v>353</v>
      </c>
      <c r="B1289">
        <v>4530</v>
      </c>
      <c r="C1289" t="s">
        <v>1062</v>
      </c>
      <c r="D1289" t="s">
        <v>1334</v>
      </c>
      <c r="E1289">
        <v>5630</v>
      </c>
      <c r="F1289">
        <v>5610</v>
      </c>
      <c r="G1289">
        <v>100</v>
      </c>
      <c r="H1289" t="s">
        <v>1311</v>
      </c>
      <c r="I1289">
        <v>8697</v>
      </c>
      <c r="J1289" t="s">
        <v>928</v>
      </c>
      <c r="K1289" t="s">
        <v>1317</v>
      </c>
      <c r="L1289">
        <v>1990</v>
      </c>
      <c r="M1289">
        <v>1981</v>
      </c>
      <c r="N1289">
        <v>300</v>
      </c>
      <c r="O1289" t="s">
        <v>1314</v>
      </c>
      <c r="P1289">
        <v>0.74453735031309398</v>
      </c>
      <c r="Q1289">
        <v>0.91144393941024404</v>
      </c>
      <c r="R1289">
        <v>0.20292671668641099</v>
      </c>
      <c r="S1289">
        <v>8.0568064874911305E-3</v>
      </c>
      <c r="T1289">
        <v>0.16584441401299899</v>
      </c>
      <c r="U1289">
        <v>0.16584441401299899</v>
      </c>
      <c r="V1289">
        <v>0.38183970129759498</v>
      </c>
      <c r="W1289">
        <v>0.51</v>
      </c>
      <c r="X1289">
        <v>5.94</v>
      </c>
      <c r="Y1289">
        <v>-110438</v>
      </c>
      <c r="Z1289">
        <v>-6135</v>
      </c>
      <c r="AA1289">
        <v>-0.54</v>
      </c>
      <c r="AB1289">
        <v>18</v>
      </c>
      <c r="AC1289">
        <v>8</v>
      </c>
      <c r="AD1289">
        <v>10</v>
      </c>
      <c r="AE1289">
        <v>44.44</v>
      </c>
      <c r="AF1289">
        <v>11</v>
      </c>
      <c r="AG1289">
        <v>4</v>
      </c>
      <c r="AH1289">
        <v>9</v>
      </c>
      <c r="AI1289">
        <v>5</v>
      </c>
    </row>
    <row r="1290" spans="1:35" x14ac:dyDescent="0.2">
      <c r="A1290" s="102">
        <v>153</v>
      </c>
      <c r="B1290">
        <v>2371</v>
      </c>
      <c r="C1290" t="s">
        <v>599</v>
      </c>
      <c r="D1290" t="s">
        <v>1326</v>
      </c>
      <c r="E1290">
        <v>2980</v>
      </c>
      <c r="F1290">
        <v>2954</v>
      </c>
      <c r="G1290">
        <v>400</v>
      </c>
      <c r="H1290" t="s">
        <v>1314</v>
      </c>
      <c r="I1290">
        <v>3110</v>
      </c>
      <c r="J1290" t="s">
        <v>548</v>
      </c>
      <c r="K1290" t="s">
        <v>1310</v>
      </c>
      <c r="L1290">
        <v>5210</v>
      </c>
      <c r="M1290">
        <v>5210</v>
      </c>
      <c r="N1290">
        <v>200</v>
      </c>
      <c r="O1290" t="s">
        <v>1311</v>
      </c>
      <c r="P1290">
        <v>0.92036539478872503</v>
      </c>
      <c r="Q1290">
        <v>0.93215088353019704</v>
      </c>
      <c r="R1290">
        <v>4.4915326418891802E-4</v>
      </c>
      <c r="S1290">
        <v>3.4417919344896401E-2</v>
      </c>
      <c r="T1290">
        <v>-1.50905169509521</v>
      </c>
      <c r="U1290">
        <v>1.50905169509521</v>
      </c>
      <c r="V1290">
        <v>1.40126033854308</v>
      </c>
      <c r="W1290">
        <v>-13.98</v>
      </c>
      <c r="X1290">
        <v>13.4</v>
      </c>
      <c r="Y1290">
        <v>-111195</v>
      </c>
      <c r="Z1290">
        <v>-4448</v>
      </c>
      <c r="AA1290">
        <v>-0.21</v>
      </c>
      <c r="AB1290">
        <v>25</v>
      </c>
      <c r="AC1290">
        <v>11</v>
      </c>
      <c r="AD1290">
        <v>14</v>
      </c>
      <c r="AE1290">
        <v>44</v>
      </c>
      <c r="AF1290">
        <v>9</v>
      </c>
      <c r="AG1290">
        <v>11</v>
      </c>
      <c r="AH1290">
        <v>10</v>
      </c>
      <c r="AI1290">
        <v>4</v>
      </c>
    </row>
    <row r="1291" spans="1:35" x14ac:dyDescent="0.2">
      <c r="A1291" s="102">
        <v>1126</v>
      </c>
      <c r="B1291">
        <v>8012</v>
      </c>
      <c r="C1291" t="s">
        <v>1548</v>
      </c>
      <c r="D1291" t="s">
        <v>1318</v>
      </c>
      <c r="E1291">
        <v>1488</v>
      </c>
      <c r="F1291">
        <v>1486</v>
      </c>
      <c r="G1291">
        <v>700</v>
      </c>
      <c r="H1291" t="s">
        <v>1311</v>
      </c>
      <c r="I1291">
        <v>8359</v>
      </c>
      <c r="J1291" t="s">
        <v>561</v>
      </c>
      <c r="K1291" t="s">
        <v>1369</v>
      </c>
      <c r="L1291">
        <v>418</v>
      </c>
      <c r="M1291">
        <v>420</v>
      </c>
      <c r="N1291">
        <v>2500</v>
      </c>
      <c r="O1291" t="s">
        <v>1314</v>
      </c>
      <c r="P1291">
        <v>0.89339594502146702</v>
      </c>
      <c r="Q1291">
        <v>0.84536324625024795</v>
      </c>
      <c r="R1291">
        <v>0.26899659067033699</v>
      </c>
      <c r="S1291">
        <v>2.1378619162187799E-2</v>
      </c>
      <c r="T1291">
        <v>0.52850343254005305</v>
      </c>
      <c r="U1291">
        <v>0.52850343254005305</v>
      </c>
      <c r="V1291">
        <v>0.67893622860907499</v>
      </c>
      <c r="W1291">
        <v>1.6</v>
      </c>
      <c r="X1291">
        <v>0.94</v>
      </c>
      <c r="Y1291">
        <v>-111786</v>
      </c>
      <c r="Z1291">
        <v>-5589</v>
      </c>
      <c r="AA1291">
        <v>-0.28999999999999998</v>
      </c>
      <c r="AB1291">
        <v>20</v>
      </c>
      <c r="AC1291">
        <v>8</v>
      </c>
      <c r="AD1291">
        <v>12</v>
      </c>
      <c r="AE1291">
        <v>40</v>
      </c>
      <c r="AF1291">
        <v>14</v>
      </c>
      <c r="AG1291">
        <v>5</v>
      </c>
      <c r="AH1291">
        <v>7</v>
      </c>
      <c r="AI1291">
        <v>8</v>
      </c>
    </row>
    <row r="1292" spans="1:35" x14ac:dyDescent="0.2">
      <c r="A1292" s="102">
        <v>477</v>
      </c>
      <c r="B1292">
        <v>4996</v>
      </c>
      <c r="C1292" t="s">
        <v>1603</v>
      </c>
      <c r="D1292" t="s">
        <v>1336</v>
      </c>
      <c r="E1292">
        <v>850</v>
      </c>
      <c r="F1292">
        <v>851</v>
      </c>
      <c r="G1292">
        <v>1300</v>
      </c>
      <c r="H1292" t="s">
        <v>1314</v>
      </c>
      <c r="I1292">
        <v>6703</v>
      </c>
      <c r="J1292" t="s">
        <v>1578</v>
      </c>
      <c r="K1292" t="s">
        <v>1316</v>
      </c>
      <c r="L1292">
        <v>1350</v>
      </c>
      <c r="M1292">
        <v>1348</v>
      </c>
      <c r="N1292">
        <v>800</v>
      </c>
      <c r="O1292" t="s">
        <v>1311</v>
      </c>
      <c r="P1292">
        <v>0.90481612575612602</v>
      </c>
      <c r="Q1292">
        <v>0.90112795551221903</v>
      </c>
      <c r="R1292">
        <v>0.17108514989486701</v>
      </c>
      <c r="S1292">
        <v>2.2565707397246E-3</v>
      </c>
      <c r="T1292">
        <v>-1.1904295045918301</v>
      </c>
      <c r="U1292">
        <v>1.1904295045918301</v>
      </c>
      <c r="V1292">
        <v>1.1022703387997801</v>
      </c>
      <c r="W1292">
        <v>-4.25</v>
      </c>
      <c r="X1292">
        <v>2.59</v>
      </c>
      <c r="Y1292">
        <v>-112508</v>
      </c>
      <c r="Z1292">
        <v>-5114</v>
      </c>
      <c r="AA1292">
        <v>-0.28000000000000003</v>
      </c>
      <c r="AB1292">
        <v>22</v>
      </c>
      <c r="AC1292">
        <v>12</v>
      </c>
      <c r="AD1292">
        <v>10</v>
      </c>
      <c r="AE1292">
        <v>54.55</v>
      </c>
      <c r="AF1292">
        <v>11</v>
      </c>
      <c r="AG1292">
        <v>8</v>
      </c>
      <c r="AH1292">
        <v>5</v>
      </c>
      <c r="AI1292">
        <v>9</v>
      </c>
    </row>
    <row r="1293" spans="1:35" x14ac:dyDescent="0.2">
      <c r="A1293" s="102">
        <v>682</v>
      </c>
      <c r="B1293">
        <v>1963</v>
      </c>
      <c r="C1293" t="s">
        <v>1575</v>
      </c>
      <c r="D1293" t="s">
        <v>1321</v>
      </c>
      <c r="E1293">
        <v>1581</v>
      </c>
      <c r="F1293">
        <v>1555</v>
      </c>
      <c r="G1293">
        <v>700</v>
      </c>
      <c r="H1293" t="s">
        <v>1314</v>
      </c>
      <c r="I1293">
        <v>5991</v>
      </c>
      <c r="J1293" t="s">
        <v>1117</v>
      </c>
      <c r="K1293" t="s">
        <v>1525</v>
      </c>
      <c r="L1293">
        <v>908</v>
      </c>
      <c r="M1293">
        <v>924</v>
      </c>
      <c r="N1293">
        <v>1200</v>
      </c>
      <c r="O1293" t="s">
        <v>1311</v>
      </c>
      <c r="P1293">
        <v>0.82535149709605204</v>
      </c>
      <c r="Q1293">
        <v>0.88475924874616996</v>
      </c>
      <c r="R1293">
        <v>0.23755615985877099</v>
      </c>
      <c r="S1293">
        <v>3.7884626263566298E-2</v>
      </c>
      <c r="T1293">
        <v>-0.83102773418971998</v>
      </c>
      <c r="U1293">
        <v>0.83102773418971998</v>
      </c>
      <c r="V1293">
        <v>0.124803465892729</v>
      </c>
      <c r="W1293">
        <v>-2.4</v>
      </c>
      <c r="X1293">
        <v>1.86</v>
      </c>
      <c r="Y1293">
        <v>-113232</v>
      </c>
      <c r="Z1293">
        <v>-5392</v>
      </c>
      <c r="AA1293">
        <v>-0.31</v>
      </c>
      <c r="AB1293">
        <v>21</v>
      </c>
      <c r="AC1293">
        <v>9</v>
      </c>
      <c r="AD1293">
        <v>12</v>
      </c>
      <c r="AE1293">
        <v>42.86</v>
      </c>
      <c r="AF1293">
        <v>11</v>
      </c>
      <c r="AG1293">
        <v>8</v>
      </c>
      <c r="AH1293">
        <v>9</v>
      </c>
      <c r="AI1293">
        <v>4</v>
      </c>
    </row>
    <row r="1294" spans="1:35" x14ac:dyDescent="0.2">
      <c r="A1294" s="102">
        <v>250</v>
      </c>
      <c r="B1294">
        <v>6302</v>
      </c>
      <c r="C1294" t="s">
        <v>1585</v>
      </c>
      <c r="D1294" t="s">
        <v>1324</v>
      </c>
      <c r="E1294">
        <v>2702</v>
      </c>
      <c r="F1294">
        <v>2722</v>
      </c>
      <c r="G1294">
        <v>400</v>
      </c>
      <c r="H1294" t="s">
        <v>1314</v>
      </c>
      <c r="I1294">
        <v>7261</v>
      </c>
      <c r="J1294" t="s">
        <v>1716</v>
      </c>
      <c r="K1294" t="s">
        <v>1329</v>
      </c>
      <c r="L1294">
        <v>882</v>
      </c>
      <c r="M1294">
        <v>883</v>
      </c>
      <c r="N1294">
        <v>1200</v>
      </c>
      <c r="O1294" t="s">
        <v>1311</v>
      </c>
      <c r="P1294">
        <v>0.77031843832153402</v>
      </c>
      <c r="Q1294">
        <v>0.92136154321872799</v>
      </c>
      <c r="R1294">
        <v>0.38664529912891299</v>
      </c>
      <c r="S1294">
        <v>1.6222104789829099E-2</v>
      </c>
      <c r="T1294">
        <v>-1.8438712368204999</v>
      </c>
      <c r="U1294">
        <v>1.8438712368204999</v>
      </c>
      <c r="V1294">
        <v>2.0708558792777398</v>
      </c>
      <c r="W1294">
        <v>-5.73</v>
      </c>
      <c r="X1294">
        <v>2.68</v>
      </c>
      <c r="Y1294">
        <v>-113429</v>
      </c>
      <c r="Z1294">
        <v>-6302</v>
      </c>
      <c r="AA1294">
        <v>-0.24</v>
      </c>
      <c r="AB1294">
        <v>18</v>
      </c>
      <c r="AC1294">
        <v>9</v>
      </c>
      <c r="AD1294">
        <v>9</v>
      </c>
      <c r="AE1294">
        <v>50</v>
      </c>
      <c r="AF1294">
        <v>14</v>
      </c>
      <c r="AG1294">
        <v>3</v>
      </c>
      <c r="AH1294">
        <v>4</v>
      </c>
      <c r="AI1294">
        <v>11</v>
      </c>
    </row>
    <row r="1295" spans="1:35" x14ac:dyDescent="0.2">
      <c r="A1295" s="102">
        <v>824</v>
      </c>
      <c r="B1295">
        <v>8750</v>
      </c>
      <c r="C1295" t="s">
        <v>30</v>
      </c>
      <c r="D1295" t="s">
        <v>1507</v>
      </c>
      <c r="E1295">
        <v>1680</v>
      </c>
      <c r="F1295">
        <v>1670</v>
      </c>
      <c r="G1295">
        <v>600</v>
      </c>
      <c r="H1295" t="s">
        <v>1311</v>
      </c>
      <c r="I1295">
        <v>9107</v>
      </c>
      <c r="J1295" t="s">
        <v>1566</v>
      </c>
      <c r="K1295" t="s">
        <v>1567</v>
      </c>
      <c r="L1295">
        <v>1421</v>
      </c>
      <c r="M1295">
        <v>1426</v>
      </c>
      <c r="N1295">
        <v>700</v>
      </c>
      <c r="O1295" t="s">
        <v>1314</v>
      </c>
      <c r="P1295">
        <v>0.79626913923613796</v>
      </c>
      <c r="Q1295">
        <v>0.87195529206397204</v>
      </c>
      <c r="R1295">
        <v>0.47924794536783899</v>
      </c>
      <c r="S1295">
        <v>2.4640192541853699E-2</v>
      </c>
      <c r="T1295">
        <v>1.7827794426832499</v>
      </c>
      <c r="U1295">
        <v>1.7827794426832499</v>
      </c>
      <c r="V1295">
        <v>2.3207924437027598</v>
      </c>
      <c r="W1295">
        <v>11.17</v>
      </c>
      <c r="X1295">
        <v>0.38</v>
      </c>
      <c r="Y1295">
        <v>-113503</v>
      </c>
      <c r="Z1295">
        <v>-6677</v>
      </c>
      <c r="AA1295">
        <v>-0.43</v>
      </c>
      <c r="AB1295">
        <v>17</v>
      </c>
      <c r="AC1295">
        <v>6</v>
      </c>
      <c r="AD1295">
        <v>11</v>
      </c>
      <c r="AE1295">
        <v>35.29</v>
      </c>
      <c r="AF1295">
        <v>12</v>
      </c>
      <c r="AG1295">
        <v>5</v>
      </c>
      <c r="AH1295">
        <v>5</v>
      </c>
      <c r="AI1295">
        <v>7</v>
      </c>
    </row>
    <row r="1296" spans="1:35" x14ac:dyDescent="0.2">
      <c r="A1296" s="102">
        <v>980</v>
      </c>
      <c r="B1296">
        <v>7751</v>
      </c>
      <c r="C1296" t="s">
        <v>1800</v>
      </c>
      <c r="D1296" t="s">
        <v>1316</v>
      </c>
      <c r="E1296">
        <v>2803.5</v>
      </c>
      <c r="F1296">
        <v>2807.5</v>
      </c>
      <c r="G1296">
        <v>300</v>
      </c>
      <c r="H1296" t="s">
        <v>1314</v>
      </c>
      <c r="I1296">
        <v>8058</v>
      </c>
      <c r="J1296" t="s">
        <v>1671</v>
      </c>
      <c r="K1296" t="s">
        <v>1318</v>
      </c>
      <c r="L1296">
        <v>2843</v>
      </c>
      <c r="M1296">
        <v>2864.5</v>
      </c>
      <c r="N1296">
        <v>300</v>
      </c>
      <c r="O1296" t="s">
        <v>1311</v>
      </c>
      <c r="P1296">
        <v>0.53179320992505497</v>
      </c>
      <c r="Q1296">
        <v>0.85782799425703504</v>
      </c>
      <c r="R1296">
        <v>0.15309728372009701</v>
      </c>
      <c r="S1296">
        <v>1.6322074167483599E-2</v>
      </c>
      <c r="T1296">
        <v>-2.9750471876251501</v>
      </c>
      <c r="U1296">
        <v>2.9750471876251501</v>
      </c>
      <c r="V1296">
        <v>2.8833515089279902</v>
      </c>
      <c r="W1296">
        <v>-6.94</v>
      </c>
      <c r="X1296">
        <v>1.99</v>
      </c>
      <c r="Y1296">
        <v>-114918</v>
      </c>
      <c r="Z1296">
        <v>-11492</v>
      </c>
      <c r="AA1296">
        <v>-0.66</v>
      </c>
      <c r="AB1296">
        <v>10</v>
      </c>
      <c r="AC1296">
        <v>4</v>
      </c>
      <c r="AD1296">
        <v>6</v>
      </c>
      <c r="AE1296">
        <v>40</v>
      </c>
      <c r="AF1296">
        <v>13</v>
      </c>
      <c r="AG1296">
        <v>2</v>
      </c>
      <c r="AH1296">
        <v>4</v>
      </c>
      <c r="AI1296">
        <v>4</v>
      </c>
    </row>
    <row r="1297" spans="1:35" x14ac:dyDescent="0.2">
      <c r="A1297" s="102">
        <v>538</v>
      </c>
      <c r="B1297">
        <v>2267</v>
      </c>
      <c r="C1297" t="s">
        <v>1570</v>
      </c>
      <c r="D1297" t="s">
        <v>1339</v>
      </c>
      <c r="E1297">
        <v>5310</v>
      </c>
      <c r="F1297">
        <v>5330</v>
      </c>
      <c r="G1297">
        <v>200</v>
      </c>
      <c r="H1297" t="s">
        <v>1314</v>
      </c>
      <c r="I1297">
        <v>2607</v>
      </c>
      <c r="J1297" t="s">
        <v>1340</v>
      </c>
      <c r="K1297" t="s">
        <v>1339</v>
      </c>
      <c r="L1297">
        <v>2801</v>
      </c>
      <c r="M1297">
        <v>2773</v>
      </c>
      <c r="N1297">
        <v>400</v>
      </c>
      <c r="O1297" t="s">
        <v>1311</v>
      </c>
      <c r="P1297">
        <v>0.85254133578100499</v>
      </c>
      <c r="Q1297">
        <v>0.89669734318150296</v>
      </c>
      <c r="R1297">
        <v>0.241751580395483</v>
      </c>
      <c r="S1297">
        <v>4.6043362912632002E-2</v>
      </c>
      <c r="T1297">
        <v>-1.3852458266020899</v>
      </c>
      <c r="U1297">
        <v>1.3852458266020899</v>
      </c>
      <c r="V1297">
        <v>1.92763317296532</v>
      </c>
      <c r="W1297">
        <v>-4.22</v>
      </c>
      <c r="X1297">
        <v>4.05</v>
      </c>
      <c r="Y1297">
        <v>-115038</v>
      </c>
      <c r="Z1297">
        <v>-11504</v>
      </c>
      <c r="AA1297">
        <v>-0.82</v>
      </c>
      <c r="AB1297">
        <v>10</v>
      </c>
      <c r="AC1297">
        <v>3</v>
      </c>
      <c r="AD1297">
        <v>7</v>
      </c>
      <c r="AE1297">
        <v>30</v>
      </c>
      <c r="AF1297">
        <v>12</v>
      </c>
      <c r="AG1297">
        <v>2</v>
      </c>
      <c r="AH1297">
        <v>4</v>
      </c>
      <c r="AI1297">
        <v>4</v>
      </c>
    </row>
    <row r="1298" spans="1:35" x14ac:dyDescent="0.2">
      <c r="A1298" s="102">
        <v>176</v>
      </c>
      <c r="B1298">
        <v>5301</v>
      </c>
      <c r="C1298" t="s">
        <v>715</v>
      </c>
      <c r="D1298" t="s">
        <v>1310</v>
      </c>
      <c r="E1298">
        <v>1003</v>
      </c>
      <c r="F1298">
        <v>1014</v>
      </c>
      <c r="G1298">
        <v>1000</v>
      </c>
      <c r="H1298" t="s">
        <v>1311</v>
      </c>
      <c r="I1298">
        <v>9507</v>
      </c>
      <c r="J1298" t="s">
        <v>1448</v>
      </c>
      <c r="K1298" t="s">
        <v>1371</v>
      </c>
      <c r="L1298">
        <v>892</v>
      </c>
      <c r="M1298">
        <v>882</v>
      </c>
      <c r="N1298">
        <v>1100</v>
      </c>
      <c r="O1298" t="s">
        <v>1314</v>
      </c>
      <c r="P1298">
        <v>0.87833761897310503</v>
      </c>
      <c r="Q1298">
        <v>0.92908162331956301</v>
      </c>
      <c r="R1298">
        <v>7.4281141823148905E-2</v>
      </c>
      <c r="S1298">
        <v>4.5569347520610804E-3</v>
      </c>
      <c r="T1298">
        <v>2.6041308977383202</v>
      </c>
      <c r="U1298">
        <v>2.6041308977383202</v>
      </c>
      <c r="V1298">
        <v>2.49139317355703</v>
      </c>
      <c r="W1298">
        <v>9.81</v>
      </c>
      <c r="X1298">
        <v>4.32</v>
      </c>
      <c r="Y1298">
        <v>-115099</v>
      </c>
      <c r="Z1298">
        <v>-4427</v>
      </c>
      <c r="AA1298">
        <v>-0.3</v>
      </c>
      <c r="AB1298">
        <v>26</v>
      </c>
      <c r="AC1298">
        <v>13</v>
      </c>
      <c r="AD1298">
        <v>13</v>
      </c>
      <c r="AE1298">
        <v>50</v>
      </c>
      <c r="AF1298">
        <v>7</v>
      </c>
      <c r="AG1298">
        <v>12</v>
      </c>
      <c r="AH1298">
        <v>12</v>
      </c>
      <c r="AI1298">
        <v>2</v>
      </c>
    </row>
    <row r="1299" spans="1:35" x14ac:dyDescent="0.2">
      <c r="A1299" s="102">
        <v>365</v>
      </c>
      <c r="B1299">
        <v>1803</v>
      </c>
      <c r="C1299" t="s">
        <v>1322</v>
      </c>
      <c r="D1299" t="s">
        <v>1321</v>
      </c>
      <c r="E1299">
        <v>1095</v>
      </c>
      <c r="F1299">
        <v>1094</v>
      </c>
      <c r="G1299">
        <v>700</v>
      </c>
      <c r="H1299" t="s">
        <v>1314</v>
      </c>
      <c r="I1299">
        <v>7729</v>
      </c>
      <c r="J1299" t="s">
        <v>552</v>
      </c>
      <c r="K1299" t="s">
        <v>1320</v>
      </c>
      <c r="L1299">
        <v>4150</v>
      </c>
      <c r="M1299">
        <v>4085</v>
      </c>
      <c r="N1299">
        <v>200</v>
      </c>
      <c r="O1299" t="s">
        <v>1311</v>
      </c>
      <c r="P1299">
        <v>0.60659843579193595</v>
      </c>
      <c r="Q1299">
        <v>0.91031311615166899</v>
      </c>
      <c r="R1299">
        <v>0.183898681093699</v>
      </c>
      <c r="S1299">
        <v>6.5411099417966995E-2</v>
      </c>
      <c r="T1299">
        <v>-0.71684046693036296</v>
      </c>
      <c r="U1299">
        <v>0.71684046693036296</v>
      </c>
      <c r="V1299">
        <v>2.6282684206251902E-2</v>
      </c>
      <c r="W1299">
        <v>-2.8</v>
      </c>
      <c r="X1299">
        <v>6.27</v>
      </c>
      <c r="Y1299">
        <v>-115181</v>
      </c>
      <c r="Z1299">
        <v>-7199</v>
      </c>
      <c r="AA1299">
        <v>-0.47</v>
      </c>
      <c r="AB1299">
        <v>16</v>
      </c>
      <c r="AC1299">
        <v>7</v>
      </c>
      <c r="AD1299">
        <v>9</v>
      </c>
      <c r="AE1299">
        <v>43.75</v>
      </c>
      <c r="AF1299">
        <v>11</v>
      </c>
      <c r="AG1299">
        <v>5</v>
      </c>
      <c r="AH1299">
        <v>5</v>
      </c>
      <c r="AI1299">
        <v>6</v>
      </c>
    </row>
    <row r="1300" spans="1:35" x14ac:dyDescent="0.2">
      <c r="A1300" s="102">
        <v>589</v>
      </c>
      <c r="B1300">
        <v>3141</v>
      </c>
      <c r="C1300" t="s">
        <v>1473</v>
      </c>
      <c r="D1300" t="s">
        <v>1337</v>
      </c>
      <c r="E1300">
        <v>6340</v>
      </c>
      <c r="F1300">
        <v>6380</v>
      </c>
      <c r="G1300">
        <v>100</v>
      </c>
      <c r="H1300" t="s">
        <v>1311</v>
      </c>
      <c r="I1300">
        <v>4996</v>
      </c>
      <c r="J1300" t="s">
        <v>1603</v>
      </c>
      <c r="K1300" t="s">
        <v>1336</v>
      </c>
      <c r="L1300">
        <v>850</v>
      </c>
      <c r="M1300">
        <v>851</v>
      </c>
      <c r="N1300">
        <v>700</v>
      </c>
      <c r="O1300" t="s">
        <v>1314</v>
      </c>
      <c r="P1300">
        <v>0.831596687761607</v>
      </c>
      <c r="Q1300">
        <v>0.89203237267861202</v>
      </c>
      <c r="R1300">
        <v>0.123425922549491</v>
      </c>
      <c r="S1300">
        <v>3.4391681199001899E-2</v>
      </c>
      <c r="T1300">
        <v>2.0422736090668501</v>
      </c>
      <c r="U1300">
        <v>2.0422736090668501</v>
      </c>
      <c r="V1300">
        <v>1.7861346189981699</v>
      </c>
      <c r="W1300">
        <v>9.83</v>
      </c>
      <c r="X1300">
        <v>6.63</v>
      </c>
      <c r="Y1300">
        <v>-115789</v>
      </c>
      <c r="Z1300">
        <v>-5789</v>
      </c>
      <c r="AA1300">
        <v>-0.42</v>
      </c>
      <c r="AB1300">
        <v>20</v>
      </c>
      <c r="AC1300">
        <v>9</v>
      </c>
      <c r="AD1300">
        <v>11</v>
      </c>
      <c r="AE1300">
        <v>45</v>
      </c>
      <c r="AF1300">
        <v>10</v>
      </c>
      <c r="AG1300">
        <v>7</v>
      </c>
      <c r="AH1300">
        <v>8</v>
      </c>
      <c r="AI1300">
        <v>5</v>
      </c>
    </row>
    <row r="1301" spans="1:35" x14ac:dyDescent="0.2">
      <c r="A1301" s="102">
        <v>1163</v>
      </c>
      <c r="B1301">
        <v>2427</v>
      </c>
      <c r="C1301" t="s">
        <v>1592</v>
      </c>
      <c r="D1301" t="s">
        <v>1326</v>
      </c>
      <c r="E1301">
        <v>1000</v>
      </c>
      <c r="F1301">
        <v>1023</v>
      </c>
      <c r="G1301">
        <v>900</v>
      </c>
      <c r="H1301" t="s">
        <v>1314</v>
      </c>
      <c r="I1301">
        <v>5233</v>
      </c>
      <c r="J1301" t="s">
        <v>1526</v>
      </c>
      <c r="K1301" t="s">
        <v>1310</v>
      </c>
      <c r="L1301">
        <v>2989</v>
      </c>
      <c r="M1301">
        <v>2992</v>
      </c>
      <c r="N1301">
        <v>300</v>
      </c>
      <c r="O1301" t="s">
        <v>1311</v>
      </c>
      <c r="P1301">
        <v>0.87648209368182395</v>
      </c>
      <c r="Q1301">
        <v>0.84149159278880403</v>
      </c>
      <c r="R1301">
        <v>0.17139076260092501</v>
      </c>
      <c r="S1301">
        <v>4.6083602195272098E-2</v>
      </c>
      <c r="T1301">
        <v>-1.18088231803625</v>
      </c>
      <c r="U1301">
        <v>1.18088231803625</v>
      </c>
      <c r="V1301">
        <v>2.5462686358470399</v>
      </c>
      <c r="W1301">
        <v>-4.82</v>
      </c>
      <c r="X1301">
        <v>2.57</v>
      </c>
      <c r="Y1301">
        <v>-117196</v>
      </c>
      <c r="Z1301">
        <v>-5860</v>
      </c>
      <c r="AA1301">
        <v>-0.33</v>
      </c>
      <c r="AB1301">
        <v>20</v>
      </c>
      <c r="AC1301">
        <v>11</v>
      </c>
      <c r="AD1301">
        <v>9</v>
      </c>
      <c r="AE1301">
        <v>55</v>
      </c>
      <c r="AF1301">
        <v>10</v>
      </c>
      <c r="AG1301">
        <v>8</v>
      </c>
      <c r="AH1301">
        <v>9</v>
      </c>
      <c r="AI1301">
        <v>3</v>
      </c>
    </row>
    <row r="1302" spans="1:35" x14ac:dyDescent="0.2">
      <c r="A1302" s="102">
        <v>1396</v>
      </c>
      <c r="B1302">
        <v>4507</v>
      </c>
      <c r="C1302" t="s">
        <v>1819</v>
      </c>
      <c r="D1302" t="s">
        <v>1334</v>
      </c>
      <c r="E1302">
        <v>6391</v>
      </c>
      <c r="F1302">
        <v>6371</v>
      </c>
      <c r="G1302">
        <v>100</v>
      </c>
      <c r="H1302" t="s">
        <v>1311</v>
      </c>
      <c r="I1302">
        <v>9412</v>
      </c>
      <c r="J1302" t="s">
        <v>560</v>
      </c>
      <c r="K1302" t="s">
        <v>1313</v>
      </c>
      <c r="L1302">
        <v>458</v>
      </c>
      <c r="M1302">
        <v>456</v>
      </c>
      <c r="N1302">
        <v>1400</v>
      </c>
      <c r="O1302" t="s">
        <v>1314</v>
      </c>
      <c r="P1302">
        <v>0.60799852716630698</v>
      </c>
      <c r="Q1302">
        <v>0.81592190606789505</v>
      </c>
      <c r="R1302">
        <v>0.23014277548487899</v>
      </c>
      <c r="S1302">
        <v>6.1138734524824198E-2</v>
      </c>
      <c r="T1302">
        <v>7.4016303929483607E-2</v>
      </c>
      <c r="U1302">
        <v>7.4016303929483607E-2</v>
      </c>
      <c r="V1302">
        <v>0.40646406892682801</v>
      </c>
      <c r="W1302">
        <v>0.18</v>
      </c>
      <c r="X1302">
        <v>0.2</v>
      </c>
      <c r="Y1302">
        <v>-117276</v>
      </c>
      <c r="Z1302">
        <v>-6172</v>
      </c>
      <c r="AA1302">
        <v>-0.34</v>
      </c>
      <c r="AB1302">
        <v>19</v>
      </c>
      <c r="AC1302">
        <v>7</v>
      </c>
      <c r="AD1302">
        <v>12</v>
      </c>
      <c r="AE1302">
        <v>36.840000000000003</v>
      </c>
      <c r="AF1302">
        <v>15</v>
      </c>
      <c r="AG1302">
        <v>3</v>
      </c>
      <c r="AH1302">
        <v>3</v>
      </c>
      <c r="AI1302">
        <v>13</v>
      </c>
    </row>
    <row r="1303" spans="1:35" x14ac:dyDescent="0.2">
      <c r="A1303" s="102">
        <v>246</v>
      </c>
      <c r="B1303">
        <v>5233</v>
      </c>
      <c r="C1303" t="s">
        <v>1526</v>
      </c>
      <c r="D1303" t="s">
        <v>1310</v>
      </c>
      <c r="E1303">
        <v>2989</v>
      </c>
      <c r="F1303">
        <v>2992</v>
      </c>
      <c r="G1303">
        <v>300</v>
      </c>
      <c r="H1303" t="s">
        <v>1311</v>
      </c>
      <c r="I1303">
        <v>9003</v>
      </c>
      <c r="J1303" t="s">
        <v>1559</v>
      </c>
      <c r="K1303" t="s">
        <v>1442</v>
      </c>
      <c r="L1303">
        <v>2764</v>
      </c>
      <c r="M1303">
        <v>2748</v>
      </c>
      <c r="N1303">
        <v>300</v>
      </c>
      <c r="O1303" t="s">
        <v>1314</v>
      </c>
      <c r="P1303">
        <v>0.65681178101538096</v>
      </c>
      <c r="Q1303">
        <v>0.92190765209734504</v>
      </c>
      <c r="R1303">
        <v>0.43727626927158603</v>
      </c>
      <c r="S1303">
        <v>5.2694262915385804E-3</v>
      </c>
      <c r="T1303">
        <v>0.53830670664552005</v>
      </c>
      <c r="U1303">
        <v>0.53830670664552005</v>
      </c>
      <c r="V1303">
        <v>5.31264126705892E-2</v>
      </c>
      <c r="W1303">
        <v>1.76</v>
      </c>
      <c r="X1303">
        <v>8.16</v>
      </c>
      <c r="Y1303">
        <v>-119192</v>
      </c>
      <c r="Z1303">
        <v>-9933</v>
      </c>
      <c r="AA1303">
        <v>-0.62</v>
      </c>
      <c r="AB1303">
        <v>12</v>
      </c>
      <c r="AC1303">
        <v>4</v>
      </c>
      <c r="AD1303">
        <v>8</v>
      </c>
      <c r="AE1303">
        <v>33.33</v>
      </c>
      <c r="AF1303">
        <v>14</v>
      </c>
      <c r="AG1303">
        <v>2</v>
      </c>
      <c r="AH1303">
        <v>4</v>
      </c>
      <c r="AI1303">
        <v>6</v>
      </c>
    </row>
    <row r="1304" spans="1:35" x14ac:dyDescent="0.2">
      <c r="A1304" s="102">
        <v>1405</v>
      </c>
      <c r="B1304">
        <v>1973</v>
      </c>
      <c r="C1304" t="s">
        <v>1319</v>
      </c>
      <c r="D1304" t="s">
        <v>1313</v>
      </c>
      <c r="E1304">
        <v>4245</v>
      </c>
      <c r="F1304">
        <v>4325</v>
      </c>
      <c r="G1304">
        <v>100</v>
      </c>
      <c r="H1304" t="s">
        <v>1311</v>
      </c>
      <c r="I1304">
        <v>9974</v>
      </c>
      <c r="J1304" t="s">
        <v>1265</v>
      </c>
      <c r="K1304" t="s">
        <v>1337</v>
      </c>
      <c r="L1304">
        <v>5900</v>
      </c>
      <c r="M1304">
        <v>5870</v>
      </c>
      <c r="N1304">
        <v>100</v>
      </c>
      <c r="O1304" t="s">
        <v>1314</v>
      </c>
      <c r="P1304">
        <v>0.87266492216023495</v>
      </c>
      <c r="Q1304">
        <v>0.81475022741567305</v>
      </c>
      <c r="R1304">
        <v>0.21438732151188999</v>
      </c>
      <c r="S1304">
        <v>7.4226000276169796E-2</v>
      </c>
      <c r="T1304">
        <v>1.6995954918032701</v>
      </c>
      <c r="U1304">
        <v>1.6995954918032701</v>
      </c>
      <c r="V1304">
        <v>0.87685652278888204</v>
      </c>
      <c r="W1304">
        <v>7.88</v>
      </c>
      <c r="X1304">
        <v>26.32</v>
      </c>
      <c r="Y1304">
        <v>-120341</v>
      </c>
      <c r="Z1304">
        <v>-10940</v>
      </c>
      <c r="AA1304">
        <v>-0.33</v>
      </c>
      <c r="AB1304">
        <v>11</v>
      </c>
      <c r="AC1304">
        <v>4</v>
      </c>
      <c r="AD1304">
        <v>7</v>
      </c>
      <c r="AE1304">
        <v>36.36</v>
      </c>
      <c r="AF1304">
        <v>15</v>
      </c>
      <c r="AG1304">
        <v>3</v>
      </c>
      <c r="AH1304">
        <v>2</v>
      </c>
      <c r="AI1304">
        <v>6</v>
      </c>
    </row>
    <row r="1305" spans="1:35" x14ac:dyDescent="0.2">
      <c r="A1305" s="102">
        <v>1506</v>
      </c>
      <c r="B1305">
        <v>4005</v>
      </c>
      <c r="C1305" t="s">
        <v>1568</v>
      </c>
      <c r="D1305" t="s">
        <v>1336</v>
      </c>
      <c r="E1305">
        <v>450</v>
      </c>
      <c r="F1305">
        <v>451</v>
      </c>
      <c r="G1305">
        <v>1900</v>
      </c>
      <c r="H1305" t="s">
        <v>1311</v>
      </c>
      <c r="I1305">
        <v>4540</v>
      </c>
      <c r="J1305" t="s">
        <v>1792</v>
      </c>
      <c r="K1305" t="s">
        <v>1334</v>
      </c>
      <c r="L1305">
        <v>2913</v>
      </c>
      <c r="M1305">
        <v>2861</v>
      </c>
      <c r="N1305">
        <v>300</v>
      </c>
      <c r="O1305" t="s">
        <v>1314</v>
      </c>
      <c r="P1305">
        <v>0.86450809142240304</v>
      </c>
      <c r="Q1305">
        <v>0.80268150784574699</v>
      </c>
      <c r="R1305">
        <v>4.4765369686243103E-2</v>
      </c>
      <c r="S1305">
        <v>3.0064715873672002E-2</v>
      </c>
      <c r="T1305">
        <v>0.19881958121142501</v>
      </c>
      <c r="U1305">
        <v>0.19881958121142501</v>
      </c>
      <c r="V1305">
        <v>0.66640332190981499</v>
      </c>
      <c r="W1305">
        <v>0.62</v>
      </c>
      <c r="X1305">
        <v>0.16</v>
      </c>
      <c r="Y1305">
        <v>-120396</v>
      </c>
      <c r="Z1305">
        <v>-6337</v>
      </c>
      <c r="AA1305">
        <v>-0.43</v>
      </c>
      <c r="AB1305">
        <v>19</v>
      </c>
      <c r="AC1305">
        <v>8</v>
      </c>
      <c r="AD1305">
        <v>11</v>
      </c>
      <c r="AE1305">
        <v>42.11</v>
      </c>
      <c r="AF1305">
        <v>13</v>
      </c>
      <c r="AG1305">
        <v>5</v>
      </c>
      <c r="AH1305">
        <v>5</v>
      </c>
      <c r="AI1305">
        <v>9</v>
      </c>
    </row>
    <row r="1306" spans="1:35" x14ac:dyDescent="0.2">
      <c r="A1306" s="102">
        <v>1233</v>
      </c>
      <c r="B1306">
        <v>4114</v>
      </c>
      <c r="C1306" t="s">
        <v>1475</v>
      </c>
      <c r="D1306" t="s">
        <v>1336</v>
      </c>
      <c r="E1306">
        <v>6140</v>
      </c>
      <c r="F1306">
        <v>6160</v>
      </c>
      <c r="G1306">
        <v>100</v>
      </c>
      <c r="H1306" t="s">
        <v>1314</v>
      </c>
      <c r="I1306">
        <v>7182</v>
      </c>
      <c r="J1306" t="s">
        <v>1437</v>
      </c>
      <c r="K1306" t="s">
        <v>1369</v>
      </c>
      <c r="L1306">
        <v>1022</v>
      </c>
      <c r="M1306">
        <v>1011</v>
      </c>
      <c r="N1306">
        <v>600</v>
      </c>
      <c r="O1306" t="s">
        <v>1311</v>
      </c>
      <c r="P1306">
        <v>0.62228311718141005</v>
      </c>
      <c r="Q1306">
        <v>0.83505757295707805</v>
      </c>
      <c r="R1306">
        <v>0.26298792992419101</v>
      </c>
      <c r="S1306">
        <v>6.1980095543880398E-2</v>
      </c>
      <c r="T1306">
        <v>-1.5562780932671201</v>
      </c>
      <c r="U1306">
        <v>1.5562780932671201</v>
      </c>
      <c r="V1306">
        <v>1.96160553005106</v>
      </c>
      <c r="W1306">
        <v>-3.93</v>
      </c>
      <c r="X1306">
        <v>1.53</v>
      </c>
      <c r="Y1306">
        <v>-120430</v>
      </c>
      <c r="Z1306">
        <v>-6022</v>
      </c>
      <c r="AA1306">
        <v>-0.37</v>
      </c>
      <c r="AB1306">
        <v>20</v>
      </c>
      <c r="AC1306">
        <v>11</v>
      </c>
      <c r="AD1306">
        <v>9</v>
      </c>
      <c r="AE1306">
        <v>55</v>
      </c>
      <c r="AF1306">
        <v>13</v>
      </c>
      <c r="AG1306">
        <v>4</v>
      </c>
      <c r="AH1306">
        <v>7</v>
      </c>
      <c r="AI1306">
        <v>9</v>
      </c>
    </row>
    <row r="1307" spans="1:35" x14ac:dyDescent="0.2">
      <c r="A1307" s="102">
        <v>14</v>
      </c>
      <c r="B1307">
        <v>2784</v>
      </c>
      <c r="C1307" t="s">
        <v>1055</v>
      </c>
      <c r="D1307" t="s">
        <v>1318</v>
      </c>
      <c r="E1307">
        <v>2156</v>
      </c>
      <c r="F1307">
        <v>2178</v>
      </c>
      <c r="G1307">
        <v>500</v>
      </c>
      <c r="H1307" t="s">
        <v>1311</v>
      </c>
      <c r="I1307">
        <v>7201</v>
      </c>
      <c r="J1307" t="s">
        <v>1354</v>
      </c>
      <c r="K1307" t="s">
        <v>1329</v>
      </c>
      <c r="L1307">
        <v>505</v>
      </c>
      <c r="M1307">
        <v>502.8</v>
      </c>
      <c r="N1307">
        <v>2200</v>
      </c>
      <c r="O1307" t="s">
        <v>1314</v>
      </c>
      <c r="P1307">
        <v>0.57813470696175895</v>
      </c>
      <c r="Q1307">
        <v>0.96286673860187399</v>
      </c>
      <c r="R1307">
        <v>6.5770259256743097E-2</v>
      </c>
      <c r="S1307">
        <v>3.9085497295549297E-2</v>
      </c>
      <c r="T1307">
        <v>4.0428483204849499</v>
      </c>
      <c r="U1307">
        <v>4.0428483204849499</v>
      </c>
      <c r="V1307">
        <v>4.0910751693761096</v>
      </c>
      <c r="W1307">
        <v>17.27</v>
      </c>
      <c r="X1307">
        <v>1.58</v>
      </c>
      <c r="Y1307">
        <v>-120709</v>
      </c>
      <c r="Z1307">
        <v>-5248</v>
      </c>
      <c r="AA1307">
        <v>-0.28000000000000003</v>
      </c>
      <c r="AB1307">
        <v>23</v>
      </c>
      <c r="AC1307">
        <v>10</v>
      </c>
      <c r="AD1307">
        <v>13</v>
      </c>
      <c r="AE1307">
        <v>43.48</v>
      </c>
      <c r="AF1307">
        <v>13</v>
      </c>
      <c r="AG1307">
        <v>4</v>
      </c>
      <c r="AH1307">
        <v>8</v>
      </c>
      <c r="AI1307">
        <v>11</v>
      </c>
    </row>
    <row r="1308" spans="1:35" x14ac:dyDescent="0.2">
      <c r="A1308" s="102">
        <v>714</v>
      </c>
      <c r="B1308">
        <v>2531</v>
      </c>
      <c r="C1308" t="s">
        <v>1338</v>
      </c>
      <c r="D1308" t="s">
        <v>1339</v>
      </c>
      <c r="E1308">
        <v>940</v>
      </c>
      <c r="F1308">
        <v>923</v>
      </c>
      <c r="G1308">
        <v>900</v>
      </c>
      <c r="H1308" t="s">
        <v>1314</v>
      </c>
      <c r="I1308">
        <v>4534</v>
      </c>
      <c r="J1308" t="s">
        <v>1580</v>
      </c>
      <c r="K1308" t="s">
        <v>1334</v>
      </c>
      <c r="L1308">
        <v>4290</v>
      </c>
      <c r="M1308">
        <v>4290</v>
      </c>
      <c r="N1308">
        <v>200</v>
      </c>
      <c r="O1308" t="s">
        <v>1311</v>
      </c>
      <c r="P1308">
        <v>0.66066853270213</v>
      </c>
      <c r="Q1308">
        <v>0.88220493602502204</v>
      </c>
      <c r="R1308">
        <v>0.45181807202215202</v>
      </c>
      <c r="S1308">
        <v>7.3533093927136306E-2</v>
      </c>
      <c r="T1308">
        <v>-2.0381460647441898</v>
      </c>
      <c r="U1308">
        <v>2.0381460647441898</v>
      </c>
      <c r="V1308">
        <v>1.6028472966382099</v>
      </c>
      <c r="W1308">
        <v>-8.9600000000000009</v>
      </c>
      <c r="X1308">
        <v>3.18</v>
      </c>
      <c r="Y1308">
        <v>-121157</v>
      </c>
      <c r="Z1308">
        <v>-9320</v>
      </c>
      <c r="AA1308">
        <v>-0.55000000000000004</v>
      </c>
      <c r="AB1308">
        <v>13</v>
      </c>
      <c r="AC1308">
        <v>5</v>
      </c>
      <c r="AD1308">
        <v>8</v>
      </c>
      <c r="AE1308">
        <v>38.46</v>
      </c>
      <c r="AF1308">
        <v>13</v>
      </c>
      <c r="AG1308">
        <v>3</v>
      </c>
      <c r="AH1308">
        <v>3</v>
      </c>
      <c r="AI1308">
        <v>7</v>
      </c>
    </row>
    <row r="1309" spans="1:35" x14ac:dyDescent="0.2">
      <c r="A1309" s="102">
        <v>757</v>
      </c>
      <c r="B1309">
        <v>4042</v>
      </c>
      <c r="C1309" t="s">
        <v>1614</v>
      </c>
      <c r="D1309" t="s">
        <v>1336</v>
      </c>
      <c r="E1309">
        <v>1633</v>
      </c>
      <c r="F1309">
        <v>1633</v>
      </c>
      <c r="G1309">
        <v>500</v>
      </c>
      <c r="H1309" t="s">
        <v>1311</v>
      </c>
      <c r="I1309">
        <v>4967</v>
      </c>
      <c r="J1309" t="s">
        <v>707</v>
      </c>
      <c r="K1309" t="s">
        <v>1336</v>
      </c>
      <c r="L1309">
        <v>8770</v>
      </c>
      <c r="M1309">
        <v>8720</v>
      </c>
      <c r="N1309">
        <v>100</v>
      </c>
      <c r="O1309" t="s">
        <v>1314</v>
      </c>
      <c r="P1309">
        <v>0.72364442727769795</v>
      </c>
      <c r="Q1309">
        <v>0.87857002313620003</v>
      </c>
      <c r="R1309">
        <v>0.123337793815733</v>
      </c>
      <c r="S1309">
        <v>4.9359239893991998E-2</v>
      </c>
      <c r="T1309">
        <v>0.83928881167311098</v>
      </c>
      <c r="U1309">
        <v>0.83928881167311098</v>
      </c>
      <c r="V1309">
        <v>0.90160635358480201</v>
      </c>
      <c r="W1309">
        <v>1.98</v>
      </c>
      <c r="X1309">
        <v>6.36</v>
      </c>
      <c r="Y1309">
        <v>-122073</v>
      </c>
      <c r="Z1309">
        <v>-12207</v>
      </c>
      <c r="AA1309">
        <v>-0.74</v>
      </c>
      <c r="AB1309">
        <v>10</v>
      </c>
      <c r="AC1309">
        <v>5</v>
      </c>
      <c r="AD1309">
        <v>5</v>
      </c>
      <c r="AE1309">
        <v>50</v>
      </c>
      <c r="AF1309">
        <v>12</v>
      </c>
      <c r="AG1309">
        <v>4</v>
      </c>
      <c r="AH1309">
        <v>5</v>
      </c>
      <c r="AI1309">
        <v>1</v>
      </c>
    </row>
    <row r="1310" spans="1:35" x14ac:dyDescent="0.2">
      <c r="A1310" s="102">
        <v>1060</v>
      </c>
      <c r="B1310">
        <v>7202</v>
      </c>
      <c r="C1310" t="s">
        <v>803</v>
      </c>
      <c r="D1310" t="s">
        <v>1329</v>
      </c>
      <c r="E1310">
        <v>1138</v>
      </c>
      <c r="F1310">
        <v>1141.5</v>
      </c>
      <c r="G1310">
        <v>1000</v>
      </c>
      <c r="H1310" t="s">
        <v>1314</v>
      </c>
      <c r="I1310">
        <v>9003</v>
      </c>
      <c r="J1310" t="s">
        <v>1559</v>
      </c>
      <c r="K1310" t="s">
        <v>1442</v>
      </c>
      <c r="L1310">
        <v>2764</v>
      </c>
      <c r="M1310">
        <v>2748</v>
      </c>
      <c r="N1310">
        <v>400</v>
      </c>
      <c r="O1310" t="s">
        <v>1311</v>
      </c>
      <c r="P1310">
        <v>0.69100700961752703</v>
      </c>
      <c r="Q1310">
        <v>0.85078839948952401</v>
      </c>
      <c r="R1310">
        <v>0.403288844734422</v>
      </c>
      <c r="S1310">
        <v>5.0268216471077098E-2</v>
      </c>
      <c r="T1310">
        <v>-0.24861338525159901</v>
      </c>
      <c r="U1310">
        <v>0.24861338525159901</v>
      </c>
      <c r="V1310">
        <v>0.59334633248785595</v>
      </c>
      <c r="W1310">
        <v>-1.35</v>
      </c>
      <c r="X1310">
        <v>3.85</v>
      </c>
      <c r="Y1310">
        <v>-122542</v>
      </c>
      <c r="Z1310">
        <v>-4902</v>
      </c>
      <c r="AA1310">
        <v>-0.23</v>
      </c>
      <c r="AB1310">
        <v>25</v>
      </c>
      <c r="AC1310">
        <v>11</v>
      </c>
      <c r="AD1310">
        <v>14</v>
      </c>
      <c r="AE1310">
        <v>44</v>
      </c>
      <c r="AF1310">
        <v>11</v>
      </c>
      <c r="AG1310">
        <v>11</v>
      </c>
      <c r="AH1310">
        <v>9</v>
      </c>
      <c r="AI1310">
        <v>5</v>
      </c>
    </row>
    <row r="1311" spans="1:35" x14ac:dyDescent="0.2">
      <c r="A1311" s="102">
        <v>768</v>
      </c>
      <c r="B1311">
        <v>4540</v>
      </c>
      <c r="C1311" t="s">
        <v>1792</v>
      </c>
      <c r="D1311" t="s">
        <v>1334</v>
      </c>
      <c r="E1311">
        <v>2913</v>
      </c>
      <c r="F1311">
        <v>2861</v>
      </c>
      <c r="G1311">
        <v>300</v>
      </c>
      <c r="H1311" t="s">
        <v>1314</v>
      </c>
      <c r="I1311">
        <v>5233</v>
      </c>
      <c r="J1311" t="s">
        <v>1526</v>
      </c>
      <c r="K1311" t="s">
        <v>1310</v>
      </c>
      <c r="L1311">
        <v>2989</v>
      </c>
      <c r="M1311">
        <v>2992</v>
      </c>
      <c r="N1311">
        <v>300</v>
      </c>
      <c r="O1311" t="s">
        <v>1311</v>
      </c>
      <c r="P1311">
        <v>0.74367636591685504</v>
      </c>
      <c r="Q1311">
        <v>0.87763531630106995</v>
      </c>
      <c r="R1311">
        <v>1.2485676008098599E-2</v>
      </c>
      <c r="S1311">
        <v>1.0911726225954399E-3</v>
      </c>
      <c r="T1311">
        <v>-1.1095181899192199</v>
      </c>
      <c r="U1311">
        <v>1.1095181899192199</v>
      </c>
      <c r="V1311">
        <v>2.3939749702583099E-2</v>
      </c>
      <c r="W1311">
        <v>-3.45</v>
      </c>
      <c r="X1311">
        <v>4.38</v>
      </c>
      <c r="Y1311">
        <v>-122651</v>
      </c>
      <c r="Z1311">
        <v>-11150</v>
      </c>
      <c r="AA1311">
        <v>-0.62</v>
      </c>
      <c r="AB1311">
        <v>11</v>
      </c>
      <c r="AC1311">
        <v>5</v>
      </c>
      <c r="AD1311">
        <v>6</v>
      </c>
      <c r="AE1311">
        <v>45.45</v>
      </c>
      <c r="AF1311">
        <v>11</v>
      </c>
      <c r="AG1311">
        <v>5</v>
      </c>
      <c r="AH1311">
        <v>5</v>
      </c>
      <c r="AI1311">
        <v>1</v>
      </c>
    </row>
    <row r="1312" spans="1:35" x14ac:dyDescent="0.2">
      <c r="A1312" s="102">
        <v>1012</v>
      </c>
      <c r="B1312">
        <v>4045</v>
      </c>
      <c r="C1312" t="s">
        <v>1646</v>
      </c>
      <c r="D1312" t="s">
        <v>1336</v>
      </c>
      <c r="E1312">
        <v>1266</v>
      </c>
      <c r="F1312">
        <v>1254</v>
      </c>
      <c r="G1312">
        <v>700</v>
      </c>
      <c r="H1312" t="s">
        <v>1311</v>
      </c>
      <c r="I1312">
        <v>6361</v>
      </c>
      <c r="J1312" t="s">
        <v>761</v>
      </c>
      <c r="K1312" t="s">
        <v>1324</v>
      </c>
      <c r="L1312">
        <v>2905</v>
      </c>
      <c r="M1312">
        <v>2898</v>
      </c>
      <c r="N1312">
        <v>300</v>
      </c>
      <c r="O1312" t="s">
        <v>1314</v>
      </c>
      <c r="P1312">
        <v>0.57866553209621896</v>
      </c>
      <c r="Q1312">
        <v>0.85446848012225995</v>
      </c>
      <c r="R1312">
        <v>0.16461934299532299</v>
      </c>
      <c r="S1312">
        <v>5.04252360007682E-3</v>
      </c>
      <c r="T1312">
        <v>3.9889108382181302</v>
      </c>
      <c r="U1312">
        <v>3.9889108382181302</v>
      </c>
      <c r="V1312">
        <v>5.0618150804108204</v>
      </c>
      <c r="W1312">
        <v>11.5</v>
      </c>
      <c r="X1312">
        <v>0.97</v>
      </c>
      <c r="Y1312">
        <v>-123906</v>
      </c>
      <c r="Z1312">
        <v>-8260</v>
      </c>
      <c r="AA1312">
        <v>-0.49</v>
      </c>
      <c r="AB1312">
        <v>15</v>
      </c>
      <c r="AC1312">
        <v>7</v>
      </c>
      <c r="AD1312">
        <v>8</v>
      </c>
      <c r="AE1312">
        <v>46.67</v>
      </c>
      <c r="AF1312">
        <v>11</v>
      </c>
      <c r="AG1312">
        <v>6</v>
      </c>
      <c r="AH1312">
        <v>6</v>
      </c>
      <c r="AI1312">
        <v>3</v>
      </c>
    </row>
    <row r="1313" spans="1:35" x14ac:dyDescent="0.2">
      <c r="A1313" s="102">
        <v>1173</v>
      </c>
      <c r="B1313">
        <v>8358</v>
      </c>
      <c r="C1313" t="s">
        <v>1602</v>
      </c>
      <c r="D1313" t="s">
        <v>1369</v>
      </c>
      <c r="E1313">
        <v>478</v>
      </c>
      <c r="F1313">
        <v>468</v>
      </c>
      <c r="G1313">
        <v>2100</v>
      </c>
      <c r="H1313" t="s">
        <v>1314</v>
      </c>
      <c r="I1313">
        <v>9076</v>
      </c>
      <c r="J1313" t="s">
        <v>948</v>
      </c>
      <c r="K1313" t="s">
        <v>1442</v>
      </c>
      <c r="L1313">
        <v>1368</v>
      </c>
      <c r="M1313">
        <v>1399</v>
      </c>
      <c r="N1313">
        <v>700</v>
      </c>
      <c r="O1313" t="s">
        <v>1311</v>
      </c>
      <c r="P1313">
        <v>0.83497602722875097</v>
      </c>
      <c r="Q1313">
        <v>0.84056205402553397</v>
      </c>
      <c r="R1313">
        <v>9.70310361604102E-2</v>
      </c>
      <c r="S1313">
        <v>7.2867310437135704E-3</v>
      </c>
      <c r="T1313">
        <v>-7.9586803418869104E-3</v>
      </c>
      <c r="U1313">
        <v>7.9586803418869104E-3</v>
      </c>
      <c r="V1313">
        <v>0.53184751653929996</v>
      </c>
      <c r="W1313">
        <v>-0.06</v>
      </c>
      <c r="X1313">
        <v>0.36</v>
      </c>
      <c r="Y1313">
        <v>-126609</v>
      </c>
      <c r="Z1313">
        <v>-6330</v>
      </c>
      <c r="AA1313">
        <v>-0.37</v>
      </c>
      <c r="AB1313">
        <v>20</v>
      </c>
      <c r="AC1313">
        <v>8</v>
      </c>
      <c r="AD1313">
        <v>12</v>
      </c>
      <c r="AE1313">
        <v>40</v>
      </c>
      <c r="AF1313">
        <v>11</v>
      </c>
      <c r="AG1313">
        <v>7</v>
      </c>
      <c r="AH1313">
        <v>8</v>
      </c>
      <c r="AI1313">
        <v>5</v>
      </c>
    </row>
    <row r="1314" spans="1:35" x14ac:dyDescent="0.2">
      <c r="A1314" s="102">
        <v>35</v>
      </c>
      <c r="B1314">
        <v>4534</v>
      </c>
      <c r="C1314" t="s">
        <v>1580</v>
      </c>
      <c r="D1314" t="s">
        <v>1334</v>
      </c>
      <c r="E1314">
        <v>4290</v>
      </c>
      <c r="F1314">
        <v>4290</v>
      </c>
      <c r="G1314">
        <v>200</v>
      </c>
      <c r="H1314" t="s">
        <v>1311</v>
      </c>
      <c r="I1314">
        <v>9956</v>
      </c>
      <c r="J1314" t="s">
        <v>1264</v>
      </c>
      <c r="K1314" t="s">
        <v>1337</v>
      </c>
      <c r="L1314">
        <v>1857</v>
      </c>
      <c r="M1314">
        <v>1831</v>
      </c>
      <c r="N1314">
        <v>500</v>
      </c>
      <c r="O1314" t="s">
        <v>1314</v>
      </c>
      <c r="P1314">
        <v>0.79474476210399703</v>
      </c>
      <c r="Q1314">
        <v>0.95559794490521099</v>
      </c>
      <c r="R1314">
        <v>0.246023726144871</v>
      </c>
      <c r="S1314">
        <v>3.47562749970837E-3</v>
      </c>
      <c r="T1314">
        <v>2.74858189101715</v>
      </c>
      <c r="U1314">
        <v>2.74858189101715</v>
      </c>
      <c r="V1314">
        <v>2.0119765935351301</v>
      </c>
      <c r="W1314">
        <v>6.83</v>
      </c>
      <c r="X1314">
        <v>6.7</v>
      </c>
      <c r="Y1314">
        <v>-126971</v>
      </c>
      <c r="Z1314">
        <v>-10581</v>
      </c>
      <c r="AA1314">
        <v>-0.69</v>
      </c>
      <c r="AB1314">
        <v>12</v>
      </c>
      <c r="AC1314">
        <v>6</v>
      </c>
      <c r="AD1314">
        <v>6</v>
      </c>
      <c r="AE1314">
        <v>50</v>
      </c>
      <c r="AF1314">
        <v>13</v>
      </c>
      <c r="AG1314">
        <v>2</v>
      </c>
      <c r="AH1314">
        <v>4</v>
      </c>
      <c r="AI1314">
        <v>6</v>
      </c>
    </row>
    <row r="1315" spans="1:35" x14ac:dyDescent="0.2">
      <c r="A1315" s="102">
        <v>728</v>
      </c>
      <c r="B1315">
        <v>1803</v>
      </c>
      <c r="C1315" t="s">
        <v>1322</v>
      </c>
      <c r="D1315" t="s">
        <v>1321</v>
      </c>
      <c r="E1315">
        <v>1095</v>
      </c>
      <c r="F1315">
        <v>1094</v>
      </c>
      <c r="G1315">
        <v>900</v>
      </c>
      <c r="H1315" t="s">
        <v>1314</v>
      </c>
      <c r="I1315">
        <v>8806</v>
      </c>
      <c r="J1315" t="s">
        <v>1523</v>
      </c>
      <c r="K1315" t="s">
        <v>1333</v>
      </c>
      <c r="L1315">
        <v>1397</v>
      </c>
      <c r="M1315">
        <v>1397</v>
      </c>
      <c r="N1315">
        <v>700</v>
      </c>
      <c r="O1315" t="s">
        <v>1311</v>
      </c>
      <c r="P1315">
        <v>0.69736405666571399</v>
      </c>
      <c r="Q1315">
        <v>0.88077265581381503</v>
      </c>
      <c r="R1315">
        <v>5.6187555524745303E-2</v>
      </c>
      <c r="S1315">
        <v>7.7733794562042297E-2</v>
      </c>
      <c r="T1315">
        <v>-2.1252789839909001</v>
      </c>
      <c r="U1315">
        <v>2.1252789839909001</v>
      </c>
      <c r="V1315">
        <v>2.12242151407645</v>
      </c>
      <c r="W1315">
        <v>-12.7</v>
      </c>
      <c r="X1315">
        <v>0.69</v>
      </c>
      <c r="Y1315">
        <v>-127827</v>
      </c>
      <c r="Z1315">
        <v>-7519</v>
      </c>
      <c r="AA1315">
        <v>-0.37</v>
      </c>
      <c r="AB1315">
        <v>17</v>
      </c>
      <c r="AC1315">
        <v>9</v>
      </c>
      <c r="AD1315">
        <v>8</v>
      </c>
      <c r="AE1315">
        <v>52.94</v>
      </c>
      <c r="AF1315">
        <v>13</v>
      </c>
      <c r="AG1315">
        <v>1</v>
      </c>
      <c r="AH1315">
        <v>6</v>
      </c>
      <c r="AI1315">
        <v>10</v>
      </c>
    </row>
    <row r="1316" spans="1:35" x14ac:dyDescent="0.2">
      <c r="A1316" s="102">
        <v>318</v>
      </c>
      <c r="B1316">
        <v>3046</v>
      </c>
      <c r="C1316" t="s">
        <v>624</v>
      </c>
      <c r="D1316" t="s">
        <v>1337</v>
      </c>
      <c r="E1316">
        <v>7620</v>
      </c>
      <c r="F1316">
        <v>7610</v>
      </c>
      <c r="G1316">
        <v>100</v>
      </c>
      <c r="H1316" t="s">
        <v>1314</v>
      </c>
      <c r="I1316">
        <v>6951</v>
      </c>
      <c r="J1316" t="s">
        <v>228</v>
      </c>
      <c r="K1316" t="s">
        <v>1316</v>
      </c>
      <c r="L1316">
        <v>3505</v>
      </c>
      <c r="M1316">
        <v>3490</v>
      </c>
      <c r="N1316">
        <v>200</v>
      </c>
      <c r="O1316" t="s">
        <v>1311</v>
      </c>
      <c r="P1316">
        <v>0.91708240438687605</v>
      </c>
      <c r="Q1316">
        <v>0.914320197648542</v>
      </c>
      <c r="R1316">
        <v>0.208332115055093</v>
      </c>
      <c r="S1316">
        <v>9.42874470676867E-2</v>
      </c>
      <c r="T1316">
        <v>-0.42739174085026599</v>
      </c>
      <c r="U1316">
        <v>0.42739174085026599</v>
      </c>
      <c r="V1316">
        <v>0.51278330898803903</v>
      </c>
      <c r="W1316">
        <v>-1.4</v>
      </c>
      <c r="X1316">
        <v>8.2799999999999994</v>
      </c>
      <c r="Y1316">
        <v>-128953</v>
      </c>
      <c r="Z1316">
        <v>-9919</v>
      </c>
      <c r="AA1316">
        <v>-0.26</v>
      </c>
      <c r="AB1316">
        <v>13</v>
      </c>
      <c r="AC1316">
        <v>6</v>
      </c>
      <c r="AD1316">
        <v>7</v>
      </c>
      <c r="AE1316">
        <v>46.15</v>
      </c>
      <c r="AF1316">
        <v>11</v>
      </c>
      <c r="AG1316">
        <v>6</v>
      </c>
      <c r="AH1316">
        <v>5</v>
      </c>
      <c r="AI1316">
        <v>2</v>
      </c>
    </row>
    <row r="1317" spans="1:35" x14ac:dyDescent="0.2">
      <c r="A1317" s="102">
        <v>752</v>
      </c>
      <c r="B1317">
        <v>1414</v>
      </c>
      <c r="C1317" t="s">
        <v>1506</v>
      </c>
      <c r="D1317" t="s">
        <v>1321</v>
      </c>
      <c r="E1317">
        <v>4500</v>
      </c>
      <c r="F1317">
        <v>4460</v>
      </c>
      <c r="G1317">
        <v>200</v>
      </c>
      <c r="H1317" t="s">
        <v>1314</v>
      </c>
      <c r="I1317">
        <v>8604</v>
      </c>
      <c r="J1317" t="s">
        <v>446</v>
      </c>
      <c r="K1317" t="s">
        <v>1517</v>
      </c>
      <c r="L1317">
        <v>556</v>
      </c>
      <c r="M1317">
        <v>558.9</v>
      </c>
      <c r="N1317">
        <v>1600</v>
      </c>
      <c r="O1317" t="s">
        <v>1311</v>
      </c>
      <c r="P1317">
        <v>0.624225168753892</v>
      </c>
      <c r="Q1317">
        <v>0.878955992592796</v>
      </c>
      <c r="R1317">
        <v>0.22241590650062301</v>
      </c>
      <c r="S1317">
        <v>9.2615802868195596E-2</v>
      </c>
      <c r="T1317">
        <v>-0.63140008893957</v>
      </c>
      <c r="U1317">
        <v>0.63140008893957</v>
      </c>
      <c r="V1317">
        <v>9.9316332606264005E-2</v>
      </c>
      <c r="W1317">
        <v>-1.66</v>
      </c>
      <c r="X1317">
        <v>0.25</v>
      </c>
      <c r="Y1317">
        <v>-129257</v>
      </c>
      <c r="Z1317">
        <v>-5620</v>
      </c>
      <c r="AA1317">
        <v>-0.35</v>
      </c>
      <c r="AB1317">
        <v>23</v>
      </c>
      <c r="AC1317">
        <v>12</v>
      </c>
      <c r="AD1317">
        <v>11</v>
      </c>
      <c r="AE1317">
        <v>52.17</v>
      </c>
      <c r="AF1317">
        <v>12</v>
      </c>
      <c r="AG1317">
        <v>6</v>
      </c>
      <c r="AH1317">
        <v>8</v>
      </c>
      <c r="AI1317">
        <v>9</v>
      </c>
    </row>
    <row r="1318" spans="1:35" x14ac:dyDescent="0.2">
      <c r="A1318" s="102">
        <v>659</v>
      </c>
      <c r="B1318">
        <v>2001</v>
      </c>
      <c r="C1318" t="s">
        <v>1222</v>
      </c>
      <c r="D1318" t="s">
        <v>1339</v>
      </c>
      <c r="E1318">
        <v>1653</v>
      </c>
      <c r="F1318">
        <v>1649</v>
      </c>
      <c r="G1318">
        <v>600</v>
      </c>
      <c r="H1318" t="s">
        <v>1311</v>
      </c>
      <c r="I1318">
        <v>9501</v>
      </c>
      <c r="J1318" t="s">
        <v>1373</v>
      </c>
      <c r="K1318" t="s">
        <v>1371</v>
      </c>
      <c r="L1318">
        <v>435</v>
      </c>
      <c r="M1318">
        <v>438</v>
      </c>
      <c r="N1318">
        <v>2300</v>
      </c>
      <c r="O1318" t="s">
        <v>1314</v>
      </c>
      <c r="P1318">
        <v>0.77633410809376902</v>
      </c>
      <c r="Q1318">
        <v>0.88649833761109398</v>
      </c>
      <c r="R1318">
        <v>5.9396927056638002E-2</v>
      </c>
      <c r="S1318">
        <v>8.7717961432830699E-2</v>
      </c>
      <c r="T1318">
        <v>0.77327710284606099</v>
      </c>
      <c r="U1318">
        <v>0.77327710284606099</v>
      </c>
      <c r="V1318">
        <v>1.1199544024233501</v>
      </c>
      <c r="W1318">
        <v>3.24</v>
      </c>
      <c r="X1318">
        <v>1.82</v>
      </c>
      <c r="Y1318">
        <v>-130257</v>
      </c>
      <c r="Z1318">
        <v>-6513</v>
      </c>
      <c r="AA1318">
        <v>-0.32</v>
      </c>
      <c r="AB1318">
        <v>20</v>
      </c>
      <c r="AC1318">
        <v>11</v>
      </c>
      <c r="AD1318">
        <v>9</v>
      </c>
      <c r="AE1318">
        <v>55</v>
      </c>
      <c r="AF1318">
        <v>14</v>
      </c>
      <c r="AG1318">
        <v>3</v>
      </c>
      <c r="AH1318">
        <v>4</v>
      </c>
      <c r="AI1318">
        <v>13</v>
      </c>
    </row>
    <row r="1319" spans="1:35" x14ac:dyDescent="0.2">
      <c r="A1319" s="102">
        <v>1017</v>
      </c>
      <c r="B1319">
        <v>1332</v>
      </c>
      <c r="C1319" t="s">
        <v>1780</v>
      </c>
      <c r="D1319" t="s">
        <v>1440</v>
      </c>
      <c r="E1319">
        <v>610</v>
      </c>
      <c r="F1319">
        <v>616</v>
      </c>
      <c r="G1319">
        <v>1400</v>
      </c>
      <c r="H1319" t="s">
        <v>1311</v>
      </c>
      <c r="I1319">
        <v>2607</v>
      </c>
      <c r="J1319" t="s">
        <v>1340</v>
      </c>
      <c r="K1319" t="s">
        <v>1339</v>
      </c>
      <c r="L1319">
        <v>2801</v>
      </c>
      <c r="M1319">
        <v>2773</v>
      </c>
      <c r="N1319">
        <v>300</v>
      </c>
      <c r="O1319" t="s">
        <v>1314</v>
      </c>
      <c r="P1319">
        <v>0.53427575776118097</v>
      </c>
      <c r="Q1319">
        <v>0.85391903910991496</v>
      </c>
      <c r="R1319">
        <v>0.23183420251077599</v>
      </c>
      <c r="S1319">
        <v>5.5897617073832798E-2</v>
      </c>
      <c r="T1319">
        <v>1.52581902672446</v>
      </c>
      <c r="U1319">
        <v>1.52581902672446</v>
      </c>
      <c r="V1319">
        <v>0.95692303122967004</v>
      </c>
      <c r="W1319">
        <v>6.28</v>
      </c>
      <c r="X1319">
        <v>3.67</v>
      </c>
      <c r="Y1319">
        <v>-130457</v>
      </c>
      <c r="Z1319">
        <v>-7674</v>
      </c>
      <c r="AA1319">
        <v>-0.39</v>
      </c>
      <c r="AB1319">
        <v>17</v>
      </c>
      <c r="AC1319">
        <v>6</v>
      </c>
      <c r="AD1319">
        <v>11</v>
      </c>
      <c r="AE1319">
        <v>35.29</v>
      </c>
      <c r="AF1319">
        <v>14</v>
      </c>
      <c r="AG1319">
        <v>5</v>
      </c>
      <c r="AH1319">
        <v>6</v>
      </c>
      <c r="AI1319">
        <v>6</v>
      </c>
    </row>
    <row r="1320" spans="1:35" x14ac:dyDescent="0.2">
      <c r="A1320" s="102">
        <v>350</v>
      </c>
      <c r="B1320">
        <v>2267</v>
      </c>
      <c r="C1320" t="s">
        <v>1570</v>
      </c>
      <c r="D1320" t="s">
        <v>1339</v>
      </c>
      <c r="E1320">
        <v>5310</v>
      </c>
      <c r="F1320">
        <v>5330</v>
      </c>
      <c r="G1320">
        <v>200</v>
      </c>
      <c r="H1320" t="s">
        <v>1314</v>
      </c>
      <c r="I1320">
        <v>4534</v>
      </c>
      <c r="J1320" t="s">
        <v>1580</v>
      </c>
      <c r="K1320" t="s">
        <v>1334</v>
      </c>
      <c r="L1320">
        <v>4290</v>
      </c>
      <c r="M1320">
        <v>4290</v>
      </c>
      <c r="N1320">
        <v>200</v>
      </c>
      <c r="O1320" t="s">
        <v>1311</v>
      </c>
      <c r="P1320">
        <v>0.68041364313685504</v>
      </c>
      <c r="Q1320">
        <v>0.91169733340808801</v>
      </c>
      <c r="R1320">
        <v>0.31761455117133902</v>
      </c>
      <c r="S1320">
        <v>2.71681012249473E-2</v>
      </c>
      <c r="T1320">
        <v>-2.6736572329936599</v>
      </c>
      <c r="U1320">
        <v>2.6736572329936599</v>
      </c>
      <c r="V1320">
        <v>2.7265794079714101</v>
      </c>
      <c r="W1320">
        <v>-11.36</v>
      </c>
      <c r="X1320">
        <v>19.510000000000002</v>
      </c>
      <c r="Y1320">
        <v>-130771</v>
      </c>
      <c r="Z1320">
        <v>-18682</v>
      </c>
      <c r="AA1320">
        <v>-1.2</v>
      </c>
      <c r="AB1320">
        <v>7</v>
      </c>
      <c r="AC1320">
        <v>2</v>
      </c>
      <c r="AD1320">
        <v>5</v>
      </c>
      <c r="AE1320">
        <v>28.57</v>
      </c>
      <c r="AF1320">
        <v>12</v>
      </c>
      <c r="AG1320">
        <v>2</v>
      </c>
      <c r="AH1320">
        <v>3</v>
      </c>
      <c r="AI1320">
        <v>2</v>
      </c>
    </row>
    <row r="1321" spans="1:35" x14ac:dyDescent="0.2">
      <c r="A1321" s="102">
        <v>920</v>
      </c>
      <c r="B1321">
        <v>3865</v>
      </c>
      <c r="C1321" t="s">
        <v>1259</v>
      </c>
      <c r="D1321" t="s">
        <v>1542</v>
      </c>
      <c r="E1321">
        <v>500</v>
      </c>
      <c r="F1321">
        <v>499</v>
      </c>
      <c r="G1321">
        <v>2200</v>
      </c>
      <c r="H1321" t="s">
        <v>1314</v>
      </c>
      <c r="I1321">
        <v>9956</v>
      </c>
      <c r="J1321" t="s">
        <v>1264</v>
      </c>
      <c r="K1321" t="s">
        <v>1337</v>
      </c>
      <c r="L1321">
        <v>1857</v>
      </c>
      <c r="M1321">
        <v>1831</v>
      </c>
      <c r="N1321">
        <v>600</v>
      </c>
      <c r="O1321" t="s">
        <v>1311</v>
      </c>
      <c r="P1321">
        <v>0.85591085413564205</v>
      </c>
      <c r="Q1321">
        <v>0.86307407321617202</v>
      </c>
      <c r="R1321">
        <v>0.25509815382745099</v>
      </c>
      <c r="S1321">
        <v>1.06799594363443E-2</v>
      </c>
      <c r="T1321">
        <v>-0.324422207887474</v>
      </c>
      <c r="U1321">
        <v>0.324422207887474</v>
      </c>
      <c r="V1321">
        <v>0.72299230855187302</v>
      </c>
      <c r="W1321">
        <v>-1.24</v>
      </c>
      <c r="X1321">
        <v>7.0000000000000007E-2</v>
      </c>
      <c r="Y1321">
        <v>-131319</v>
      </c>
      <c r="Z1321">
        <v>-6912</v>
      </c>
      <c r="AA1321">
        <v>-0.24</v>
      </c>
      <c r="AB1321">
        <v>19</v>
      </c>
      <c r="AC1321">
        <v>7</v>
      </c>
      <c r="AD1321">
        <v>12</v>
      </c>
      <c r="AE1321">
        <v>36.840000000000003</v>
      </c>
      <c r="AF1321">
        <v>11</v>
      </c>
      <c r="AG1321">
        <v>5</v>
      </c>
      <c r="AH1321">
        <v>5</v>
      </c>
      <c r="AI1321">
        <v>9</v>
      </c>
    </row>
    <row r="1322" spans="1:35" x14ac:dyDescent="0.2">
      <c r="A1322" s="102">
        <v>746</v>
      </c>
      <c r="B1322">
        <v>4118</v>
      </c>
      <c r="C1322" t="s">
        <v>1573</v>
      </c>
      <c r="D1322" t="s">
        <v>1336</v>
      </c>
      <c r="E1322">
        <v>3350</v>
      </c>
      <c r="F1322">
        <v>3280</v>
      </c>
      <c r="G1322">
        <v>300</v>
      </c>
      <c r="H1322" t="s">
        <v>1314</v>
      </c>
      <c r="I1322">
        <v>4534</v>
      </c>
      <c r="J1322" t="s">
        <v>1580</v>
      </c>
      <c r="K1322" t="s">
        <v>1334</v>
      </c>
      <c r="L1322">
        <v>4290</v>
      </c>
      <c r="M1322">
        <v>4290</v>
      </c>
      <c r="N1322">
        <v>200</v>
      </c>
      <c r="O1322" t="s">
        <v>1311</v>
      </c>
      <c r="P1322">
        <v>0.78858837701334294</v>
      </c>
      <c r="Q1322">
        <v>0.87942882769198305</v>
      </c>
      <c r="R1322">
        <v>3.8196923771669403E-2</v>
      </c>
      <c r="S1322">
        <v>3.08861824055876E-2</v>
      </c>
      <c r="T1322">
        <v>-1.6354631396475701</v>
      </c>
      <c r="U1322">
        <v>1.6354631396475701</v>
      </c>
      <c r="V1322">
        <v>0.90155294102057804</v>
      </c>
      <c r="W1322">
        <v>-6.29</v>
      </c>
      <c r="X1322">
        <v>14.69</v>
      </c>
      <c r="Y1322">
        <v>-133849</v>
      </c>
      <c r="Z1322">
        <v>-22308</v>
      </c>
      <c r="AA1322">
        <v>-1.22</v>
      </c>
      <c r="AB1322">
        <v>6</v>
      </c>
      <c r="AC1322">
        <v>2</v>
      </c>
      <c r="AD1322">
        <v>4</v>
      </c>
      <c r="AE1322">
        <v>33.33</v>
      </c>
      <c r="AF1322">
        <v>11</v>
      </c>
      <c r="AG1322">
        <v>2</v>
      </c>
      <c r="AH1322">
        <v>3</v>
      </c>
      <c r="AI1322">
        <v>1</v>
      </c>
    </row>
    <row r="1323" spans="1:35" x14ac:dyDescent="0.2">
      <c r="A1323" s="102">
        <v>558</v>
      </c>
      <c r="B1323">
        <v>5991</v>
      </c>
      <c r="C1323" t="s">
        <v>1117</v>
      </c>
      <c r="D1323" t="s">
        <v>1525</v>
      </c>
      <c r="E1323">
        <v>908</v>
      </c>
      <c r="F1323">
        <v>924</v>
      </c>
      <c r="G1323">
        <v>1000</v>
      </c>
      <c r="H1323" t="s">
        <v>1311</v>
      </c>
      <c r="I1323">
        <v>6301</v>
      </c>
      <c r="J1323" t="s">
        <v>55</v>
      </c>
      <c r="K1323" t="s">
        <v>1324</v>
      </c>
      <c r="L1323">
        <v>2330.5</v>
      </c>
      <c r="M1323">
        <v>2324</v>
      </c>
      <c r="N1323">
        <v>400</v>
      </c>
      <c r="O1323" t="s">
        <v>1314</v>
      </c>
      <c r="P1323">
        <v>0.832581875529261</v>
      </c>
      <c r="Q1323">
        <v>0.89515403546021299</v>
      </c>
      <c r="R1323" s="15">
        <v>0.47150770306975198</v>
      </c>
      <c r="S1323">
        <v>2.50876376969783E-3</v>
      </c>
      <c r="T1323">
        <v>2.0441452689475801</v>
      </c>
      <c r="U1323">
        <v>2.0441452689475801</v>
      </c>
      <c r="V1323">
        <v>1.9428387582592399</v>
      </c>
      <c r="W1323">
        <v>6.49</v>
      </c>
      <c r="X1323">
        <v>0.6</v>
      </c>
      <c r="Y1323">
        <v>-134828</v>
      </c>
      <c r="Z1323">
        <v>-6129</v>
      </c>
      <c r="AA1323">
        <v>-0.41</v>
      </c>
      <c r="AB1323">
        <v>22</v>
      </c>
      <c r="AC1323">
        <v>7</v>
      </c>
      <c r="AD1323">
        <v>15</v>
      </c>
      <c r="AE1323">
        <v>31.82</v>
      </c>
      <c r="AF1323">
        <v>12</v>
      </c>
      <c r="AG1323">
        <v>5</v>
      </c>
      <c r="AH1323">
        <v>6</v>
      </c>
      <c r="AI1323">
        <v>11</v>
      </c>
    </row>
    <row r="1324" spans="1:35" x14ac:dyDescent="0.2">
      <c r="A1324" s="102">
        <v>796</v>
      </c>
      <c r="B1324">
        <v>4061</v>
      </c>
      <c r="C1324" t="s">
        <v>1562</v>
      </c>
      <c r="D1324" t="s">
        <v>1336</v>
      </c>
      <c r="E1324">
        <v>3015</v>
      </c>
      <c r="F1324">
        <v>2943</v>
      </c>
      <c r="G1324">
        <v>300</v>
      </c>
      <c r="H1324" t="s">
        <v>1314</v>
      </c>
      <c r="I1324">
        <v>5703</v>
      </c>
      <c r="J1324" t="s">
        <v>221</v>
      </c>
      <c r="K1324" t="s">
        <v>1327</v>
      </c>
      <c r="L1324">
        <v>209</v>
      </c>
      <c r="M1324">
        <v>212</v>
      </c>
      <c r="N1324">
        <v>4200</v>
      </c>
      <c r="O1324" t="s">
        <v>1311</v>
      </c>
      <c r="P1324">
        <v>0.93012828848153095</v>
      </c>
      <c r="Q1324">
        <v>0.87488749851474101</v>
      </c>
      <c r="R1324">
        <v>0.241529710187838</v>
      </c>
      <c r="S1324">
        <v>6.3141200693742896E-3</v>
      </c>
      <c r="T1324">
        <v>-1.65300919162059</v>
      </c>
      <c r="U1324">
        <v>1.65300919162059</v>
      </c>
      <c r="V1324">
        <v>7.8290030134037902E-2</v>
      </c>
      <c r="W1324">
        <v>-3.21</v>
      </c>
      <c r="X1324">
        <v>0.85</v>
      </c>
      <c r="Y1324">
        <v>-134829</v>
      </c>
      <c r="Z1324">
        <v>-8989</v>
      </c>
      <c r="AA1324">
        <v>-0.53</v>
      </c>
      <c r="AB1324">
        <v>15</v>
      </c>
      <c r="AC1324">
        <v>7</v>
      </c>
      <c r="AD1324">
        <v>8</v>
      </c>
      <c r="AE1324">
        <v>46.67</v>
      </c>
      <c r="AF1324">
        <v>11</v>
      </c>
      <c r="AG1324">
        <v>3</v>
      </c>
      <c r="AH1324">
        <v>6</v>
      </c>
      <c r="AI1324">
        <v>6</v>
      </c>
    </row>
    <row r="1325" spans="1:35" x14ac:dyDescent="0.2">
      <c r="A1325" s="102">
        <v>1442</v>
      </c>
      <c r="B1325">
        <v>4188</v>
      </c>
      <c r="C1325" t="s">
        <v>1541</v>
      </c>
      <c r="D1325" t="s">
        <v>1336</v>
      </c>
      <c r="E1325">
        <v>794.9</v>
      </c>
      <c r="F1325">
        <v>798.5</v>
      </c>
      <c r="G1325">
        <v>1200</v>
      </c>
      <c r="H1325" t="s">
        <v>1311</v>
      </c>
      <c r="I1325">
        <v>5334</v>
      </c>
      <c r="J1325" t="s">
        <v>1571</v>
      </c>
      <c r="K1325" t="s">
        <v>1310</v>
      </c>
      <c r="L1325">
        <v>1894</v>
      </c>
      <c r="M1325">
        <v>1915</v>
      </c>
      <c r="N1325">
        <v>500</v>
      </c>
      <c r="O1325" t="s">
        <v>1314</v>
      </c>
      <c r="P1325">
        <v>0.78093131121864301</v>
      </c>
      <c r="Q1325">
        <v>0.81010768556886004</v>
      </c>
      <c r="R1325">
        <v>0.44110368887823098</v>
      </c>
      <c r="S1325">
        <v>9.78996130292063E-2</v>
      </c>
      <c r="T1325">
        <v>2.1987519833514102</v>
      </c>
      <c r="U1325">
        <v>2.1987519833514102</v>
      </c>
      <c r="V1325">
        <v>2.1194759301315602</v>
      </c>
      <c r="W1325">
        <v>6.97</v>
      </c>
      <c r="X1325">
        <v>7.0000000000000007E-2</v>
      </c>
      <c r="Y1325">
        <v>-135819</v>
      </c>
      <c r="Z1325">
        <v>-7148</v>
      </c>
      <c r="AA1325">
        <v>-0.46</v>
      </c>
      <c r="AB1325">
        <v>19</v>
      </c>
      <c r="AC1325">
        <v>8</v>
      </c>
      <c r="AD1325">
        <v>11</v>
      </c>
      <c r="AE1325">
        <v>42.11</v>
      </c>
      <c r="AF1325">
        <v>13</v>
      </c>
      <c r="AG1325">
        <v>5</v>
      </c>
      <c r="AH1325">
        <v>5</v>
      </c>
      <c r="AI1325">
        <v>9</v>
      </c>
    </row>
    <row r="1326" spans="1:35" x14ac:dyDescent="0.2">
      <c r="A1326" s="102">
        <v>922</v>
      </c>
      <c r="B1326">
        <v>5019</v>
      </c>
      <c r="C1326" t="s">
        <v>1589</v>
      </c>
      <c r="D1326" t="s">
        <v>1590</v>
      </c>
      <c r="E1326">
        <v>2840</v>
      </c>
      <c r="F1326">
        <v>2838</v>
      </c>
      <c r="G1326">
        <v>300</v>
      </c>
      <c r="H1326" t="s">
        <v>1311</v>
      </c>
      <c r="I1326">
        <v>8078</v>
      </c>
      <c r="J1326" t="s">
        <v>1802</v>
      </c>
      <c r="K1326" t="s">
        <v>1318</v>
      </c>
      <c r="L1326">
        <v>2516</v>
      </c>
      <c r="M1326">
        <v>2551</v>
      </c>
      <c r="N1326">
        <v>300</v>
      </c>
      <c r="O1326" t="s">
        <v>1314</v>
      </c>
      <c r="P1326">
        <v>0.78620494797641005</v>
      </c>
      <c r="Q1326">
        <v>0.86278341536804304</v>
      </c>
      <c r="R1326">
        <v>0.194890001871493</v>
      </c>
      <c r="S1326">
        <v>1.17402510492847E-2</v>
      </c>
      <c r="T1326">
        <v>1.57508195278491</v>
      </c>
      <c r="U1326">
        <v>1.57508195278491</v>
      </c>
      <c r="V1326">
        <v>1.32134546249034</v>
      </c>
      <c r="W1326">
        <v>5.09</v>
      </c>
      <c r="X1326">
        <v>10.11</v>
      </c>
      <c r="Y1326">
        <v>-136435</v>
      </c>
      <c r="Z1326">
        <v>-12403</v>
      </c>
      <c r="AA1326">
        <v>-0.71</v>
      </c>
      <c r="AB1326">
        <v>11</v>
      </c>
      <c r="AC1326">
        <v>5</v>
      </c>
      <c r="AD1326">
        <v>6</v>
      </c>
      <c r="AE1326">
        <v>45.45</v>
      </c>
      <c r="AF1326">
        <v>10</v>
      </c>
      <c r="AG1326">
        <v>4</v>
      </c>
      <c r="AH1326">
        <v>5</v>
      </c>
      <c r="AI1326">
        <v>2</v>
      </c>
    </row>
    <row r="1327" spans="1:35" x14ac:dyDescent="0.2">
      <c r="A1327" s="102">
        <v>1427</v>
      </c>
      <c r="B1327">
        <v>4502</v>
      </c>
      <c r="C1327" t="s">
        <v>1601</v>
      </c>
      <c r="D1327" t="s">
        <v>1334</v>
      </c>
      <c r="E1327">
        <v>4250</v>
      </c>
      <c r="F1327">
        <v>4242</v>
      </c>
      <c r="G1327">
        <v>200</v>
      </c>
      <c r="H1327" t="s">
        <v>1311</v>
      </c>
      <c r="I1327">
        <v>9072</v>
      </c>
      <c r="J1327" t="s">
        <v>1441</v>
      </c>
      <c r="K1327" t="s">
        <v>1442</v>
      </c>
      <c r="L1327">
        <v>2444</v>
      </c>
      <c r="M1327">
        <v>2438</v>
      </c>
      <c r="N1327">
        <v>300</v>
      </c>
      <c r="O1327" t="s">
        <v>1314</v>
      </c>
      <c r="P1327">
        <v>0.56845884361433896</v>
      </c>
      <c r="Q1327">
        <v>0.81213864199792896</v>
      </c>
      <c r="R1327">
        <v>0.44363683821741901</v>
      </c>
      <c r="S1327">
        <v>6.16600431408941E-3</v>
      </c>
      <c r="T1327">
        <v>2.03485883768986</v>
      </c>
      <c r="U1327">
        <v>2.03485883768986</v>
      </c>
      <c r="V1327">
        <v>1.89552514137953</v>
      </c>
      <c r="W1327">
        <v>6.81</v>
      </c>
      <c r="X1327">
        <v>13.79</v>
      </c>
      <c r="Y1327">
        <v>-136563</v>
      </c>
      <c r="Z1327">
        <v>-10505</v>
      </c>
      <c r="AA1327">
        <v>-0.62</v>
      </c>
      <c r="AB1327">
        <v>13</v>
      </c>
      <c r="AC1327">
        <v>5</v>
      </c>
      <c r="AD1327">
        <v>8</v>
      </c>
      <c r="AE1327">
        <v>38.46</v>
      </c>
      <c r="AF1327">
        <v>13</v>
      </c>
      <c r="AG1327">
        <v>3</v>
      </c>
      <c r="AH1327">
        <v>5</v>
      </c>
      <c r="AI1327">
        <v>5</v>
      </c>
    </row>
    <row r="1328" spans="1:35" x14ac:dyDescent="0.2">
      <c r="A1328" s="102">
        <v>917</v>
      </c>
      <c r="B1328">
        <v>4507</v>
      </c>
      <c r="C1328" t="s">
        <v>1819</v>
      </c>
      <c r="D1328" t="s">
        <v>1334</v>
      </c>
      <c r="E1328">
        <v>6391</v>
      </c>
      <c r="F1328">
        <v>6371</v>
      </c>
      <c r="G1328">
        <v>100</v>
      </c>
      <c r="H1328" t="s">
        <v>1314</v>
      </c>
      <c r="I1328">
        <v>8601</v>
      </c>
      <c r="J1328" t="s">
        <v>25</v>
      </c>
      <c r="K1328" t="s">
        <v>1517</v>
      </c>
      <c r="L1328">
        <v>551.70000000000005</v>
      </c>
      <c r="M1328">
        <v>553.1</v>
      </c>
      <c r="N1328">
        <v>1200</v>
      </c>
      <c r="O1328" t="s">
        <v>1311</v>
      </c>
      <c r="P1328">
        <v>0.68067166128843803</v>
      </c>
      <c r="Q1328">
        <v>0.86335919915409598</v>
      </c>
      <c r="R1328">
        <v>0.143193093284364</v>
      </c>
      <c r="S1328">
        <v>1.19903234470249E-2</v>
      </c>
      <c r="T1328">
        <v>-1.5239296239243101</v>
      </c>
      <c r="U1328">
        <v>1.5239296239243101</v>
      </c>
      <c r="V1328">
        <v>1.3765413260513599</v>
      </c>
      <c r="W1328">
        <v>-4.47</v>
      </c>
      <c r="X1328">
        <v>4.18</v>
      </c>
      <c r="Y1328">
        <v>-136618</v>
      </c>
      <c r="Z1328">
        <v>-7190</v>
      </c>
      <c r="AA1328">
        <v>-0.56000000000000005</v>
      </c>
      <c r="AB1328">
        <v>19</v>
      </c>
      <c r="AC1328">
        <v>6</v>
      </c>
      <c r="AD1328">
        <v>13</v>
      </c>
      <c r="AE1328">
        <v>31.58</v>
      </c>
      <c r="AF1328">
        <v>14</v>
      </c>
      <c r="AG1328">
        <v>4</v>
      </c>
      <c r="AH1328">
        <v>5</v>
      </c>
      <c r="AI1328">
        <v>10</v>
      </c>
    </row>
    <row r="1329" spans="1:35" x14ac:dyDescent="0.2">
      <c r="A1329" s="102">
        <v>361</v>
      </c>
      <c r="B1329">
        <v>4004</v>
      </c>
      <c r="C1329" t="s">
        <v>1520</v>
      </c>
      <c r="D1329" t="s">
        <v>1336</v>
      </c>
      <c r="E1329">
        <v>2690</v>
      </c>
      <c r="F1329">
        <v>2705</v>
      </c>
      <c r="G1329">
        <v>400</v>
      </c>
      <c r="H1329" t="s">
        <v>1311</v>
      </c>
      <c r="I1329">
        <v>4324</v>
      </c>
      <c r="J1329" t="s">
        <v>1560</v>
      </c>
      <c r="K1329" t="s">
        <v>1326</v>
      </c>
      <c r="L1329">
        <v>3490</v>
      </c>
      <c r="M1329">
        <v>3555</v>
      </c>
      <c r="N1329">
        <v>300</v>
      </c>
      <c r="O1329" t="s">
        <v>1314</v>
      </c>
      <c r="P1329">
        <v>0.80821891763869902</v>
      </c>
      <c r="Q1329">
        <v>0.91078961770345701</v>
      </c>
      <c r="R1329">
        <v>0.491793651325309</v>
      </c>
      <c r="S1329">
        <v>2.67925499783799E-2</v>
      </c>
      <c r="T1329">
        <v>0.217918223799733</v>
      </c>
      <c r="U1329">
        <v>0.217918223799733</v>
      </c>
      <c r="V1329">
        <v>0.74937825641974398</v>
      </c>
      <c r="W1329">
        <v>0.82</v>
      </c>
      <c r="X1329">
        <v>1.45</v>
      </c>
      <c r="Y1329">
        <v>-138220</v>
      </c>
      <c r="Z1329">
        <v>-8639</v>
      </c>
      <c r="AA1329">
        <v>-0.39</v>
      </c>
      <c r="AB1329">
        <v>16</v>
      </c>
      <c r="AC1329">
        <v>7</v>
      </c>
      <c r="AD1329">
        <v>9</v>
      </c>
      <c r="AE1329">
        <v>43.75</v>
      </c>
      <c r="AF1329">
        <v>10</v>
      </c>
      <c r="AG1329">
        <v>6</v>
      </c>
      <c r="AH1329">
        <v>8</v>
      </c>
      <c r="AI1329">
        <v>2</v>
      </c>
    </row>
    <row r="1330" spans="1:35" x14ac:dyDescent="0.2">
      <c r="A1330" s="102">
        <v>1471</v>
      </c>
      <c r="B1330">
        <v>9531</v>
      </c>
      <c r="C1330" t="s">
        <v>2153</v>
      </c>
      <c r="D1330" t="s">
        <v>1371</v>
      </c>
      <c r="E1330">
        <v>2376.5</v>
      </c>
      <c r="F1330">
        <v>2384</v>
      </c>
      <c r="G1330">
        <v>400</v>
      </c>
      <c r="H1330" t="s">
        <v>1311</v>
      </c>
      <c r="I1330">
        <v>9603</v>
      </c>
      <c r="J1330" t="s">
        <v>1501</v>
      </c>
      <c r="K1330" t="s">
        <v>1326</v>
      </c>
      <c r="L1330">
        <v>2530</v>
      </c>
      <c r="M1330">
        <v>2491</v>
      </c>
      <c r="N1330">
        <v>400</v>
      </c>
      <c r="O1330" t="s">
        <v>1314</v>
      </c>
      <c r="P1330">
        <v>0.95628688517981097</v>
      </c>
      <c r="Q1330">
        <v>0.806399245809724</v>
      </c>
      <c r="R1330">
        <v>4.3315308830750602E-3</v>
      </c>
      <c r="S1330">
        <v>9.9739865195901597E-2</v>
      </c>
      <c r="T1330">
        <v>1.61022987058497</v>
      </c>
      <c r="U1330">
        <v>1.61022987058497</v>
      </c>
      <c r="V1330">
        <v>0.58705744111527802</v>
      </c>
      <c r="W1330">
        <v>6.57</v>
      </c>
      <c r="X1330">
        <v>4.3</v>
      </c>
      <c r="Y1330">
        <v>-138809</v>
      </c>
      <c r="Z1330">
        <v>-9915</v>
      </c>
      <c r="AA1330">
        <v>-0.62</v>
      </c>
      <c r="AB1330">
        <v>14</v>
      </c>
      <c r="AC1330">
        <v>6</v>
      </c>
      <c r="AD1330">
        <v>8</v>
      </c>
      <c r="AE1330">
        <v>42.86</v>
      </c>
      <c r="AF1330">
        <v>16</v>
      </c>
      <c r="AG1330">
        <v>2</v>
      </c>
      <c r="AH1330">
        <v>4</v>
      </c>
      <c r="AI1330">
        <v>8</v>
      </c>
    </row>
    <row r="1331" spans="1:35" x14ac:dyDescent="0.2">
      <c r="A1331" s="102">
        <v>758</v>
      </c>
      <c r="B1331">
        <v>7186</v>
      </c>
      <c r="C1331" t="s">
        <v>551</v>
      </c>
      <c r="D1331" t="s">
        <v>1369</v>
      </c>
      <c r="E1331">
        <v>427</v>
      </c>
      <c r="F1331">
        <v>429</v>
      </c>
      <c r="G1331">
        <v>2300</v>
      </c>
      <c r="H1331" t="s">
        <v>1311</v>
      </c>
      <c r="I1331">
        <v>7272</v>
      </c>
      <c r="J1331" t="s">
        <v>1532</v>
      </c>
      <c r="K1331" t="s">
        <v>1329</v>
      </c>
      <c r="L1331">
        <v>1927</v>
      </c>
      <c r="M1331">
        <v>1934</v>
      </c>
      <c r="N1331">
        <v>500</v>
      </c>
      <c r="O1331" t="s">
        <v>1314</v>
      </c>
      <c r="P1331">
        <v>0.79798063742804903</v>
      </c>
      <c r="Q1331">
        <v>0.87849825916440705</v>
      </c>
      <c r="R1331">
        <v>0.39950617757248802</v>
      </c>
      <c r="S1331">
        <v>1.12651164497196E-2</v>
      </c>
      <c r="T1331">
        <v>2.9885576111228098</v>
      </c>
      <c r="U1331">
        <v>2.9885576111228098</v>
      </c>
      <c r="V1331">
        <v>3.29783769798689</v>
      </c>
      <c r="W1331">
        <v>8.8000000000000007</v>
      </c>
      <c r="X1331">
        <v>2.04</v>
      </c>
      <c r="Y1331">
        <v>-139713</v>
      </c>
      <c r="Z1331">
        <v>-10747</v>
      </c>
      <c r="AA1331">
        <v>-0.55000000000000004</v>
      </c>
      <c r="AB1331">
        <v>13</v>
      </c>
      <c r="AC1331">
        <v>6</v>
      </c>
      <c r="AD1331">
        <v>7</v>
      </c>
      <c r="AE1331">
        <v>46.15</v>
      </c>
      <c r="AF1331">
        <v>14</v>
      </c>
      <c r="AG1331">
        <v>3</v>
      </c>
      <c r="AH1331">
        <v>4</v>
      </c>
      <c r="AI1331">
        <v>6</v>
      </c>
    </row>
    <row r="1332" spans="1:35" x14ac:dyDescent="0.2">
      <c r="A1332" s="102">
        <v>773</v>
      </c>
      <c r="B1332">
        <v>5991</v>
      </c>
      <c r="C1332" t="s">
        <v>1117</v>
      </c>
      <c r="D1332" t="s">
        <v>1525</v>
      </c>
      <c r="E1332">
        <v>908</v>
      </c>
      <c r="F1332">
        <v>924</v>
      </c>
      <c r="G1332">
        <v>1100</v>
      </c>
      <c r="H1332" t="s">
        <v>1311</v>
      </c>
      <c r="I1332">
        <v>9069</v>
      </c>
      <c r="J1332" t="s">
        <v>1432</v>
      </c>
      <c r="K1332" t="s">
        <v>1442</v>
      </c>
      <c r="L1332">
        <v>875</v>
      </c>
      <c r="M1332">
        <v>871</v>
      </c>
      <c r="N1332">
        <v>1200</v>
      </c>
      <c r="O1332" t="s">
        <v>1314</v>
      </c>
      <c r="P1332">
        <v>0.87209797044741399</v>
      </c>
      <c r="Q1332">
        <v>0.87692674826452</v>
      </c>
      <c r="R1332">
        <v>3.8037720782533702E-2</v>
      </c>
      <c r="S1332">
        <v>6.1724934747055399E-3</v>
      </c>
      <c r="T1332">
        <v>9.1991214196760901E-2</v>
      </c>
      <c r="U1332">
        <v>9.1991214196760901E-2</v>
      </c>
      <c r="V1332">
        <v>0.49416254701123202</v>
      </c>
      <c r="W1332">
        <v>0.25</v>
      </c>
      <c r="X1332">
        <v>2.83</v>
      </c>
      <c r="Y1332">
        <v>-141157</v>
      </c>
      <c r="Z1332">
        <v>-7058</v>
      </c>
      <c r="AA1332">
        <v>-0.3</v>
      </c>
      <c r="AB1332">
        <v>20</v>
      </c>
      <c r="AC1332">
        <v>10</v>
      </c>
      <c r="AD1332">
        <v>10</v>
      </c>
      <c r="AE1332">
        <v>50</v>
      </c>
      <c r="AF1332">
        <v>12</v>
      </c>
      <c r="AG1332">
        <v>6</v>
      </c>
      <c r="AH1332">
        <v>7</v>
      </c>
      <c r="AI1332">
        <v>7</v>
      </c>
    </row>
    <row r="1333" spans="1:35" x14ac:dyDescent="0.2">
      <c r="A1333" s="102">
        <v>1206</v>
      </c>
      <c r="B1333">
        <v>3865</v>
      </c>
      <c r="C1333" t="s">
        <v>1259</v>
      </c>
      <c r="D1333" t="s">
        <v>1542</v>
      </c>
      <c r="E1333">
        <v>500</v>
      </c>
      <c r="F1333">
        <v>499</v>
      </c>
      <c r="G1333">
        <v>2000</v>
      </c>
      <c r="H1333" t="s">
        <v>1314</v>
      </c>
      <c r="I1333">
        <v>4118</v>
      </c>
      <c r="J1333" t="s">
        <v>1573</v>
      </c>
      <c r="K1333" t="s">
        <v>1336</v>
      </c>
      <c r="L1333">
        <v>3350</v>
      </c>
      <c r="M1333">
        <v>3280</v>
      </c>
      <c r="N1333">
        <v>300</v>
      </c>
      <c r="O1333" t="s">
        <v>1311</v>
      </c>
      <c r="P1333">
        <v>0.796037012220008</v>
      </c>
      <c r="Q1333">
        <v>0.83682282239658501</v>
      </c>
      <c r="R1333">
        <v>0.45080221378212998</v>
      </c>
      <c r="S1333">
        <v>4.0092515101119802E-2</v>
      </c>
      <c r="T1333">
        <v>-0.83044033852887</v>
      </c>
      <c r="U1333">
        <v>0.83044033852887</v>
      </c>
      <c r="V1333">
        <v>1.65207713982586</v>
      </c>
      <c r="W1333">
        <v>-2.2999999999999998</v>
      </c>
      <c r="X1333">
        <v>1.42</v>
      </c>
      <c r="Y1333">
        <v>-141205</v>
      </c>
      <c r="Z1333">
        <v>-8306</v>
      </c>
      <c r="AA1333">
        <v>-0.34</v>
      </c>
      <c r="AB1333">
        <v>17</v>
      </c>
      <c r="AC1333">
        <v>8</v>
      </c>
      <c r="AD1333">
        <v>9</v>
      </c>
      <c r="AE1333">
        <v>47.06</v>
      </c>
      <c r="AF1333">
        <v>11</v>
      </c>
      <c r="AG1333">
        <v>6</v>
      </c>
      <c r="AH1333">
        <v>5</v>
      </c>
      <c r="AI1333">
        <v>6</v>
      </c>
    </row>
    <row r="1334" spans="1:35" x14ac:dyDescent="0.2">
      <c r="A1334" s="102">
        <v>332</v>
      </c>
      <c r="B1334">
        <v>5233</v>
      </c>
      <c r="C1334" t="s">
        <v>1526</v>
      </c>
      <c r="D1334" t="s">
        <v>1310</v>
      </c>
      <c r="E1334">
        <v>2989</v>
      </c>
      <c r="F1334">
        <v>2992</v>
      </c>
      <c r="G1334">
        <v>300</v>
      </c>
      <c r="H1334" t="s">
        <v>1311</v>
      </c>
      <c r="I1334">
        <v>8377</v>
      </c>
      <c r="J1334" t="s">
        <v>1443</v>
      </c>
      <c r="K1334" t="s">
        <v>1369</v>
      </c>
      <c r="L1334">
        <v>1043</v>
      </c>
      <c r="M1334">
        <v>1043</v>
      </c>
      <c r="N1334">
        <v>900</v>
      </c>
      <c r="O1334" t="s">
        <v>1314</v>
      </c>
      <c r="P1334">
        <v>0.84594652841779905</v>
      </c>
      <c r="Q1334">
        <v>0.91294961627921201</v>
      </c>
      <c r="R1334">
        <v>9.4908457713410596E-2</v>
      </c>
      <c r="S1334">
        <v>1.83085204530061E-2</v>
      </c>
      <c r="T1334">
        <v>0.13942461905260101</v>
      </c>
      <c r="U1334">
        <v>0.13942461905260101</v>
      </c>
      <c r="V1334">
        <v>0.44088229264110002</v>
      </c>
      <c r="W1334">
        <v>0.34</v>
      </c>
      <c r="X1334">
        <v>4.58</v>
      </c>
      <c r="Y1334">
        <v>-141715</v>
      </c>
      <c r="Z1334">
        <v>-7086</v>
      </c>
      <c r="AA1334">
        <v>-0.38</v>
      </c>
      <c r="AB1334">
        <v>20</v>
      </c>
      <c r="AC1334">
        <v>9</v>
      </c>
      <c r="AD1334">
        <v>11</v>
      </c>
      <c r="AE1334">
        <v>45</v>
      </c>
      <c r="AF1334">
        <v>11</v>
      </c>
      <c r="AG1334">
        <v>7</v>
      </c>
      <c r="AH1334">
        <v>9</v>
      </c>
      <c r="AI1334">
        <v>4</v>
      </c>
    </row>
    <row r="1335" spans="1:35" x14ac:dyDescent="0.2">
      <c r="A1335" s="102">
        <v>904</v>
      </c>
      <c r="B1335">
        <v>5803</v>
      </c>
      <c r="C1335" t="s">
        <v>26</v>
      </c>
      <c r="D1335" t="s">
        <v>1327</v>
      </c>
      <c r="E1335">
        <v>383</v>
      </c>
      <c r="F1335">
        <v>387</v>
      </c>
      <c r="G1335">
        <v>2800</v>
      </c>
      <c r="H1335" t="s">
        <v>1314</v>
      </c>
      <c r="I1335">
        <v>7186</v>
      </c>
      <c r="J1335" t="s">
        <v>551</v>
      </c>
      <c r="K1335" t="s">
        <v>1369</v>
      </c>
      <c r="L1335">
        <v>427</v>
      </c>
      <c r="M1335">
        <v>429</v>
      </c>
      <c r="N1335">
        <v>2500</v>
      </c>
      <c r="O1335" t="s">
        <v>1311</v>
      </c>
      <c r="P1335">
        <v>0.76917587873037196</v>
      </c>
      <c r="Q1335">
        <v>0.86423205086409505</v>
      </c>
      <c r="R1335">
        <v>0.22458398018784301</v>
      </c>
      <c r="S1335">
        <v>4.6626143765666497E-2</v>
      </c>
      <c r="T1335">
        <v>-2.0480055409537101</v>
      </c>
      <c r="U1335">
        <v>2.0480055409537101</v>
      </c>
      <c r="V1335">
        <v>2.31272831051671</v>
      </c>
      <c r="W1335">
        <v>-13.04</v>
      </c>
      <c r="X1335">
        <v>1.03</v>
      </c>
      <c r="Y1335">
        <v>-141772</v>
      </c>
      <c r="Z1335">
        <v>-8340</v>
      </c>
      <c r="AA1335">
        <v>-0.43</v>
      </c>
      <c r="AB1335">
        <v>17</v>
      </c>
      <c r="AC1335">
        <v>8</v>
      </c>
      <c r="AD1335">
        <v>9</v>
      </c>
      <c r="AE1335">
        <v>47.06</v>
      </c>
      <c r="AF1335">
        <v>11</v>
      </c>
      <c r="AG1335">
        <v>7</v>
      </c>
      <c r="AH1335">
        <v>7</v>
      </c>
      <c r="AI1335">
        <v>3</v>
      </c>
    </row>
    <row r="1336" spans="1:35" x14ac:dyDescent="0.2">
      <c r="A1336" s="102">
        <v>599</v>
      </c>
      <c r="B1336">
        <v>2281</v>
      </c>
      <c r="C1336" t="s">
        <v>1136</v>
      </c>
      <c r="D1336" t="s">
        <v>1339</v>
      </c>
      <c r="E1336">
        <v>2541</v>
      </c>
      <c r="F1336">
        <v>2493</v>
      </c>
      <c r="G1336">
        <v>400</v>
      </c>
      <c r="H1336" t="s">
        <v>1314</v>
      </c>
      <c r="I1336">
        <v>9303</v>
      </c>
      <c r="J1336" t="s">
        <v>1765</v>
      </c>
      <c r="K1336" t="s">
        <v>1790</v>
      </c>
      <c r="L1336">
        <v>1468</v>
      </c>
      <c r="M1336">
        <v>1464</v>
      </c>
      <c r="N1336">
        <v>700</v>
      </c>
      <c r="O1336" t="s">
        <v>1311</v>
      </c>
      <c r="P1336">
        <v>0.749243449667234</v>
      </c>
      <c r="Q1336">
        <v>0.89134475091892795</v>
      </c>
      <c r="R1336">
        <v>5.4004801767489903E-2</v>
      </c>
      <c r="S1336" s="15">
        <v>3.2741100683044398E-5</v>
      </c>
      <c r="T1336">
        <v>-0.276158345629685</v>
      </c>
      <c r="U1336">
        <v>0.276158345629685</v>
      </c>
      <c r="V1336">
        <v>0.94763492941078298</v>
      </c>
      <c r="W1336">
        <v>-0.52</v>
      </c>
      <c r="X1336">
        <v>2.77</v>
      </c>
      <c r="Y1336">
        <v>-141891</v>
      </c>
      <c r="Z1336">
        <v>-7468</v>
      </c>
      <c r="AA1336">
        <v>-0.4</v>
      </c>
      <c r="AB1336">
        <v>19</v>
      </c>
      <c r="AC1336">
        <v>8</v>
      </c>
      <c r="AD1336">
        <v>11</v>
      </c>
      <c r="AE1336">
        <v>42.11</v>
      </c>
      <c r="AF1336">
        <v>13</v>
      </c>
      <c r="AG1336">
        <v>6</v>
      </c>
      <c r="AH1336">
        <v>6</v>
      </c>
      <c r="AI1336">
        <v>7</v>
      </c>
    </row>
    <row r="1337" spans="1:35" x14ac:dyDescent="0.2">
      <c r="A1337" s="102">
        <v>1027</v>
      </c>
      <c r="B1337">
        <v>3865</v>
      </c>
      <c r="C1337" t="s">
        <v>1259</v>
      </c>
      <c r="D1337" t="s">
        <v>1542</v>
      </c>
      <c r="E1337">
        <v>500</v>
      </c>
      <c r="F1337">
        <v>499</v>
      </c>
      <c r="G1337">
        <v>2100</v>
      </c>
      <c r="H1337" t="s">
        <v>1311</v>
      </c>
      <c r="I1337">
        <v>8273</v>
      </c>
      <c r="J1337" t="s">
        <v>1444</v>
      </c>
      <c r="K1337" t="s">
        <v>1337</v>
      </c>
      <c r="L1337">
        <v>3425</v>
      </c>
      <c r="M1337">
        <v>3410</v>
      </c>
      <c r="N1337">
        <v>300</v>
      </c>
      <c r="O1337" t="s">
        <v>1314</v>
      </c>
      <c r="P1337">
        <v>0.88593444058367199</v>
      </c>
      <c r="Q1337">
        <v>0.85337467814993295</v>
      </c>
      <c r="R1337">
        <v>0.16555673023698</v>
      </c>
      <c r="S1337">
        <v>2.18465698226772E-2</v>
      </c>
      <c r="T1337">
        <v>0.99801605818135097</v>
      </c>
      <c r="U1337">
        <v>0.99801605818135097</v>
      </c>
      <c r="V1337">
        <v>0.78326174998582299</v>
      </c>
      <c r="W1337">
        <v>4.25</v>
      </c>
      <c r="X1337">
        <v>2.4300000000000002</v>
      </c>
      <c r="Y1337">
        <v>-142139</v>
      </c>
      <c r="Z1337">
        <v>-6461</v>
      </c>
      <c r="AA1337">
        <v>-0.25</v>
      </c>
      <c r="AB1337">
        <v>22</v>
      </c>
      <c r="AC1337">
        <v>9</v>
      </c>
      <c r="AD1337">
        <v>13</v>
      </c>
      <c r="AE1337">
        <v>40.909999999999997</v>
      </c>
      <c r="AF1337">
        <v>11</v>
      </c>
      <c r="AG1337">
        <v>7</v>
      </c>
      <c r="AH1337">
        <v>8</v>
      </c>
      <c r="AI1337">
        <v>7</v>
      </c>
    </row>
    <row r="1338" spans="1:35" x14ac:dyDescent="0.2">
      <c r="A1338" s="102">
        <v>1107</v>
      </c>
      <c r="B1338">
        <v>3407</v>
      </c>
      <c r="C1338" t="s">
        <v>1449</v>
      </c>
      <c r="D1338" t="s">
        <v>1336</v>
      </c>
      <c r="E1338">
        <v>1051.5</v>
      </c>
      <c r="F1338">
        <v>1037.5</v>
      </c>
      <c r="G1338">
        <v>700</v>
      </c>
      <c r="H1338" t="s">
        <v>1314</v>
      </c>
      <c r="I1338">
        <v>8316</v>
      </c>
      <c r="J1338" t="s">
        <v>1544</v>
      </c>
      <c r="K1338" t="s">
        <v>1369</v>
      </c>
      <c r="L1338">
        <v>3832</v>
      </c>
      <c r="M1338">
        <v>3844</v>
      </c>
      <c r="N1338">
        <v>200</v>
      </c>
      <c r="O1338" t="s">
        <v>1311</v>
      </c>
      <c r="P1338">
        <v>0.83481036520987295</v>
      </c>
      <c r="Q1338">
        <v>0.84726872714433998</v>
      </c>
      <c r="R1338">
        <v>0.17316810371369201</v>
      </c>
      <c r="S1338">
        <v>2.8651560276855802E-2</v>
      </c>
      <c r="T1338">
        <v>-2.8166799436575398</v>
      </c>
      <c r="U1338">
        <v>2.8166799436575398</v>
      </c>
      <c r="V1338">
        <v>2.8027063034121</v>
      </c>
      <c r="W1338">
        <v>-12.15</v>
      </c>
      <c r="X1338">
        <v>5.53</v>
      </c>
      <c r="Y1338">
        <v>-143323</v>
      </c>
      <c r="Z1338">
        <v>-6825</v>
      </c>
      <c r="AA1338">
        <v>-0.43</v>
      </c>
      <c r="AB1338">
        <v>21</v>
      </c>
      <c r="AC1338">
        <v>9</v>
      </c>
      <c r="AD1338">
        <v>12</v>
      </c>
      <c r="AE1338">
        <v>42.86</v>
      </c>
      <c r="AF1338">
        <v>16</v>
      </c>
      <c r="AG1338">
        <v>3</v>
      </c>
      <c r="AH1338">
        <v>4</v>
      </c>
      <c r="AI1338">
        <v>14</v>
      </c>
    </row>
    <row r="1339" spans="1:35" x14ac:dyDescent="0.2">
      <c r="A1339" s="102">
        <v>520</v>
      </c>
      <c r="B1339">
        <v>4204</v>
      </c>
      <c r="C1339" t="s">
        <v>229</v>
      </c>
      <c r="D1339" t="s">
        <v>1336</v>
      </c>
      <c r="E1339">
        <v>1847</v>
      </c>
      <c r="F1339">
        <v>1836</v>
      </c>
      <c r="G1339">
        <v>500</v>
      </c>
      <c r="H1339" t="s">
        <v>1311</v>
      </c>
      <c r="I1339">
        <v>6770</v>
      </c>
      <c r="J1339" t="s">
        <v>24</v>
      </c>
      <c r="K1339" t="s">
        <v>1316</v>
      </c>
      <c r="L1339">
        <v>1901</v>
      </c>
      <c r="M1339">
        <v>1906</v>
      </c>
      <c r="N1339">
        <v>500</v>
      </c>
      <c r="O1339" t="s">
        <v>1314</v>
      </c>
      <c r="P1339">
        <v>0.64131662341075302</v>
      </c>
      <c r="Q1339">
        <v>0.89820702125631902</v>
      </c>
      <c r="R1339">
        <v>7.5358335332447401E-2</v>
      </c>
      <c r="S1339">
        <v>1.1806682264250801E-2</v>
      </c>
      <c r="T1339">
        <v>2.3375605164162798</v>
      </c>
      <c r="U1339">
        <v>2.3375605164162798</v>
      </c>
      <c r="V1339">
        <v>2.4711730362006601</v>
      </c>
      <c r="W1339">
        <v>16.68</v>
      </c>
      <c r="X1339">
        <v>3.67</v>
      </c>
      <c r="Y1339">
        <v>-144227</v>
      </c>
      <c r="Z1339">
        <v>-6868</v>
      </c>
      <c r="AA1339">
        <v>-0.38</v>
      </c>
      <c r="AB1339">
        <v>21</v>
      </c>
      <c r="AC1339">
        <v>8</v>
      </c>
      <c r="AD1339">
        <v>13</v>
      </c>
      <c r="AE1339">
        <v>38.1</v>
      </c>
      <c r="AF1339">
        <v>13</v>
      </c>
      <c r="AG1339">
        <v>6</v>
      </c>
      <c r="AH1339">
        <v>6</v>
      </c>
      <c r="AI1339">
        <v>9</v>
      </c>
    </row>
    <row r="1340" spans="1:35" x14ac:dyDescent="0.2">
      <c r="A1340" s="102">
        <v>724</v>
      </c>
      <c r="B1340">
        <v>4917</v>
      </c>
      <c r="C1340" t="s">
        <v>1668</v>
      </c>
      <c r="D1340" t="s">
        <v>1336</v>
      </c>
      <c r="E1340">
        <v>2610</v>
      </c>
      <c r="F1340">
        <v>2587</v>
      </c>
      <c r="G1340">
        <v>400</v>
      </c>
      <c r="H1340" t="s">
        <v>1314</v>
      </c>
      <c r="I1340">
        <v>5802</v>
      </c>
      <c r="J1340" t="s">
        <v>1549</v>
      </c>
      <c r="K1340" t="s">
        <v>1327</v>
      </c>
      <c r="L1340">
        <v>1447.5</v>
      </c>
      <c r="M1340">
        <v>1459</v>
      </c>
      <c r="N1340">
        <v>700</v>
      </c>
      <c r="O1340" t="s">
        <v>1311</v>
      </c>
      <c r="P1340">
        <v>0.85681416238461805</v>
      </c>
      <c r="Q1340">
        <v>0.88117976314551005</v>
      </c>
      <c r="R1340">
        <v>0.17093357308082099</v>
      </c>
      <c r="S1340">
        <v>2.8200128496324201E-4</v>
      </c>
      <c r="T1340">
        <v>-1.0632119941310201</v>
      </c>
      <c r="U1340">
        <v>1.0632119941310201</v>
      </c>
      <c r="V1340">
        <v>0.784626876217561</v>
      </c>
      <c r="W1340">
        <v>-3.78</v>
      </c>
      <c r="X1340">
        <v>1.3</v>
      </c>
      <c r="Y1340">
        <v>-144869</v>
      </c>
      <c r="Z1340">
        <v>-9054</v>
      </c>
      <c r="AA1340">
        <v>-0.62</v>
      </c>
      <c r="AB1340">
        <v>16</v>
      </c>
      <c r="AC1340">
        <v>7</v>
      </c>
      <c r="AD1340">
        <v>9</v>
      </c>
      <c r="AE1340">
        <v>43.75</v>
      </c>
      <c r="AF1340">
        <v>12</v>
      </c>
      <c r="AG1340">
        <v>4</v>
      </c>
      <c r="AH1340">
        <v>6</v>
      </c>
      <c r="AI1340">
        <v>6</v>
      </c>
    </row>
    <row r="1341" spans="1:35" x14ac:dyDescent="0.2">
      <c r="A1341" s="102">
        <v>1439</v>
      </c>
      <c r="B1341">
        <v>3048</v>
      </c>
      <c r="C1341" t="s">
        <v>1643</v>
      </c>
      <c r="D1341" t="s">
        <v>1337</v>
      </c>
      <c r="E1341">
        <v>1150</v>
      </c>
      <c r="F1341">
        <v>1130</v>
      </c>
      <c r="G1341">
        <v>900</v>
      </c>
      <c r="H1341" t="s">
        <v>1314</v>
      </c>
      <c r="I1341">
        <v>3105</v>
      </c>
      <c r="J1341" t="s">
        <v>49</v>
      </c>
      <c r="K1341" t="s">
        <v>1316</v>
      </c>
      <c r="L1341">
        <v>1035</v>
      </c>
      <c r="M1341">
        <v>1018</v>
      </c>
      <c r="N1341">
        <v>1000</v>
      </c>
      <c r="O1341" t="s">
        <v>1311</v>
      </c>
      <c r="P1341">
        <v>0.57115013863504205</v>
      </c>
      <c r="Q1341">
        <v>0.81047829040415498</v>
      </c>
      <c r="R1341">
        <v>7.9653878786402496E-2</v>
      </c>
      <c r="S1341">
        <v>5.6839299223604499E-2</v>
      </c>
      <c r="T1341">
        <v>-2.39464753651386</v>
      </c>
      <c r="U1341">
        <v>2.39464753651386</v>
      </c>
      <c r="V1341">
        <v>1.8340097974899701</v>
      </c>
      <c r="W1341">
        <v>-10.220000000000001</v>
      </c>
      <c r="X1341">
        <v>0.1</v>
      </c>
      <c r="Y1341">
        <v>-144982</v>
      </c>
      <c r="Z1341">
        <v>-8055</v>
      </c>
      <c r="AA1341">
        <v>-0.43</v>
      </c>
      <c r="AB1341">
        <v>18</v>
      </c>
      <c r="AC1341">
        <v>9</v>
      </c>
      <c r="AD1341">
        <v>9</v>
      </c>
      <c r="AE1341">
        <v>50</v>
      </c>
      <c r="AF1341">
        <v>12</v>
      </c>
      <c r="AG1341">
        <v>5</v>
      </c>
      <c r="AH1341">
        <v>8</v>
      </c>
      <c r="AI1341">
        <v>5</v>
      </c>
    </row>
    <row r="1342" spans="1:35" x14ac:dyDescent="0.2">
      <c r="A1342" s="102">
        <v>900</v>
      </c>
      <c r="B1342">
        <v>4061</v>
      </c>
      <c r="C1342" t="s">
        <v>1562</v>
      </c>
      <c r="D1342" t="s">
        <v>1336</v>
      </c>
      <c r="E1342">
        <v>3015</v>
      </c>
      <c r="F1342">
        <v>2943</v>
      </c>
      <c r="G1342">
        <v>300</v>
      </c>
      <c r="H1342" t="s">
        <v>1314</v>
      </c>
      <c r="I1342">
        <v>4183</v>
      </c>
      <c r="J1342" t="s">
        <v>1521</v>
      </c>
      <c r="K1342" t="s">
        <v>1336</v>
      </c>
      <c r="L1342">
        <v>2570</v>
      </c>
      <c r="M1342">
        <v>2586</v>
      </c>
      <c r="N1342">
        <v>300</v>
      </c>
      <c r="O1342" t="s">
        <v>1311</v>
      </c>
      <c r="P1342">
        <v>0.85817008087147295</v>
      </c>
      <c r="Q1342">
        <v>0.86443798464697297</v>
      </c>
      <c r="R1342">
        <v>3.6506397149467698E-2</v>
      </c>
      <c r="S1342" s="15">
        <v>2.96749234374852E-2</v>
      </c>
      <c r="T1342">
        <v>-3.39148429535802</v>
      </c>
      <c r="U1342">
        <v>3.39148429535802</v>
      </c>
      <c r="V1342">
        <v>2.0058370805108701</v>
      </c>
      <c r="W1342">
        <v>-7.13</v>
      </c>
      <c r="X1342">
        <v>12.13</v>
      </c>
      <c r="Y1342">
        <v>-145197</v>
      </c>
      <c r="Z1342">
        <v>-18150</v>
      </c>
      <c r="AA1342">
        <v>-0.97</v>
      </c>
      <c r="AB1342">
        <v>8</v>
      </c>
      <c r="AC1342">
        <v>3</v>
      </c>
      <c r="AD1342">
        <v>5</v>
      </c>
      <c r="AE1342">
        <v>37.5</v>
      </c>
      <c r="AF1342">
        <v>16</v>
      </c>
      <c r="AG1342">
        <v>2</v>
      </c>
      <c r="AH1342">
        <v>1</v>
      </c>
      <c r="AI1342">
        <v>5</v>
      </c>
    </row>
    <row r="1343" spans="1:35" x14ac:dyDescent="0.2">
      <c r="A1343" s="102">
        <v>216</v>
      </c>
      <c r="B1343">
        <v>1719</v>
      </c>
      <c r="C1343" t="s">
        <v>553</v>
      </c>
      <c r="D1343" t="s">
        <v>1321</v>
      </c>
      <c r="E1343">
        <v>873</v>
      </c>
      <c r="F1343">
        <v>866</v>
      </c>
      <c r="G1343">
        <v>900</v>
      </c>
      <c r="H1343" t="s">
        <v>1314</v>
      </c>
      <c r="I1343">
        <v>7729</v>
      </c>
      <c r="J1343" t="s">
        <v>552</v>
      </c>
      <c r="K1343" t="s">
        <v>1320</v>
      </c>
      <c r="L1343">
        <v>4150</v>
      </c>
      <c r="M1343">
        <v>4085</v>
      </c>
      <c r="N1343">
        <v>200</v>
      </c>
      <c r="O1343" t="s">
        <v>1311</v>
      </c>
      <c r="P1343">
        <v>0.68456830999656104</v>
      </c>
      <c r="Q1343">
        <v>0.92492667044649901</v>
      </c>
      <c r="R1343">
        <v>0.142976992656452</v>
      </c>
      <c r="S1343">
        <v>3.7033227664684601E-2</v>
      </c>
      <c r="T1343">
        <v>-1.99363773154275</v>
      </c>
      <c r="U1343">
        <v>1.99363773154275</v>
      </c>
      <c r="V1343">
        <v>1.3912484379955301</v>
      </c>
      <c r="W1343">
        <v>-8.58</v>
      </c>
      <c r="X1343">
        <v>4.5999999999999996</v>
      </c>
      <c r="Y1343">
        <v>-145412</v>
      </c>
      <c r="Z1343">
        <v>-8078</v>
      </c>
      <c r="AA1343">
        <v>-0.6</v>
      </c>
      <c r="AB1343">
        <v>18</v>
      </c>
      <c r="AC1343">
        <v>8</v>
      </c>
      <c r="AD1343">
        <v>10</v>
      </c>
      <c r="AE1343">
        <v>44.44</v>
      </c>
      <c r="AF1343">
        <v>9</v>
      </c>
      <c r="AG1343">
        <v>8</v>
      </c>
      <c r="AH1343">
        <v>8</v>
      </c>
      <c r="AI1343">
        <v>2</v>
      </c>
    </row>
    <row r="1344" spans="1:35" x14ac:dyDescent="0.2">
      <c r="A1344" s="102">
        <v>264</v>
      </c>
      <c r="B1344">
        <v>4534</v>
      </c>
      <c r="C1344" t="s">
        <v>1580</v>
      </c>
      <c r="D1344" t="s">
        <v>1334</v>
      </c>
      <c r="E1344">
        <v>4290</v>
      </c>
      <c r="F1344">
        <v>4290</v>
      </c>
      <c r="G1344">
        <v>200</v>
      </c>
      <c r="H1344" t="s">
        <v>1311</v>
      </c>
      <c r="I1344">
        <v>5401</v>
      </c>
      <c r="J1344" t="s">
        <v>1670</v>
      </c>
      <c r="K1344" t="s">
        <v>1367</v>
      </c>
      <c r="L1344">
        <v>1469</v>
      </c>
      <c r="M1344">
        <v>1477</v>
      </c>
      <c r="N1344">
        <v>600</v>
      </c>
      <c r="O1344" t="s">
        <v>1314</v>
      </c>
      <c r="P1344">
        <v>0.78446043092328699</v>
      </c>
      <c r="Q1344">
        <v>0.92020129399468897</v>
      </c>
      <c r="R1344" s="15">
        <v>0.134242016422459</v>
      </c>
      <c r="S1344">
        <v>9.7179795869321794E-2</v>
      </c>
      <c r="T1344">
        <v>2.67946053850546</v>
      </c>
      <c r="U1344">
        <v>2.67946053850546</v>
      </c>
      <c r="V1344">
        <v>2.7004072549867302</v>
      </c>
      <c r="W1344">
        <v>6.94</v>
      </c>
      <c r="X1344">
        <v>3.29</v>
      </c>
      <c r="Y1344">
        <v>-145665</v>
      </c>
      <c r="Z1344">
        <v>-7667</v>
      </c>
      <c r="AA1344">
        <v>-0.39</v>
      </c>
      <c r="AB1344">
        <v>19</v>
      </c>
      <c r="AC1344">
        <v>9</v>
      </c>
      <c r="AD1344">
        <v>10</v>
      </c>
      <c r="AE1344">
        <v>47.37</v>
      </c>
      <c r="AF1344">
        <v>13</v>
      </c>
      <c r="AG1344">
        <v>7</v>
      </c>
      <c r="AH1344">
        <v>6</v>
      </c>
      <c r="AI1344">
        <v>6</v>
      </c>
    </row>
    <row r="1345" spans="1:35" x14ac:dyDescent="0.2">
      <c r="A1345" s="102">
        <v>326</v>
      </c>
      <c r="B1345">
        <v>3880</v>
      </c>
      <c r="C1345" t="s">
        <v>1252</v>
      </c>
      <c r="D1345" t="s">
        <v>1542</v>
      </c>
      <c r="E1345">
        <v>1441</v>
      </c>
      <c r="F1345">
        <v>1446</v>
      </c>
      <c r="G1345">
        <v>700</v>
      </c>
      <c r="H1345" t="s">
        <v>1311</v>
      </c>
      <c r="I1345">
        <v>4613</v>
      </c>
      <c r="J1345" t="s">
        <v>226</v>
      </c>
      <c r="K1345" t="s">
        <v>1336</v>
      </c>
      <c r="L1345">
        <v>2517</v>
      </c>
      <c r="M1345">
        <v>2530</v>
      </c>
      <c r="N1345">
        <v>400</v>
      </c>
      <c r="O1345" t="s">
        <v>1314</v>
      </c>
      <c r="P1345">
        <v>0.55852523298613999</v>
      </c>
      <c r="Q1345">
        <v>0.91353208258112295</v>
      </c>
      <c r="R1345">
        <v>5.8596991207260897E-2</v>
      </c>
      <c r="S1345">
        <v>4.96298081594473E-2</v>
      </c>
      <c r="T1345">
        <v>1.5615367717169899</v>
      </c>
      <c r="U1345">
        <v>1.5615367717169899</v>
      </c>
      <c r="V1345">
        <v>0.99223860962792998</v>
      </c>
      <c r="W1345">
        <v>3.37</v>
      </c>
      <c r="X1345">
        <v>0.02</v>
      </c>
      <c r="Y1345">
        <v>-146443</v>
      </c>
      <c r="Z1345">
        <v>-10460</v>
      </c>
      <c r="AA1345">
        <v>-0.46</v>
      </c>
      <c r="AB1345">
        <v>14</v>
      </c>
      <c r="AC1345">
        <v>5</v>
      </c>
      <c r="AD1345">
        <v>9</v>
      </c>
      <c r="AE1345">
        <v>35.71</v>
      </c>
      <c r="AF1345">
        <v>11</v>
      </c>
      <c r="AG1345">
        <v>4</v>
      </c>
      <c r="AH1345">
        <v>4</v>
      </c>
      <c r="AI1345">
        <v>6</v>
      </c>
    </row>
    <row r="1346" spans="1:35" x14ac:dyDescent="0.2">
      <c r="A1346" s="102">
        <v>1198</v>
      </c>
      <c r="B1346">
        <v>7762</v>
      </c>
      <c r="C1346" t="s">
        <v>1533</v>
      </c>
      <c r="D1346" t="s">
        <v>1320</v>
      </c>
      <c r="E1346">
        <v>488</v>
      </c>
      <c r="F1346">
        <v>491</v>
      </c>
      <c r="G1346">
        <v>2000</v>
      </c>
      <c r="H1346" t="s">
        <v>1314</v>
      </c>
      <c r="I1346">
        <v>9076</v>
      </c>
      <c r="J1346" t="s">
        <v>948</v>
      </c>
      <c r="K1346" t="s">
        <v>1442</v>
      </c>
      <c r="L1346">
        <v>1368</v>
      </c>
      <c r="M1346">
        <v>1399</v>
      </c>
      <c r="N1346">
        <v>700</v>
      </c>
      <c r="O1346" t="s">
        <v>1311</v>
      </c>
      <c r="P1346">
        <v>0.78486549563636199</v>
      </c>
      <c r="Q1346">
        <v>0.837552206526059</v>
      </c>
      <c r="R1346">
        <v>0.28077163402285699</v>
      </c>
      <c r="S1346">
        <v>8.0595281353151409E-3</v>
      </c>
      <c r="T1346">
        <v>-2.6710430496022801</v>
      </c>
      <c r="U1346">
        <v>2.6710430496022801</v>
      </c>
      <c r="V1346">
        <v>2.5552415666136898</v>
      </c>
      <c r="W1346">
        <v>-12.97</v>
      </c>
      <c r="X1346">
        <v>0.28000000000000003</v>
      </c>
      <c r="Y1346">
        <v>-147714</v>
      </c>
      <c r="Z1346">
        <v>-8689</v>
      </c>
      <c r="AA1346">
        <v>-0.46</v>
      </c>
      <c r="AB1346">
        <v>17</v>
      </c>
      <c r="AC1346">
        <v>7</v>
      </c>
      <c r="AD1346">
        <v>10</v>
      </c>
      <c r="AE1346">
        <v>41.18</v>
      </c>
      <c r="AF1346">
        <v>13</v>
      </c>
      <c r="AG1346">
        <v>3</v>
      </c>
      <c r="AH1346">
        <v>6</v>
      </c>
      <c r="AI1346">
        <v>8</v>
      </c>
    </row>
    <row r="1347" spans="1:35" x14ac:dyDescent="0.2">
      <c r="A1347" s="102">
        <v>1328</v>
      </c>
      <c r="B1347">
        <v>7224</v>
      </c>
      <c r="C1347" t="s">
        <v>805</v>
      </c>
      <c r="D1347" t="s">
        <v>1329</v>
      </c>
      <c r="E1347">
        <v>1318</v>
      </c>
      <c r="F1347">
        <v>1312</v>
      </c>
      <c r="G1347">
        <v>700</v>
      </c>
      <c r="H1347" t="s">
        <v>1311</v>
      </c>
      <c r="I1347">
        <v>7701</v>
      </c>
      <c r="J1347" t="s">
        <v>1813</v>
      </c>
      <c r="K1347" t="s">
        <v>1320</v>
      </c>
      <c r="L1347">
        <v>3020</v>
      </c>
      <c r="M1347">
        <v>2967</v>
      </c>
      <c r="N1347">
        <v>300</v>
      </c>
      <c r="O1347" t="s">
        <v>1314</v>
      </c>
      <c r="P1347">
        <v>0.85024260517488703</v>
      </c>
      <c r="Q1347">
        <v>0.82310056285842104</v>
      </c>
      <c r="R1347">
        <v>0.40903107550295698</v>
      </c>
      <c r="S1347">
        <v>3.3263072762776298E-2</v>
      </c>
      <c r="T1347">
        <v>8.7288483601920906E-3</v>
      </c>
      <c r="U1347">
        <v>8.7288483601920906E-3</v>
      </c>
      <c r="V1347">
        <v>0.499874336424594</v>
      </c>
      <c r="W1347">
        <v>0.02</v>
      </c>
      <c r="X1347">
        <v>3.18</v>
      </c>
      <c r="Y1347">
        <v>-147794</v>
      </c>
      <c r="Z1347">
        <v>-8211</v>
      </c>
      <c r="AA1347">
        <v>-0.37</v>
      </c>
      <c r="AB1347">
        <v>18</v>
      </c>
      <c r="AC1347">
        <v>7</v>
      </c>
      <c r="AD1347">
        <v>11</v>
      </c>
      <c r="AE1347">
        <v>38.89</v>
      </c>
      <c r="AF1347">
        <v>11</v>
      </c>
      <c r="AG1347">
        <v>5</v>
      </c>
      <c r="AH1347">
        <v>9</v>
      </c>
      <c r="AI1347">
        <v>4</v>
      </c>
    </row>
    <row r="1348" spans="1:35" x14ac:dyDescent="0.2">
      <c r="A1348" s="102">
        <v>423</v>
      </c>
      <c r="B1348">
        <v>6028</v>
      </c>
      <c r="C1348" t="s">
        <v>559</v>
      </c>
      <c r="D1348" t="s">
        <v>1326</v>
      </c>
      <c r="E1348">
        <v>7870</v>
      </c>
      <c r="F1348">
        <v>7820</v>
      </c>
      <c r="G1348">
        <v>100</v>
      </c>
      <c r="H1348" t="s">
        <v>1311</v>
      </c>
      <c r="I1348">
        <v>6370</v>
      </c>
      <c r="J1348" t="s">
        <v>1569</v>
      </c>
      <c r="K1348" t="s">
        <v>1324</v>
      </c>
      <c r="L1348">
        <v>3195</v>
      </c>
      <c r="M1348">
        <v>3200</v>
      </c>
      <c r="N1348">
        <v>200</v>
      </c>
      <c r="O1348" t="s">
        <v>1314</v>
      </c>
      <c r="P1348">
        <v>0.587296851106898</v>
      </c>
      <c r="Q1348">
        <v>0.90589957211347805</v>
      </c>
      <c r="R1348">
        <v>0.38822732749614702</v>
      </c>
      <c r="S1348">
        <v>2.28873919513993E-3</v>
      </c>
      <c r="T1348">
        <v>1.3980216598466499</v>
      </c>
      <c r="U1348">
        <v>1.3980216598466499</v>
      </c>
      <c r="V1348">
        <v>1.9409830344786401</v>
      </c>
      <c r="W1348">
        <v>5.04</v>
      </c>
      <c r="X1348">
        <v>18.16</v>
      </c>
      <c r="Y1348">
        <v>-149428</v>
      </c>
      <c r="Z1348">
        <v>-14943</v>
      </c>
      <c r="AA1348">
        <v>-0.94</v>
      </c>
      <c r="AB1348">
        <v>10</v>
      </c>
      <c r="AC1348">
        <v>4</v>
      </c>
      <c r="AD1348">
        <v>6</v>
      </c>
      <c r="AE1348">
        <v>40</v>
      </c>
      <c r="AF1348">
        <v>12</v>
      </c>
      <c r="AG1348">
        <v>3</v>
      </c>
      <c r="AH1348">
        <v>5</v>
      </c>
      <c r="AI1348">
        <v>2</v>
      </c>
    </row>
    <row r="1349" spans="1:35" x14ac:dyDescent="0.2">
      <c r="A1349" s="102">
        <v>866</v>
      </c>
      <c r="B1349">
        <v>5803</v>
      </c>
      <c r="C1349" t="s">
        <v>26</v>
      </c>
      <c r="D1349" t="s">
        <v>1327</v>
      </c>
      <c r="E1349">
        <v>383</v>
      </c>
      <c r="F1349">
        <v>387</v>
      </c>
      <c r="G1349">
        <v>2800</v>
      </c>
      <c r="H1349" t="s">
        <v>1311</v>
      </c>
      <c r="I1349">
        <v>7762</v>
      </c>
      <c r="J1349" t="s">
        <v>1533</v>
      </c>
      <c r="K1349" t="s">
        <v>1320</v>
      </c>
      <c r="L1349">
        <v>488</v>
      </c>
      <c r="M1349">
        <v>491</v>
      </c>
      <c r="N1349">
        <v>2200</v>
      </c>
      <c r="O1349" t="s">
        <v>1314</v>
      </c>
      <c r="P1349">
        <v>0.93590270409293297</v>
      </c>
      <c r="Q1349">
        <v>0.86833292848479304</v>
      </c>
      <c r="R1349">
        <v>9.7938069559991396E-3</v>
      </c>
      <c r="S1349">
        <v>6.7597601715202196E-2</v>
      </c>
      <c r="T1349">
        <v>0.34832547572844702</v>
      </c>
      <c r="U1349">
        <v>0.34832547572844702</v>
      </c>
      <c r="V1349">
        <v>0.222028249945594</v>
      </c>
      <c r="W1349">
        <v>1.47</v>
      </c>
      <c r="X1349">
        <v>0.31</v>
      </c>
      <c r="Y1349">
        <v>-150104</v>
      </c>
      <c r="Z1349">
        <v>-8830</v>
      </c>
      <c r="AA1349">
        <v>-0.4</v>
      </c>
      <c r="AB1349">
        <v>17</v>
      </c>
      <c r="AC1349">
        <v>8</v>
      </c>
      <c r="AD1349">
        <v>9</v>
      </c>
      <c r="AE1349">
        <v>47.06</v>
      </c>
      <c r="AF1349">
        <v>13</v>
      </c>
      <c r="AG1349">
        <v>4</v>
      </c>
      <c r="AH1349">
        <v>4</v>
      </c>
      <c r="AI1349">
        <v>9</v>
      </c>
    </row>
    <row r="1350" spans="1:35" x14ac:dyDescent="0.2">
      <c r="A1350" s="102">
        <v>1454</v>
      </c>
      <c r="B1350">
        <v>8341</v>
      </c>
      <c r="C1350" t="s">
        <v>897</v>
      </c>
      <c r="D1350" t="s">
        <v>1369</v>
      </c>
      <c r="E1350">
        <v>1626</v>
      </c>
      <c r="F1350">
        <v>1619</v>
      </c>
      <c r="G1350">
        <v>600</v>
      </c>
      <c r="H1350" t="s">
        <v>1311</v>
      </c>
      <c r="I1350">
        <v>9107</v>
      </c>
      <c r="J1350" t="s">
        <v>1566</v>
      </c>
      <c r="K1350" t="s">
        <v>1567</v>
      </c>
      <c r="L1350">
        <v>1421</v>
      </c>
      <c r="M1350">
        <v>1426</v>
      </c>
      <c r="N1350">
        <v>700</v>
      </c>
      <c r="O1350" t="s">
        <v>1314</v>
      </c>
      <c r="P1350">
        <v>0.89793666560960395</v>
      </c>
      <c r="Q1350">
        <v>0.80887377685557105</v>
      </c>
      <c r="R1350">
        <v>0.15320549879766901</v>
      </c>
      <c r="S1350">
        <v>6.6056552261764295E-2</v>
      </c>
      <c r="T1350">
        <v>1.8310584684762701</v>
      </c>
      <c r="U1350">
        <v>1.8310584684762701</v>
      </c>
      <c r="V1350">
        <v>2.06370876235603</v>
      </c>
      <c r="W1350">
        <v>10.01</v>
      </c>
      <c r="X1350">
        <v>2.76</v>
      </c>
      <c r="Y1350">
        <v>-150264</v>
      </c>
      <c r="Z1350">
        <v>-7909</v>
      </c>
      <c r="AA1350">
        <v>-0.39</v>
      </c>
      <c r="AB1350">
        <v>19</v>
      </c>
      <c r="AC1350">
        <v>9</v>
      </c>
      <c r="AD1350">
        <v>10</v>
      </c>
      <c r="AE1350">
        <v>47.37</v>
      </c>
      <c r="AF1350">
        <v>12</v>
      </c>
      <c r="AG1350">
        <v>7</v>
      </c>
      <c r="AH1350">
        <v>8</v>
      </c>
      <c r="AI1350">
        <v>4</v>
      </c>
    </row>
    <row r="1351" spans="1:35" x14ac:dyDescent="0.2">
      <c r="A1351" s="102">
        <v>939</v>
      </c>
      <c r="B1351">
        <v>4527</v>
      </c>
      <c r="C1351" t="s">
        <v>1801</v>
      </c>
      <c r="D1351" t="s">
        <v>1334</v>
      </c>
      <c r="E1351">
        <v>3415</v>
      </c>
      <c r="F1351">
        <v>3395</v>
      </c>
      <c r="G1351">
        <v>300</v>
      </c>
      <c r="H1351" t="s">
        <v>1311</v>
      </c>
      <c r="I1351">
        <v>9107</v>
      </c>
      <c r="J1351" t="s">
        <v>1566</v>
      </c>
      <c r="K1351" t="s">
        <v>1567</v>
      </c>
      <c r="L1351">
        <v>1421</v>
      </c>
      <c r="M1351">
        <v>1426</v>
      </c>
      <c r="N1351">
        <v>700</v>
      </c>
      <c r="O1351" t="s">
        <v>1314</v>
      </c>
      <c r="P1351">
        <v>0.61786991990744999</v>
      </c>
      <c r="Q1351">
        <v>0.86114011124294898</v>
      </c>
      <c r="R1351">
        <v>0.17354089938692799</v>
      </c>
      <c r="S1351">
        <v>4.9953101940269596E-3</v>
      </c>
      <c r="T1351">
        <v>2.8610697581514901</v>
      </c>
      <c r="U1351">
        <v>2.8610697581514901</v>
      </c>
      <c r="V1351">
        <v>3.0797964647470901</v>
      </c>
      <c r="W1351">
        <v>17.899999999999999</v>
      </c>
      <c r="X1351">
        <v>1.99</v>
      </c>
      <c r="Y1351">
        <v>-150813</v>
      </c>
      <c r="Z1351">
        <v>-6557</v>
      </c>
      <c r="AA1351">
        <v>-0.39</v>
      </c>
      <c r="AB1351">
        <v>23</v>
      </c>
      <c r="AC1351">
        <v>11</v>
      </c>
      <c r="AD1351">
        <v>12</v>
      </c>
      <c r="AE1351">
        <v>47.83</v>
      </c>
      <c r="AF1351">
        <v>10</v>
      </c>
      <c r="AG1351">
        <v>8</v>
      </c>
      <c r="AH1351">
        <v>8</v>
      </c>
      <c r="AI1351">
        <v>7</v>
      </c>
    </row>
    <row r="1352" spans="1:35" x14ac:dyDescent="0.2">
      <c r="A1352" s="102">
        <v>769</v>
      </c>
      <c r="B1352">
        <v>3407</v>
      </c>
      <c r="C1352" t="s">
        <v>1449</v>
      </c>
      <c r="D1352" t="s">
        <v>1336</v>
      </c>
      <c r="E1352">
        <v>1051.5</v>
      </c>
      <c r="F1352">
        <v>1037.5</v>
      </c>
      <c r="G1352">
        <v>1000</v>
      </c>
      <c r="H1352" t="s">
        <v>1314</v>
      </c>
      <c r="I1352">
        <v>7186</v>
      </c>
      <c r="J1352" t="s">
        <v>551</v>
      </c>
      <c r="K1352" t="s">
        <v>1369</v>
      </c>
      <c r="L1352">
        <v>427</v>
      </c>
      <c r="M1352">
        <v>429</v>
      </c>
      <c r="N1352">
        <v>2400</v>
      </c>
      <c r="O1352" t="s">
        <v>1311</v>
      </c>
      <c r="P1352">
        <v>0.76293579141616896</v>
      </c>
      <c r="Q1352">
        <v>0.87739522481926502</v>
      </c>
      <c r="R1352">
        <v>0.13469160016172099</v>
      </c>
      <c r="S1352">
        <v>4.9650256848031296E-3</v>
      </c>
      <c r="T1352">
        <v>-3.3730747220537101</v>
      </c>
      <c r="U1352">
        <v>3.3730747220537101</v>
      </c>
      <c r="V1352">
        <v>3.6200912901775202</v>
      </c>
      <c r="W1352">
        <v>-12.16</v>
      </c>
      <c r="X1352">
        <v>0.76</v>
      </c>
      <c r="Y1352">
        <v>-153543</v>
      </c>
      <c r="Z1352">
        <v>-7677</v>
      </c>
      <c r="AA1352">
        <v>-0.38</v>
      </c>
      <c r="AB1352">
        <v>20</v>
      </c>
      <c r="AC1352">
        <v>11</v>
      </c>
      <c r="AD1352">
        <v>9</v>
      </c>
      <c r="AE1352">
        <v>55</v>
      </c>
      <c r="AF1352">
        <v>12</v>
      </c>
      <c r="AG1352">
        <v>5</v>
      </c>
      <c r="AH1352">
        <v>6</v>
      </c>
      <c r="AI1352">
        <v>9</v>
      </c>
    </row>
    <row r="1353" spans="1:35" x14ac:dyDescent="0.2">
      <c r="A1353" s="102">
        <v>942</v>
      </c>
      <c r="B1353">
        <v>4502</v>
      </c>
      <c r="C1353" t="s">
        <v>1601</v>
      </c>
      <c r="D1353" t="s">
        <v>1334</v>
      </c>
      <c r="E1353">
        <v>4250</v>
      </c>
      <c r="F1353">
        <v>4242</v>
      </c>
      <c r="G1353">
        <v>200</v>
      </c>
      <c r="H1353" t="s">
        <v>1314</v>
      </c>
      <c r="I1353">
        <v>9142</v>
      </c>
      <c r="J1353" t="s">
        <v>953</v>
      </c>
      <c r="K1353" t="s">
        <v>1442</v>
      </c>
      <c r="L1353">
        <v>3595</v>
      </c>
      <c r="M1353">
        <v>3620</v>
      </c>
      <c r="N1353">
        <v>200</v>
      </c>
      <c r="O1353" t="s">
        <v>1311</v>
      </c>
      <c r="P1353">
        <v>0.73483643027601397</v>
      </c>
      <c r="Q1353">
        <v>0.86105894530389804</v>
      </c>
      <c r="R1353">
        <v>8.5695600316085703E-3</v>
      </c>
      <c r="S1353">
        <v>6.7469764466801196E-2</v>
      </c>
      <c r="T1353">
        <v>-0.24092061948183299</v>
      </c>
      <c r="U1353">
        <v>0.24092061948183299</v>
      </c>
      <c r="V1353">
        <v>7.9583043173708901E-2</v>
      </c>
      <c r="W1353">
        <v>-0.76</v>
      </c>
      <c r="X1353">
        <v>14.66</v>
      </c>
      <c r="Y1353">
        <v>-153702</v>
      </c>
      <c r="Z1353">
        <v>-12808</v>
      </c>
      <c r="AA1353">
        <v>-0.45</v>
      </c>
      <c r="AB1353">
        <v>12</v>
      </c>
      <c r="AC1353">
        <v>6</v>
      </c>
      <c r="AD1353">
        <v>6</v>
      </c>
      <c r="AE1353">
        <v>50</v>
      </c>
      <c r="AF1353">
        <v>9</v>
      </c>
      <c r="AG1353">
        <v>5</v>
      </c>
      <c r="AH1353">
        <v>5</v>
      </c>
      <c r="AI1353">
        <v>2</v>
      </c>
    </row>
    <row r="1354" spans="1:35" x14ac:dyDescent="0.2">
      <c r="A1354" s="102">
        <v>1110</v>
      </c>
      <c r="B1354">
        <v>8341</v>
      </c>
      <c r="C1354" t="s">
        <v>897</v>
      </c>
      <c r="D1354" t="s">
        <v>1369</v>
      </c>
      <c r="E1354">
        <v>1626</v>
      </c>
      <c r="F1354">
        <v>1619</v>
      </c>
      <c r="G1354">
        <v>600</v>
      </c>
      <c r="H1354" t="s">
        <v>1311</v>
      </c>
      <c r="I1354">
        <v>9072</v>
      </c>
      <c r="J1354" t="s">
        <v>1441</v>
      </c>
      <c r="K1354" t="s">
        <v>1442</v>
      </c>
      <c r="L1354">
        <v>2444</v>
      </c>
      <c r="M1354">
        <v>2438</v>
      </c>
      <c r="N1354">
        <v>400</v>
      </c>
      <c r="O1354" t="s">
        <v>1314</v>
      </c>
      <c r="P1354">
        <v>0.87366841563514097</v>
      </c>
      <c r="Q1354">
        <v>0.84702080300143001</v>
      </c>
      <c r="R1354">
        <v>0.39717358922156398</v>
      </c>
      <c r="S1354">
        <v>4.4304081445257201E-2</v>
      </c>
      <c r="T1354">
        <v>0.94992191503956303</v>
      </c>
      <c r="U1354">
        <v>0.94992191503956303</v>
      </c>
      <c r="V1354">
        <v>0.72634962844567896</v>
      </c>
      <c r="W1354">
        <v>1.7</v>
      </c>
      <c r="X1354">
        <v>0.39</v>
      </c>
      <c r="Y1354">
        <v>-154231</v>
      </c>
      <c r="Z1354">
        <v>-14021</v>
      </c>
      <c r="AA1354">
        <v>-0.67</v>
      </c>
      <c r="AB1354">
        <v>11</v>
      </c>
      <c r="AC1354">
        <v>4</v>
      </c>
      <c r="AD1354">
        <v>7</v>
      </c>
      <c r="AE1354">
        <v>36.36</v>
      </c>
      <c r="AF1354">
        <v>16</v>
      </c>
      <c r="AG1354">
        <v>1</v>
      </c>
      <c r="AH1354">
        <v>2</v>
      </c>
      <c r="AI1354">
        <v>8</v>
      </c>
    </row>
    <row r="1355" spans="1:35" x14ac:dyDescent="0.2">
      <c r="A1355" s="102">
        <v>574</v>
      </c>
      <c r="B1355">
        <v>5233</v>
      </c>
      <c r="C1355" t="s">
        <v>1526</v>
      </c>
      <c r="D1355" t="s">
        <v>1310</v>
      </c>
      <c r="E1355">
        <v>2989</v>
      </c>
      <c r="F1355">
        <v>2992</v>
      </c>
      <c r="G1355">
        <v>300</v>
      </c>
      <c r="H1355" t="s">
        <v>1311</v>
      </c>
      <c r="I1355">
        <v>7012</v>
      </c>
      <c r="J1355" t="s">
        <v>1547</v>
      </c>
      <c r="K1355" t="s">
        <v>1329</v>
      </c>
      <c r="L1355">
        <v>2186</v>
      </c>
      <c r="M1355">
        <v>2238</v>
      </c>
      <c r="N1355">
        <v>400</v>
      </c>
      <c r="O1355" t="s">
        <v>1314</v>
      </c>
      <c r="P1355">
        <v>0.85393073797284302</v>
      </c>
      <c r="Q1355">
        <v>0.89356307329956097</v>
      </c>
      <c r="R1355">
        <v>0.14290446420042999</v>
      </c>
      <c r="S1355">
        <v>7.92231714263784E-2</v>
      </c>
      <c r="T1355">
        <v>0.485500084840506</v>
      </c>
      <c r="U1355">
        <v>0.485500084840506</v>
      </c>
      <c r="V1355">
        <v>0.51150769459467305</v>
      </c>
      <c r="W1355">
        <v>1.96</v>
      </c>
      <c r="X1355">
        <v>0.27</v>
      </c>
      <c r="Y1355">
        <v>-154885</v>
      </c>
      <c r="Z1355">
        <v>-15488</v>
      </c>
      <c r="AA1355">
        <v>-0.74</v>
      </c>
      <c r="AB1355">
        <v>10</v>
      </c>
      <c r="AC1355">
        <v>4</v>
      </c>
      <c r="AD1355">
        <v>6</v>
      </c>
      <c r="AE1355">
        <v>40</v>
      </c>
      <c r="AF1355">
        <v>14</v>
      </c>
      <c r="AG1355">
        <v>3</v>
      </c>
      <c r="AH1355">
        <v>2</v>
      </c>
      <c r="AI1355">
        <v>5</v>
      </c>
    </row>
    <row r="1356" spans="1:35" x14ac:dyDescent="0.2">
      <c r="A1356" s="102">
        <v>427</v>
      </c>
      <c r="B1356">
        <v>2531</v>
      </c>
      <c r="C1356" t="s">
        <v>1338</v>
      </c>
      <c r="D1356" t="s">
        <v>1339</v>
      </c>
      <c r="E1356">
        <v>940</v>
      </c>
      <c r="F1356">
        <v>923</v>
      </c>
      <c r="G1356">
        <v>1100</v>
      </c>
      <c r="H1356" t="s">
        <v>1314</v>
      </c>
      <c r="I1356">
        <v>7182</v>
      </c>
      <c r="J1356" t="s">
        <v>1437</v>
      </c>
      <c r="K1356" t="s">
        <v>1369</v>
      </c>
      <c r="L1356">
        <v>1022</v>
      </c>
      <c r="M1356">
        <v>1011</v>
      </c>
      <c r="N1356">
        <v>1000</v>
      </c>
      <c r="O1356" t="s">
        <v>1311</v>
      </c>
      <c r="P1356">
        <v>0.80506626183281504</v>
      </c>
      <c r="Q1356">
        <v>0.90552490117670303</v>
      </c>
      <c r="R1356">
        <v>0.189167608497638</v>
      </c>
      <c r="S1356">
        <v>7.0202759364347599E-3</v>
      </c>
      <c r="T1356">
        <v>-2.71956336677062</v>
      </c>
      <c r="U1356">
        <v>2.71956336677062</v>
      </c>
      <c r="V1356">
        <v>2.5370723334368299</v>
      </c>
      <c r="W1356">
        <v>-6.93</v>
      </c>
      <c r="X1356">
        <v>0.43</v>
      </c>
      <c r="Y1356">
        <v>-155792</v>
      </c>
      <c r="Z1356">
        <v>-9164</v>
      </c>
      <c r="AA1356">
        <v>-0.46</v>
      </c>
      <c r="AB1356">
        <v>17</v>
      </c>
      <c r="AC1356">
        <v>9</v>
      </c>
      <c r="AD1356">
        <v>8</v>
      </c>
      <c r="AE1356">
        <v>52.94</v>
      </c>
      <c r="AF1356">
        <v>12</v>
      </c>
      <c r="AG1356">
        <v>4</v>
      </c>
      <c r="AH1356">
        <v>5</v>
      </c>
      <c r="AI1356">
        <v>8</v>
      </c>
    </row>
    <row r="1357" spans="1:35" x14ac:dyDescent="0.2">
      <c r="A1357" s="102">
        <v>1478</v>
      </c>
      <c r="B1357">
        <v>7240</v>
      </c>
      <c r="C1357" t="s">
        <v>808</v>
      </c>
      <c r="D1357" t="s">
        <v>1329</v>
      </c>
      <c r="E1357">
        <v>1530</v>
      </c>
      <c r="F1357">
        <v>1541</v>
      </c>
      <c r="G1357">
        <v>700</v>
      </c>
      <c r="H1357" t="s">
        <v>1314</v>
      </c>
      <c r="I1357">
        <v>8358</v>
      </c>
      <c r="J1357" t="s">
        <v>1602</v>
      </c>
      <c r="K1357" t="s">
        <v>1369</v>
      </c>
      <c r="L1357">
        <v>478</v>
      </c>
      <c r="M1357">
        <v>468</v>
      </c>
      <c r="N1357">
        <v>2300</v>
      </c>
      <c r="O1357" t="s">
        <v>1311</v>
      </c>
      <c r="P1357">
        <v>0.86724107913762005</v>
      </c>
      <c r="Q1357">
        <v>0.80598275785153695</v>
      </c>
      <c r="R1357">
        <v>0.180612331290436</v>
      </c>
      <c r="S1357">
        <v>8.1542994099492394E-2</v>
      </c>
      <c r="T1357">
        <v>-0.41871660590127402</v>
      </c>
      <c r="U1357">
        <v>0.41871660590127402</v>
      </c>
      <c r="V1357">
        <v>0.36789527426575303</v>
      </c>
      <c r="W1357">
        <v>-2.82</v>
      </c>
      <c r="X1357">
        <v>0.21</v>
      </c>
      <c r="Y1357">
        <v>-156364</v>
      </c>
      <c r="Z1357">
        <v>-7446</v>
      </c>
      <c r="AA1357">
        <v>-0.3</v>
      </c>
      <c r="AB1357">
        <v>21</v>
      </c>
      <c r="AC1357">
        <v>11</v>
      </c>
      <c r="AD1357">
        <v>10</v>
      </c>
      <c r="AE1357">
        <v>52.38</v>
      </c>
      <c r="AF1357">
        <v>10</v>
      </c>
      <c r="AG1357">
        <v>6</v>
      </c>
      <c r="AH1357">
        <v>7</v>
      </c>
      <c r="AI1357">
        <v>8</v>
      </c>
    </row>
    <row r="1358" spans="1:35" x14ac:dyDescent="0.2">
      <c r="A1358" s="102">
        <v>289</v>
      </c>
      <c r="B1358">
        <v>9003</v>
      </c>
      <c r="C1358" t="s">
        <v>1559</v>
      </c>
      <c r="D1358" t="s">
        <v>1442</v>
      </c>
      <c r="E1358">
        <v>2764</v>
      </c>
      <c r="F1358">
        <v>2748</v>
      </c>
      <c r="G1358">
        <v>400</v>
      </c>
      <c r="H1358" t="s">
        <v>1311</v>
      </c>
      <c r="I1358">
        <v>9603</v>
      </c>
      <c r="J1358" t="s">
        <v>1501</v>
      </c>
      <c r="K1358" t="s">
        <v>1326</v>
      </c>
      <c r="L1358">
        <v>2530</v>
      </c>
      <c r="M1358">
        <v>2491</v>
      </c>
      <c r="N1358">
        <v>400</v>
      </c>
      <c r="O1358" t="s">
        <v>1314</v>
      </c>
      <c r="P1358">
        <v>0.66685777404909696</v>
      </c>
      <c r="Q1358">
        <v>0.91696037093066596</v>
      </c>
      <c r="R1358">
        <v>9.3117070920553199E-2</v>
      </c>
      <c r="S1358">
        <v>9.1607384129334599E-3</v>
      </c>
      <c r="T1358">
        <v>1.2636397238213799</v>
      </c>
      <c r="U1358">
        <v>1.2636397238213799</v>
      </c>
      <c r="V1358">
        <v>0.77684792561831995</v>
      </c>
      <c r="W1358">
        <v>6.8</v>
      </c>
      <c r="X1358">
        <v>9.35</v>
      </c>
      <c r="Y1358">
        <v>-157598</v>
      </c>
      <c r="Z1358">
        <v>-12123</v>
      </c>
      <c r="AA1358">
        <v>-0.64</v>
      </c>
      <c r="AB1358">
        <v>13</v>
      </c>
      <c r="AC1358">
        <v>6</v>
      </c>
      <c r="AD1358">
        <v>7</v>
      </c>
      <c r="AE1358">
        <v>46.15</v>
      </c>
      <c r="AF1358">
        <v>15</v>
      </c>
      <c r="AG1358">
        <v>2</v>
      </c>
      <c r="AH1358">
        <v>2</v>
      </c>
      <c r="AI1358">
        <v>9</v>
      </c>
    </row>
    <row r="1359" spans="1:35" x14ac:dyDescent="0.2">
      <c r="A1359" s="102">
        <v>925</v>
      </c>
      <c r="B1359">
        <v>8309</v>
      </c>
      <c r="C1359" t="s">
        <v>893</v>
      </c>
      <c r="D1359" t="s">
        <v>1369</v>
      </c>
      <c r="E1359">
        <v>3985</v>
      </c>
      <c r="F1359">
        <v>3992</v>
      </c>
      <c r="G1359">
        <v>200</v>
      </c>
      <c r="H1359" t="s">
        <v>1311</v>
      </c>
      <c r="I1359">
        <v>8795</v>
      </c>
      <c r="J1359" t="s">
        <v>1583</v>
      </c>
      <c r="K1359" t="s">
        <v>1507</v>
      </c>
      <c r="L1359">
        <v>1224</v>
      </c>
      <c r="M1359">
        <v>1228</v>
      </c>
      <c r="N1359">
        <v>700</v>
      </c>
      <c r="O1359" t="s">
        <v>1314</v>
      </c>
      <c r="P1359">
        <v>0.859594594773475</v>
      </c>
      <c r="Q1359">
        <v>0.86249562099092902</v>
      </c>
      <c r="R1359" s="15">
        <v>8.0993042100146795E-2</v>
      </c>
      <c r="S1359">
        <v>2.0803508278934499E-2</v>
      </c>
      <c r="T1359">
        <v>0.39431659006659697</v>
      </c>
      <c r="U1359">
        <v>0.39431659006659697</v>
      </c>
      <c r="V1359">
        <v>0.159502592639816</v>
      </c>
      <c r="W1359">
        <v>1.25</v>
      </c>
      <c r="X1359">
        <v>7.67</v>
      </c>
      <c r="Y1359">
        <v>-161548</v>
      </c>
      <c r="Z1359">
        <v>-8077</v>
      </c>
      <c r="AA1359">
        <v>-0.42</v>
      </c>
      <c r="AB1359">
        <v>20</v>
      </c>
      <c r="AC1359">
        <v>8</v>
      </c>
      <c r="AD1359">
        <v>12</v>
      </c>
      <c r="AE1359">
        <v>40</v>
      </c>
      <c r="AF1359">
        <v>14</v>
      </c>
      <c r="AG1359">
        <v>5</v>
      </c>
      <c r="AH1359">
        <v>5</v>
      </c>
      <c r="AI1359">
        <v>10</v>
      </c>
    </row>
    <row r="1360" spans="1:35" x14ac:dyDescent="0.2">
      <c r="A1360" s="102">
        <v>652</v>
      </c>
      <c r="B1360">
        <v>4114</v>
      </c>
      <c r="C1360" t="s">
        <v>1475</v>
      </c>
      <c r="D1360" t="s">
        <v>1336</v>
      </c>
      <c r="E1360">
        <v>6140</v>
      </c>
      <c r="F1360">
        <v>6160</v>
      </c>
      <c r="G1360">
        <v>100</v>
      </c>
      <c r="H1360" t="s">
        <v>1314</v>
      </c>
      <c r="I1360">
        <v>5233</v>
      </c>
      <c r="J1360" t="s">
        <v>1526</v>
      </c>
      <c r="K1360" t="s">
        <v>1310</v>
      </c>
      <c r="L1360">
        <v>2989</v>
      </c>
      <c r="M1360">
        <v>2992</v>
      </c>
      <c r="N1360">
        <v>200</v>
      </c>
      <c r="O1360" t="s">
        <v>1311</v>
      </c>
      <c r="P1360">
        <v>0.70245527893137005</v>
      </c>
      <c r="Q1360">
        <v>0.88733686773138798</v>
      </c>
      <c r="R1360">
        <v>0.21686078021462299</v>
      </c>
      <c r="S1360">
        <v>3.8618986320027499E-3</v>
      </c>
      <c r="T1360">
        <v>-0.58039017451286501</v>
      </c>
      <c r="U1360">
        <v>0.58039017451286501</v>
      </c>
      <c r="V1360">
        <v>0.37077560820634398</v>
      </c>
      <c r="W1360">
        <v>-1.88</v>
      </c>
      <c r="X1360">
        <v>2.86</v>
      </c>
      <c r="Y1360">
        <v>-162464</v>
      </c>
      <c r="Z1360">
        <v>-12497</v>
      </c>
      <c r="AA1360">
        <v>-0.88</v>
      </c>
      <c r="AB1360">
        <v>13</v>
      </c>
      <c r="AC1360">
        <v>5</v>
      </c>
      <c r="AD1360">
        <v>8</v>
      </c>
      <c r="AE1360">
        <v>38.46</v>
      </c>
      <c r="AF1360">
        <v>11</v>
      </c>
      <c r="AG1360">
        <v>3</v>
      </c>
      <c r="AH1360">
        <v>7</v>
      </c>
      <c r="AI1360">
        <v>3</v>
      </c>
    </row>
    <row r="1361" spans="1:35" x14ac:dyDescent="0.2">
      <c r="A1361" s="102">
        <v>31</v>
      </c>
      <c r="B1361">
        <v>2784</v>
      </c>
      <c r="C1361" t="s">
        <v>1055</v>
      </c>
      <c r="D1361" t="s">
        <v>1318</v>
      </c>
      <c r="E1361">
        <v>2156</v>
      </c>
      <c r="F1361">
        <v>2178</v>
      </c>
      <c r="G1361">
        <v>500</v>
      </c>
      <c r="H1361" t="s">
        <v>1311</v>
      </c>
      <c r="I1361">
        <v>9501</v>
      </c>
      <c r="J1361" t="s">
        <v>1373</v>
      </c>
      <c r="K1361" t="s">
        <v>1371</v>
      </c>
      <c r="L1361">
        <v>435</v>
      </c>
      <c r="M1361">
        <v>438</v>
      </c>
      <c r="N1361">
        <v>2500</v>
      </c>
      <c r="O1361" t="s">
        <v>1314</v>
      </c>
      <c r="P1361">
        <v>0.56296759387433104</v>
      </c>
      <c r="Q1361">
        <v>0.95642648378612805</v>
      </c>
      <c r="R1361">
        <v>0.109451919163695</v>
      </c>
      <c r="S1361">
        <v>1.8097653564205E-2</v>
      </c>
      <c r="T1361">
        <v>0.116378998657997</v>
      </c>
      <c r="U1361">
        <v>0.116378998657997</v>
      </c>
      <c r="V1361">
        <v>0.325466060887386</v>
      </c>
      <c r="W1361">
        <v>0.45</v>
      </c>
      <c r="X1361">
        <v>0.55000000000000004</v>
      </c>
      <c r="Y1361">
        <v>-169407</v>
      </c>
      <c r="Z1361">
        <v>-9965</v>
      </c>
      <c r="AA1361">
        <v>-0.56000000000000005</v>
      </c>
      <c r="AB1361">
        <v>17</v>
      </c>
      <c r="AC1361">
        <v>7</v>
      </c>
      <c r="AD1361">
        <v>10</v>
      </c>
      <c r="AE1361">
        <v>41.18</v>
      </c>
      <c r="AF1361">
        <v>11</v>
      </c>
      <c r="AG1361">
        <v>5</v>
      </c>
      <c r="AH1361">
        <v>9</v>
      </c>
      <c r="AI1361">
        <v>3</v>
      </c>
    </row>
    <row r="1362" spans="1:35" x14ac:dyDescent="0.2">
      <c r="A1362" s="102">
        <v>591</v>
      </c>
      <c r="B1362">
        <v>3289</v>
      </c>
      <c r="C1362" t="s">
        <v>641</v>
      </c>
      <c r="D1362" t="s">
        <v>1333</v>
      </c>
      <c r="E1362">
        <v>778</v>
      </c>
      <c r="F1362">
        <v>782</v>
      </c>
      <c r="G1362">
        <v>1200</v>
      </c>
      <c r="H1362" t="s">
        <v>1314</v>
      </c>
      <c r="I1362">
        <v>8591</v>
      </c>
      <c r="J1362" t="s">
        <v>1495</v>
      </c>
      <c r="K1362" t="s">
        <v>1317</v>
      </c>
      <c r="L1362">
        <v>1900</v>
      </c>
      <c r="M1362">
        <v>1913.5</v>
      </c>
      <c r="N1362">
        <v>500</v>
      </c>
      <c r="O1362" t="s">
        <v>1311</v>
      </c>
      <c r="P1362">
        <v>0.81246447892640405</v>
      </c>
      <c r="Q1362">
        <v>0.89197677908511697</v>
      </c>
      <c r="R1362">
        <v>0.19970188887125401</v>
      </c>
      <c r="S1362">
        <v>8.5150236297345194E-2</v>
      </c>
      <c r="T1362">
        <v>-0.308114104315934</v>
      </c>
      <c r="U1362">
        <v>0.308114104315934</v>
      </c>
      <c r="V1362">
        <v>0.47840758758735102</v>
      </c>
      <c r="W1362">
        <v>-0.74</v>
      </c>
      <c r="X1362">
        <v>1.92</v>
      </c>
      <c r="Y1362">
        <v>-169926</v>
      </c>
      <c r="Z1362">
        <v>-10620</v>
      </c>
      <c r="AA1362">
        <v>-0.49</v>
      </c>
      <c r="AB1362">
        <v>16</v>
      </c>
      <c r="AC1362">
        <v>7</v>
      </c>
      <c r="AD1362">
        <v>9</v>
      </c>
      <c r="AE1362">
        <v>43.75</v>
      </c>
      <c r="AF1362">
        <v>14</v>
      </c>
      <c r="AG1362">
        <v>4</v>
      </c>
      <c r="AH1362">
        <v>5</v>
      </c>
      <c r="AI1362">
        <v>7</v>
      </c>
    </row>
    <row r="1363" spans="1:35" x14ac:dyDescent="0.2">
      <c r="A1363" s="102">
        <v>462</v>
      </c>
      <c r="B1363">
        <v>4686</v>
      </c>
      <c r="C1363" t="s">
        <v>1332</v>
      </c>
      <c r="D1363" t="s">
        <v>1313</v>
      </c>
      <c r="E1363">
        <v>5310</v>
      </c>
      <c r="F1363">
        <v>5500</v>
      </c>
      <c r="G1363">
        <v>200</v>
      </c>
      <c r="H1363" t="s">
        <v>1314</v>
      </c>
      <c r="I1363">
        <v>4819</v>
      </c>
      <c r="J1363" t="s">
        <v>1330</v>
      </c>
      <c r="K1363" t="s">
        <v>1313</v>
      </c>
      <c r="L1363">
        <v>4315</v>
      </c>
      <c r="M1363">
        <v>4090</v>
      </c>
      <c r="N1363">
        <v>300</v>
      </c>
      <c r="O1363" t="s">
        <v>1311</v>
      </c>
      <c r="P1363">
        <v>0.66956483107667097</v>
      </c>
      <c r="Q1363">
        <v>0.90290427548751995</v>
      </c>
      <c r="R1363">
        <v>0.15312332135359</v>
      </c>
      <c r="S1363">
        <v>6.2850740739297403E-2</v>
      </c>
      <c r="T1363">
        <v>-0.54536423903822095</v>
      </c>
      <c r="U1363">
        <v>0.54536423903822095</v>
      </c>
      <c r="V1363">
        <v>2.0498559319216798</v>
      </c>
      <c r="W1363">
        <v>-3.07</v>
      </c>
      <c r="X1363">
        <v>11.55</v>
      </c>
      <c r="Y1363">
        <v>-170646</v>
      </c>
      <c r="Z1363">
        <v>-8981</v>
      </c>
      <c r="AA1363">
        <v>-0.41</v>
      </c>
      <c r="AB1363">
        <v>19</v>
      </c>
      <c r="AC1363">
        <v>9</v>
      </c>
      <c r="AD1363">
        <v>10</v>
      </c>
      <c r="AE1363">
        <v>47.37</v>
      </c>
      <c r="AF1363">
        <v>9</v>
      </c>
      <c r="AG1363">
        <v>7</v>
      </c>
      <c r="AH1363">
        <v>7</v>
      </c>
      <c r="AI1363">
        <v>5</v>
      </c>
    </row>
    <row r="1364" spans="1:35" x14ac:dyDescent="0.2">
      <c r="A1364" s="102">
        <v>1360</v>
      </c>
      <c r="B1364">
        <v>3291</v>
      </c>
      <c r="C1364" t="s">
        <v>58</v>
      </c>
      <c r="D1364" t="s">
        <v>1333</v>
      </c>
      <c r="E1364">
        <v>1684</v>
      </c>
      <c r="F1364">
        <v>1683</v>
      </c>
      <c r="G1364">
        <v>500</v>
      </c>
      <c r="H1364" t="s">
        <v>1314</v>
      </c>
      <c r="I1364">
        <v>4967</v>
      </c>
      <c r="J1364" t="s">
        <v>707</v>
      </c>
      <c r="K1364" t="s">
        <v>1336</v>
      </c>
      <c r="L1364">
        <v>8770</v>
      </c>
      <c r="M1364">
        <v>8720</v>
      </c>
      <c r="N1364">
        <v>100</v>
      </c>
      <c r="O1364" t="s">
        <v>1311</v>
      </c>
      <c r="P1364">
        <v>0.54675270079727201</v>
      </c>
      <c r="Q1364">
        <v>0.81968826502907399</v>
      </c>
      <c r="R1364">
        <v>4.00157057866775E-2</v>
      </c>
      <c r="S1364">
        <v>7.3680878464034205E-2</v>
      </c>
      <c r="T1364">
        <v>-2.91995362997582</v>
      </c>
      <c r="U1364">
        <v>2.91995362997582</v>
      </c>
      <c r="V1364">
        <v>3.2289785785034901</v>
      </c>
      <c r="W1364">
        <v>-8.89</v>
      </c>
      <c r="X1364">
        <v>3.5</v>
      </c>
      <c r="Y1364">
        <v>-170789</v>
      </c>
      <c r="Z1364">
        <v>-13138</v>
      </c>
      <c r="AA1364">
        <v>-0.81</v>
      </c>
      <c r="AB1364">
        <v>13</v>
      </c>
      <c r="AC1364">
        <v>4</v>
      </c>
      <c r="AD1364">
        <v>9</v>
      </c>
      <c r="AE1364">
        <v>30.77</v>
      </c>
      <c r="AF1364">
        <v>12</v>
      </c>
      <c r="AG1364">
        <v>3</v>
      </c>
      <c r="AH1364">
        <v>5</v>
      </c>
      <c r="AI1364">
        <v>5</v>
      </c>
    </row>
    <row r="1365" spans="1:35" x14ac:dyDescent="0.2">
      <c r="A1365" s="102">
        <v>398</v>
      </c>
      <c r="B1365">
        <v>7267</v>
      </c>
      <c r="C1365" t="s">
        <v>60</v>
      </c>
      <c r="D1365" t="s">
        <v>1329</v>
      </c>
      <c r="E1365">
        <v>2938</v>
      </c>
      <c r="F1365">
        <v>2954</v>
      </c>
      <c r="G1365">
        <v>300</v>
      </c>
      <c r="H1365" t="s">
        <v>1311</v>
      </c>
      <c r="I1365">
        <v>7278</v>
      </c>
      <c r="J1365" t="s">
        <v>45</v>
      </c>
      <c r="K1365" t="s">
        <v>1329</v>
      </c>
      <c r="L1365">
        <v>2240</v>
      </c>
      <c r="M1365">
        <v>2234</v>
      </c>
      <c r="N1365">
        <v>400</v>
      </c>
      <c r="O1365" t="s">
        <v>1314</v>
      </c>
      <c r="P1365">
        <v>0.86988228552603897</v>
      </c>
      <c r="Q1365">
        <v>0.90727339562605203</v>
      </c>
      <c r="R1365">
        <v>0.23483375192525899</v>
      </c>
      <c r="S1365">
        <v>6.1202913423135497E-2</v>
      </c>
      <c r="T1365">
        <v>1.6681347251299199</v>
      </c>
      <c r="U1365">
        <v>1.6681347251299199</v>
      </c>
      <c r="V1365">
        <v>1.4115400182108799</v>
      </c>
      <c r="W1365">
        <v>4.4000000000000004</v>
      </c>
      <c r="X1365">
        <v>0.84</v>
      </c>
      <c r="Y1365">
        <v>-170805</v>
      </c>
      <c r="Z1365">
        <v>-15528</v>
      </c>
      <c r="AA1365">
        <v>-0.76</v>
      </c>
      <c r="AB1365">
        <v>11</v>
      </c>
      <c r="AC1365">
        <v>4</v>
      </c>
      <c r="AD1365">
        <v>7</v>
      </c>
      <c r="AE1365">
        <v>36.36</v>
      </c>
      <c r="AF1365">
        <v>14</v>
      </c>
      <c r="AG1365">
        <v>2</v>
      </c>
      <c r="AH1365">
        <v>3</v>
      </c>
      <c r="AI1365">
        <v>6</v>
      </c>
    </row>
    <row r="1366" spans="1:35" x14ac:dyDescent="0.2">
      <c r="A1366" s="102">
        <v>1401</v>
      </c>
      <c r="B1366">
        <v>4812</v>
      </c>
      <c r="C1366" t="s">
        <v>698</v>
      </c>
      <c r="D1366" t="s">
        <v>1313</v>
      </c>
      <c r="E1366">
        <v>5060</v>
      </c>
      <c r="F1366">
        <v>5060</v>
      </c>
      <c r="G1366">
        <v>200</v>
      </c>
      <c r="H1366" t="s">
        <v>1311</v>
      </c>
      <c r="I1366">
        <v>6370</v>
      </c>
      <c r="J1366" t="s">
        <v>1569</v>
      </c>
      <c r="K1366" t="s">
        <v>1324</v>
      </c>
      <c r="L1366">
        <v>3195</v>
      </c>
      <c r="M1366">
        <v>3200</v>
      </c>
      <c r="N1366">
        <v>300</v>
      </c>
      <c r="O1366" t="s">
        <v>1314</v>
      </c>
      <c r="P1366">
        <v>0.63305635131540205</v>
      </c>
      <c r="Q1366">
        <v>0.81529940639516996</v>
      </c>
      <c r="R1366">
        <v>6.8331206291229601E-2</v>
      </c>
      <c r="S1366">
        <v>1.40665007610611E-2</v>
      </c>
      <c r="T1366">
        <v>2.3912762023856202</v>
      </c>
      <c r="U1366">
        <v>2.3912762023856202</v>
      </c>
      <c r="V1366">
        <v>2.80474986562538</v>
      </c>
      <c r="W1366">
        <v>15.39</v>
      </c>
      <c r="X1366">
        <v>5.14</v>
      </c>
      <c r="Y1366">
        <v>-171239</v>
      </c>
      <c r="Z1366">
        <v>-10702</v>
      </c>
      <c r="AA1366">
        <v>-0.57999999999999996</v>
      </c>
      <c r="AB1366">
        <v>16</v>
      </c>
      <c r="AC1366">
        <v>7</v>
      </c>
      <c r="AD1366">
        <v>9</v>
      </c>
      <c r="AE1366">
        <v>43.75</v>
      </c>
      <c r="AF1366">
        <v>11</v>
      </c>
      <c r="AG1366">
        <v>4</v>
      </c>
      <c r="AH1366">
        <v>7</v>
      </c>
      <c r="AI1366">
        <v>5</v>
      </c>
    </row>
    <row r="1367" spans="1:35" x14ac:dyDescent="0.2">
      <c r="A1367" s="102">
        <v>112</v>
      </c>
      <c r="B1367">
        <v>1332</v>
      </c>
      <c r="C1367" t="s">
        <v>1780</v>
      </c>
      <c r="D1367" t="s">
        <v>1440</v>
      </c>
      <c r="E1367">
        <v>610</v>
      </c>
      <c r="F1367">
        <v>616</v>
      </c>
      <c r="G1367">
        <v>1700</v>
      </c>
      <c r="H1367" t="s">
        <v>1311</v>
      </c>
      <c r="I1367">
        <v>1333</v>
      </c>
      <c r="J1367" t="s">
        <v>1439</v>
      </c>
      <c r="K1367" t="s">
        <v>1440</v>
      </c>
      <c r="L1367">
        <v>2542</v>
      </c>
      <c r="M1367">
        <v>2571</v>
      </c>
      <c r="N1367">
        <v>400</v>
      </c>
      <c r="O1367" t="s">
        <v>1314</v>
      </c>
      <c r="P1367">
        <v>0.68151427945564802</v>
      </c>
      <c r="Q1367">
        <v>0.93868968950318898</v>
      </c>
      <c r="R1367">
        <v>8.1781218405662603E-2</v>
      </c>
      <c r="S1367" s="15">
        <v>1.30773566479456E-2</v>
      </c>
      <c r="T1367">
        <v>1.8178459070608299</v>
      </c>
      <c r="U1367">
        <v>1.8178459070608299</v>
      </c>
      <c r="V1367">
        <v>2.2219620450826598</v>
      </c>
      <c r="W1367">
        <v>5.45</v>
      </c>
      <c r="X1367">
        <v>1.83</v>
      </c>
      <c r="Y1367">
        <v>-171718</v>
      </c>
      <c r="Z1367">
        <v>-9038</v>
      </c>
      <c r="AA1367">
        <v>-0.56000000000000005</v>
      </c>
      <c r="AB1367">
        <v>19</v>
      </c>
      <c r="AC1367">
        <v>9</v>
      </c>
      <c r="AD1367">
        <v>10</v>
      </c>
      <c r="AE1367">
        <v>47.37</v>
      </c>
      <c r="AF1367">
        <v>12</v>
      </c>
      <c r="AG1367">
        <v>5</v>
      </c>
      <c r="AH1367">
        <v>6</v>
      </c>
      <c r="AI1367">
        <v>8</v>
      </c>
    </row>
    <row r="1368" spans="1:35" x14ac:dyDescent="0.2">
      <c r="A1368" s="102">
        <v>19</v>
      </c>
      <c r="B1368">
        <v>3038</v>
      </c>
      <c r="C1368" t="s">
        <v>1118</v>
      </c>
      <c r="D1368" t="s">
        <v>1318</v>
      </c>
      <c r="E1368">
        <v>4545</v>
      </c>
      <c r="F1368">
        <v>4490</v>
      </c>
      <c r="G1368">
        <v>200</v>
      </c>
      <c r="H1368" t="s">
        <v>1311</v>
      </c>
      <c r="I1368">
        <v>6098</v>
      </c>
      <c r="J1368" t="s">
        <v>239</v>
      </c>
      <c r="K1368" t="s">
        <v>1326</v>
      </c>
      <c r="L1368">
        <v>4400</v>
      </c>
      <c r="M1368">
        <v>4499</v>
      </c>
      <c r="N1368">
        <v>200</v>
      </c>
      <c r="O1368" t="s">
        <v>1314</v>
      </c>
      <c r="P1368">
        <v>0.94499157471321005</v>
      </c>
      <c r="Q1368">
        <v>0.96115237010958798</v>
      </c>
      <c r="R1368">
        <v>8.0267076570804896E-2</v>
      </c>
      <c r="S1368">
        <v>2.0366554467209301E-2</v>
      </c>
      <c r="T1368">
        <v>1.48018967385582</v>
      </c>
      <c r="U1368">
        <v>1.48018967385582</v>
      </c>
      <c r="V1368">
        <v>1.8292254224389699</v>
      </c>
      <c r="W1368">
        <v>9.17</v>
      </c>
      <c r="X1368">
        <v>0.2</v>
      </c>
      <c r="Y1368">
        <v>-172552</v>
      </c>
      <c r="Z1368">
        <v>-6902</v>
      </c>
      <c r="AA1368">
        <v>-0.3</v>
      </c>
      <c r="AB1368">
        <v>25</v>
      </c>
      <c r="AC1368">
        <v>13</v>
      </c>
      <c r="AD1368">
        <v>12</v>
      </c>
      <c r="AE1368">
        <v>52</v>
      </c>
      <c r="AF1368">
        <v>11</v>
      </c>
      <c r="AG1368">
        <v>10</v>
      </c>
      <c r="AH1368">
        <v>12</v>
      </c>
      <c r="AI1368">
        <v>3</v>
      </c>
    </row>
    <row r="1369" spans="1:35" x14ac:dyDescent="0.2">
      <c r="A1369" s="102">
        <v>1501</v>
      </c>
      <c r="B1369">
        <v>1861</v>
      </c>
      <c r="C1369" t="s">
        <v>1818</v>
      </c>
      <c r="D1369" t="s">
        <v>1321</v>
      </c>
      <c r="E1369">
        <v>3180</v>
      </c>
      <c r="F1369">
        <v>3155</v>
      </c>
      <c r="G1369">
        <v>300</v>
      </c>
      <c r="H1369" t="s">
        <v>1311</v>
      </c>
      <c r="I1369">
        <v>7762</v>
      </c>
      <c r="J1369" t="s">
        <v>1533</v>
      </c>
      <c r="K1369" t="s">
        <v>1320</v>
      </c>
      <c r="L1369">
        <v>488</v>
      </c>
      <c r="M1369">
        <v>491</v>
      </c>
      <c r="N1369">
        <v>1900</v>
      </c>
      <c r="O1369" t="s">
        <v>1314</v>
      </c>
      <c r="P1369">
        <v>0.68823404626099105</v>
      </c>
      <c r="Q1369">
        <v>0.80330554180192004</v>
      </c>
      <c r="R1369">
        <v>2.5746111459433101E-2</v>
      </c>
      <c r="S1369">
        <v>3.9273666234294104E-3</v>
      </c>
      <c r="T1369">
        <v>2.8569257387658999</v>
      </c>
      <c r="U1369">
        <v>2.8569257387658999</v>
      </c>
      <c r="V1369">
        <v>3.4941863292132802</v>
      </c>
      <c r="W1369">
        <v>11.91</v>
      </c>
      <c r="X1369">
        <v>1.44</v>
      </c>
      <c r="Y1369">
        <v>-172606</v>
      </c>
      <c r="Z1369">
        <v>-11507</v>
      </c>
      <c r="AA1369">
        <v>-0.62</v>
      </c>
      <c r="AB1369">
        <v>15</v>
      </c>
      <c r="AC1369">
        <v>8</v>
      </c>
      <c r="AD1369">
        <v>7</v>
      </c>
      <c r="AE1369">
        <v>53.33</v>
      </c>
      <c r="AF1369">
        <v>15</v>
      </c>
      <c r="AG1369">
        <v>3</v>
      </c>
      <c r="AH1369">
        <v>4</v>
      </c>
      <c r="AI1369">
        <v>8</v>
      </c>
    </row>
    <row r="1370" spans="1:35" x14ac:dyDescent="0.2">
      <c r="A1370" s="102">
        <v>356</v>
      </c>
      <c r="B1370">
        <v>2531</v>
      </c>
      <c r="C1370" t="s">
        <v>1338</v>
      </c>
      <c r="D1370" t="s">
        <v>1339</v>
      </c>
      <c r="E1370">
        <v>940</v>
      </c>
      <c r="F1370">
        <v>923</v>
      </c>
      <c r="G1370">
        <v>1100</v>
      </c>
      <c r="H1370" t="s">
        <v>1314</v>
      </c>
      <c r="I1370">
        <v>2810</v>
      </c>
      <c r="J1370" t="s">
        <v>1594</v>
      </c>
      <c r="K1370" t="s">
        <v>1339</v>
      </c>
      <c r="L1370">
        <v>3470</v>
      </c>
      <c r="M1370">
        <v>3450</v>
      </c>
      <c r="N1370">
        <v>300</v>
      </c>
      <c r="O1370" t="s">
        <v>1311</v>
      </c>
      <c r="P1370">
        <v>0.89976406964681899</v>
      </c>
      <c r="Q1370">
        <v>0.91127225417131497</v>
      </c>
      <c r="R1370">
        <v>1.2964141315685699E-3</v>
      </c>
      <c r="S1370">
        <v>2.75467103446678E-2</v>
      </c>
      <c r="T1370">
        <v>-0.480205951877133</v>
      </c>
      <c r="U1370">
        <v>0.480205951877133</v>
      </c>
      <c r="V1370">
        <v>0.42180779228116</v>
      </c>
      <c r="W1370">
        <v>-0.87</v>
      </c>
      <c r="X1370">
        <v>1.9</v>
      </c>
      <c r="Y1370">
        <v>-172609</v>
      </c>
      <c r="Z1370">
        <v>-13278</v>
      </c>
      <c r="AA1370">
        <v>-0.68</v>
      </c>
      <c r="AB1370">
        <v>13</v>
      </c>
      <c r="AC1370">
        <v>6</v>
      </c>
      <c r="AD1370">
        <v>7</v>
      </c>
      <c r="AE1370">
        <v>46.15</v>
      </c>
      <c r="AF1370">
        <v>14</v>
      </c>
      <c r="AG1370">
        <v>2</v>
      </c>
      <c r="AH1370">
        <v>4</v>
      </c>
      <c r="AI1370">
        <v>7</v>
      </c>
    </row>
    <row r="1371" spans="1:35" x14ac:dyDescent="0.2">
      <c r="A1371" s="102">
        <v>209</v>
      </c>
      <c r="B1371">
        <v>5019</v>
      </c>
      <c r="C1371" t="s">
        <v>1589</v>
      </c>
      <c r="D1371" t="s">
        <v>1590</v>
      </c>
      <c r="E1371">
        <v>2840</v>
      </c>
      <c r="F1371">
        <v>2838</v>
      </c>
      <c r="G1371">
        <v>300</v>
      </c>
      <c r="H1371" t="s">
        <v>1311</v>
      </c>
      <c r="I1371">
        <v>9201</v>
      </c>
      <c r="J1371" t="s">
        <v>1586</v>
      </c>
      <c r="K1371" t="s">
        <v>1587</v>
      </c>
      <c r="L1371">
        <v>3049</v>
      </c>
      <c r="M1371">
        <v>3027</v>
      </c>
      <c r="N1371">
        <v>300</v>
      </c>
      <c r="O1371" t="s">
        <v>1314</v>
      </c>
      <c r="P1371">
        <v>0.876361304157253</v>
      </c>
      <c r="Q1371">
        <v>0.92554536852301195</v>
      </c>
      <c r="R1371">
        <v>1.1913591233301501E-2</v>
      </c>
      <c r="S1371">
        <v>4.22973265868326E-2</v>
      </c>
      <c r="T1371">
        <v>1.21909261986116</v>
      </c>
      <c r="U1371">
        <v>1.21909261986116</v>
      </c>
      <c r="V1371">
        <v>0.30132807865290201</v>
      </c>
      <c r="W1371">
        <v>3.69</v>
      </c>
      <c r="X1371">
        <v>6.24</v>
      </c>
      <c r="Y1371">
        <v>-172632</v>
      </c>
      <c r="Z1371">
        <v>-13279</v>
      </c>
      <c r="AA1371">
        <v>-0.64</v>
      </c>
      <c r="AB1371">
        <v>13</v>
      </c>
      <c r="AC1371">
        <v>6</v>
      </c>
      <c r="AD1371">
        <v>7</v>
      </c>
      <c r="AE1371">
        <v>46.15</v>
      </c>
      <c r="AF1371">
        <v>13</v>
      </c>
      <c r="AG1371">
        <v>4</v>
      </c>
      <c r="AH1371">
        <v>6</v>
      </c>
      <c r="AI1371">
        <v>3</v>
      </c>
    </row>
    <row r="1372" spans="1:35" x14ac:dyDescent="0.2">
      <c r="A1372" s="102">
        <v>21</v>
      </c>
      <c r="B1372">
        <v>2413</v>
      </c>
      <c r="C1372" t="s">
        <v>1331</v>
      </c>
      <c r="D1372" t="s">
        <v>1326</v>
      </c>
      <c r="E1372">
        <v>3250</v>
      </c>
      <c r="F1372">
        <v>3200</v>
      </c>
      <c r="G1372">
        <v>200</v>
      </c>
      <c r="H1372" t="s">
        <v>1311</v>
      </c>
      <c r="I1372">
        <v>6758</v>
      </c>
      <c r="J1372" t="s">
        <v>1328</v>
      </c>
      <c r="K1372" t="s">
        <v>1316</v>
      </c>
      <c r="L1372">
        <v>7516</v>
      </c>
      <c r="M1372">
        <v>7452</v>
      </c>
      <c r="N1372">
        <v>100</v>
      </c>
      <c r="O1372" t="s">
        <v>1314</v>
      </c>
      <c r="P1372">
        <v>0.823735622635971</v>
      </c>
      <c r="Q1372">
        <v>0.96062555822092299</v>
      </c>
      <c r="R1372" s="15">
        <v>0.37251046276882999</v>
      </c>
      <c r="S1372">
        <v>9.3892789253108205E-2</v>
      </c>
      <c r="T1372">
        <v>0.60233069030622599</v>
      </c>
      <c r="U1372">
        <v>0.60233069030622599</v>
      </c>
      <c r="V1372">
        <v>0.49799577721293697</v>
      </c>
      <c r="W1372">
        <v>2</v>
      </c>
      <c r="X1372">
        <v>14.12</v>
      </c>
      <c r="Y1372">
        <v>-173811</v>
      </c>
      <c r="Z1372">
        <v>-11587</v>
      </c>
      <c r="AA1372">
        <v>-0.66</v>
      </c>
      <c r="AB1372">
        <v>15</v>
      </c>
      <c r="AC1372">
        <v>6</v>
      </c>
      <c r="AD1372">
        <v>9</v>
      </c>
      <c r="AE1372">
        <v>40</v>
      </c>
      <c r="AF1372">
        <v>11</v>
      </c>
      <c r="AG1372">
        <v>5</v>
      </c>
      <c r="AH1372">
        <v>7</v>
      </c>
      <c r="AI1372">
        <v>3</v>
      </c>
    </row>
    <row r="1373" spans="1:35" x14ac:dyDescent="0.2">
      <c r="A1373" s="102">
        <v>910</v>
      </c>
      <c r="B1373">
        <v>1812</v>
      </c>
      <c r="C1373" t="s">
        <v>1416</v>
      </c>
      <c r="D1373" t="s">
        <v>1321</v>
      </c>
      <c r="E1373">
        <v>1289</v>
      </c>
      <c r="F1373">
        <v>1296</v>
      </c>
      <c r="G1373">
        <v>700</v>
      </c>
      <c r="H1373" t="s">
        <v>1314</v>
      </c>
      <c r="I1373">
        <v>2914</v>
      </c>
      <c r="J1373" t="s">
        <v>1472</v>
      </c>
      <c r="K1373" t="s">
        <v>1339</v>
      </c>
      <c r="L1373">
        <v>2258.5</v>
      </c>
      <c r="M1373">
        <v>2254.5</v>
      </c>
      <c r="N1373">
        <v>400</v>
      </c>
      <c r="O1373" t="s">
        <v>1311</v>
      </c>
      <c r="P1373">
        <v>0.748069900394847</v>
      </c>
      <c r="Q1373">
        <v>0.86379149785251796</v>
      </c>
      <c r="R1373">
        <v>2.1676545210058299E-2</v>
      </c>
      <c r="S1373">
        <v>5.2439737272937499E-2</v>
      </c>
      <c r="T1373">
        <v>-1.4618918218232699</v>
      </c>
      <c r="U1373">
        <v>1.4618918218232699</v>
      </c>
      <c r="V1373">
        <v>1.30897711685189</v>
      </c>
      <c r="W1373">
        <v>-4.2</v>
      </c>
      <c r="X1373">
        <v>0.6</v>
      </c>
      <c r="Y1373">
        <v>-178067</v>
      </c>
      <c r="Z1373">
        <v>-8903</v>
      </c>
      <c r="AA1373">
        <v>-0.47</v>
      </c>
      <c r="AB1373">
        <v>20</v>
      </c>
      <c r="AC1373">
        <v>8</v>
      </c>
      <c r="AD1373">
        <v>12</v>
      </c>
      <c r="AE1373">
        <v>40</v>
      </c>
      <c r="AF1373">
        <v>14</v>
      </c>
      <c r="AG1373">
        <v>4</v>
      </c>
      <c r="AH1373">
        <v>4</v>
      </c>
      <c r="AI1373">
        <v>12</v>
      </c>
    </row>
    <row r="1374" spans="1:35" x14ac:dyDescent="0.2">
      <c r="A1374" s="102">
        <v>1099</v>
      </c>
      <c r="B1374">
        <v>4819</v>
      </c>
      <c r="C1374" t="s">
        <v>1330</v>
      </c>
      <c r="D1374" t="s">
        <v>1313</v>
      </c>
      <c r="E1374">
        <v>4315</v>
      </c>
      <c r="F1374">
        <v>4090</v>
      </c>
      <c r="G1374">
        <v>200</v>
      </c>
      <c r="H1374" t="s">
        <v>1311</v>
      </c>
      <c r="I1374">
        <v>6501</v>
      </c>
      <c r="J1374" t="s">
        <v>1514</v>
      </c>
      <c r="K1374" t="s">
        <v>1316</v>
      </c>
      <c r="L1374">
        <v>4116</v>
      </c>
      <c r="M1374">
        <v>4116</v>
      </c>
      <c r="N1374">
        <v>200</v>
      </c>
      <c r="O1374" t="s">
        <v>1314</v>
      </c>
      <c r="P1374">
        <v>0.78007650230096703</v>
      </c>
      <c r="Q1374">
        <v>0.84792256742886896</v>
      </c>
      <c r="R1374">
        <v>3.0633776093204501E-2</v>
      </c>
      <c r="S1374">
        <v>4.8882145409633098E-3</v>
      </c>
      <c r="T1374">
        <v>0.68805368709226999</v>
      </c>
      <c r="U1374">
        <v>0.68805368709226999</v>
      </c>
      <c r="V1374">
        <v>1.69708498695502</v>
      </c>
      <c r="W1374">
        <v>3.74</v>
      </c>
      <c r="X1374">
        <v>0.63</v>
      </c>
      <c r="Y1374">
        <v>-178231</v>
      </c>
      <c r="Z1374">
        <v>-12731</v>
      </c>
      <c r="AA1374">
        <v>-0.75</v>
      </c>
      <c r="AB1374">
        <v>14</v>
      </c>
      <c r="AC1374">
        <v>6</v>
      </c>
      <c r="AD1374">
        <v>8</v>
      </c>
      <c r="AE1374">
        <v>42.86</v>
      </c>
      <c r="AF1374">
        <v>10</v>
      </c>
      <c r="AG1374">
        <v>5</v>
      </c>
      <c r="AH1374">
        <v>7</v>
      </c>
      <c r="AI1374">
        <v>2</v>
      </c>
    </row>
    <row r="1375" spans="1:35" x14ac:dyDescent="0.2">
      <c r="A1375" s="102">
        <v>1225</v>
      </c>
      <c r="B1375">
        <v>4569</v>
      </c>
      <c r="C1375" t="s">
        <v>1593</v>
      </c>
      <c r="D1375" t="s">
        <v>1334</v>
      </c>
      <c r="E1375">
        <v>2357</v>
      </c>
      <c r="F1375">
        <v>2293</v>
      </c>
      <c r="G1375">
        <v>400</v>
      </c>
      <c r="H1375" t="s">
        <v>1311</v>
      </c>
      <c r="I1375">
        <v>8570</v>
      </c>
      <c r="J1375" t="s">
        <v>1811</v>
      </c>
      <c r="K1375" t="s">
        <v>1317</v>
      </c>
      <c r="L1375">
        <v>1795</v>
      </c>
      <c r="M1375">
        <v>1827</v>
      </c>
      <c r="N1375">
        <v>500</v>
      </c>
      <c r="O1375" t="s">
        <v>1314</v>
      </c>
      <c r="P1375">
        <v>0.70515165305074001</v>
      </c>
      <c r="Q1375">
        <v>0.83557342131118195</v>
      </c>
      <c r="R1375">
        <v>0.40865738480332298</v>
      </c>
      <c r="S1375">
        <v>2.1552143024001699E-3</v>
      </c>
      <c r="T1375">
        <v>2.5835457259791799</v>
      </c>
      <c r="U1375">
        <v>2.5835457259791799</v>
      </c>
      <c r="V1375">
        <v>3.44103782729611</v>
      </c>
      <c r="W1375">
        <v>9.48</v>
      </c>
      <c r="X1375">
        <v>0.4</v>
      </c>
      <c r="Y1375">
        <v>-178564</v>
      </c>
      <c r="Z1375">
        <v>-9398</v>
      </c>
      <c r="AA1375">
        <v>-0.45</v>
      </c>
      <c r="AB1375">
        <v>19</v>
      </c>
      <c r="AC1375">
        <v>10</v>
      </c>
      <c r="AD1375">
        <v>9</v>
      </c>
      <c r="AE1375">
        <v>52.63</v>
      </c>
      <c r="AF1375">
        <v>14</v>
      </c>
      <c r="AG1375">
        <v>4</v>
      </c>
      <c r="AH1375">
        <v>5</v>
      </c>
      <c r="AI1375">
        <v>10</v>
      </c>
    </row>
    <row r="1376" spans="1:35" x14ac:dyDescent="0.2">
      <c r="A1376" s="102">
        <v>25</v>
      </c>
      <c r="B1376">
        <v>5401</v>
      </c>
      <c r="C1376" t="s">
        <v>1670</v>
      </c>
      <c r="D1376" t="s">
        <v>1367</v>
      </c>
      <c r="E1376">
        <v>1469</v>
      </c>
      <c r="F1376">
        <v>1477</v>
      </c>
      <c r="G1376">
        <v>700</v>
      </c>
      <c r="H1376" t="s">
        <v>1314</v>
      </c>
      <c r="I1376">
        <v>9956</v>
      </c>
      <c r="J1376" t="s">
        <v>1264</v>
      </c>
      <c r="K1376" t="s">
        <v>1337</v>
      </c>
      <c r="L1376">
        <v>1857</v>
      </c>
      <c r="M1376">
        <v>1831</v>
      </c>
      <c r="N1376">
        <v>600</v>
      </c>
      <c r="O1376" t="s">
        <v>1311</v>
      </c>
      <c r="P1376">
        <v>0.73437599290207001</v>
      </c>
      <c r="Q1376">
        <v>0.95779364049820004</v>
      </c>
      <c r="R1376">
        <v>0.46814260982749001</v>
      </c>
      <c r="S1376">
        <v>2.7078962551453201E-2</v>
      </c>
      <c r="T1376">
        <v>-5.4022144599016497E-2</v>
      </c>
      <c r="U1376">
        <v>5.4022144599016497E-2</v>
      </c>
      <c r="V1376">
        <v>0.59906304327339099</v>
      </c>
      <c r="W1376">
        <v>-0.17</v>
      </c>
      <c r="X1376">
        <v>5.89</v>
      </c>
      <c r="Y1376">
        <v>-181815</v>
      </c>
      <c r="Z1376">
        <v>-12121</v>
      </c>
      <c r="AA1376">
        <v>-0.61</v>
      </c>
      <c r="AB1376">
        <v>15</v>
      </c>
      <c r="AC1376">
        <v>5</v>
      </c>
      <c r="AD1376">
        <v>10</v>
      </c>
      <c r="AE1376">
        <v>33.33</v>
      </c>
      <c r="AF1376">
        <v>12</v>
      </c>
      <c r="AG1376">
        <v>3</v>
      </c>
      <c r="AH1376">
        <v>5</v>
      </c>
      <c r="AI1376">
        <v>7</v>
      </c>
    </row>
    <row r="1377" spans="1:35" x14ac:dyDescent="0.2">
      <c r="A1377" s="102">
        <v>726</v>
      </c>
      <c r="B1377">
        <v>3064</v>
      </c>
      <c r="C1377" t="s">
        <v>1591</v>
      </c>
      <c r="D1377" t="s">
        <v>1337</v>
      </c>
      <c r="E1377">
        <v>2744</v>
      </c>
      <c r="F1377">
        <v>2726</v>
      </c>
      <c r="G1377">
        <v>400</v>
      </c>
      <c r="H1377" t="s">
        <v>1314</v>
      </c>
      <c r="I1377">
        <v>4613</v>
      </c>
      <c r="J1377" t="s">
        <v>226</v>
      </c>
      <c r="K1377" t="s">
        <v>1336</v>
      </c>
      <c r="L1377">
        <v>2517</v>
      </c>
      <c r="M1377">
        <v>2530</v>
      </c>
      <c r="N1377">
        <v>400</v>
      </c>
      <c r="O1377" t="s">
        <v>1311</v>
      </c>
      <c r="P1377">
        <v>0.61059906782490503</v>
      </c>
      <c r="Q1377">
        <v>0.88089042804987205</v>
      </c>
      <c r="R1377">
        <v>0.40321018753868298</v>
      </c>
      <c r="S1377">
        <v>1.84872361187545E-2</v>
      </c>
      <c r="T1377">
        <v>-0.221007016438201</v>
      </c>
      <c r="U1377">
        <v>0.221007016438201</v>
      </c>
      <c r="V1377">
        <v>2.40037661881214E-2</v>
      </c>
      <c r="W1377">
        <v>-1.29</v>
      </c>
      <c r="X1377">
        <v>7.19</v>
      </c>
      <c r="Y1377">
        <v>-183904</v>
      </c>
      <c r="Z1377">
        <v>-7663</v>
      </c>
      <c r="AA1377">
        <v>-0.45</v>
      </c>
      <c r="AB1377">
        <v>24</v>
      </c>
      <c r="AC1377">
        <v>10</v>
      </c>
      <c r="AD1377">
        <v>14</v>
      </c>
      <c r="AE1377">
        <v>41.67</v>
      </c>
      <c r="AF1377">
        <v>10</v>
      </c>
      <c r="AG1377">
        <v>7</v>
      </c>
      <c r="AH1377">
        <v>13</v>
      </c>
      <c r="AI1377">
        <v>4</v>
      </c>
    </row>
    <row r="1378" spans="1:35" x14ac:dyDescent="0.2">
      <c r="A1378" s="102">
        <v>82</v>
      </c>
      <c r="B1378">
        <v>5411</v>
      </c>
      <c r="C1378" t="s">
        <v>1786</v>
      </c>
      <c r="D1378" t="s">
        <v>1367</v>
      </c>
      <c r="E1378">
        <v>1210</v>
      </c>
      <c r="F1378">
        <v>1197</v>
      </c>
      <c r="G1378">
        <v>900</v>
      </c>
      <c r="H1378" t="s">
        <v>1314</v>
      </c>
      <c r="I1378">
        <v>7181</v>
      </c>
      <c r="J1378" t="s">
        <v>63</v>
      </c>
      <c r="K1378" t="s">
        <v>1507</v>
      </c>
      <c r="L1378">
        <v>1848</v>
      </c>
      <c r="M1378">
        <v>1820</v>
      </c>
      <c r="N1378">
        <v>600</v>
      </c>
      <c r="O1378" t="s">
        <v>1311</v>
      </c>
      <c r="P1378">
        <v>0.79026135332532199</v>
      </c>
      <c r="Q1378">
        <v>0.94392407700101799</v>
      </c>
      <c r="R1378">
        <v>4.8410465258980698E-2</v>
      </c>
      <c r="S1378">
        <v>1.6859916064435199E-2</v>
      </c>
      <c r="T1378">
        <v>-2.6221157446030001</v>
      </c>
      <c r="U1378">
        <v>2.6221157446030001</v>
      </c>
      <c r="V1378">
        <v>2.42917916961059</v>
      </c>
      <c r="W1378">
        <v>-13.06</v>
      </c>
      <c r="X1378">
        <v>1.35</v>
      </c>
      <c r="Y1378">
        <v>-184160</v>
      </c>
      <c r="Z1378">
        <v>-11510</v>
      </c>
      <c r="AA1378">
        <v>-0.56000000000000005</v>
      </c>
      <c r="AB1378">
        <v>16</v>
      </c>
      <c r="AC1378">
        <v>6</v>
      </c>
      <c r="AD1378">
        <v>10</v>
      </c>
      <c r="AE1378">
        <v>37.5</v>
      </c>
      <c r="AF1378">
        <v>12</v>
      </c>
      <c r="AG1378">
        <v>4</v>
      </c>
      <c r="AH1378">
        <v>7</v>
      </c>
      <c r="AI1378">
        <v>5</v>
      </c>
    </row>
    <row r="1379" spans="1:35" x14ac:dyDescent="0.2">
      <c r="A1379" s="102">
        <v>1254</v>
      </c>
      <c r="B1379">
        <v>1812</v>
      </c>
      <c r="C1379" t="s">
        <v>1416</v>
      </c>
      <c r="D1379" t="s">
        <v>1321</v>
      </c>
      <c r="E1379">
        <v>1289</v>
      </c>
      <c r="F1379">
        <v>1296</v>
      </c>
      <c r="G1379">
        <v>600</v>
      </c>
      <c r="H1379" t="s">
        <v>1311</v>
      </c>
      <c r="I1379">
        <v>9616</v>
      </c>
      <c r="J1379" t="s">
        <v>1724</v>
      </c>
      <c r="K1379" t="s">
        <v>1326</v>
      </c>
      <c r="L1379">
        <v>4335</v>
      </c>
      <c r="M1379">
        <v>4190</v>
      </c>
      <c r="N1379">
        <v>200</v>
      </c>
      <c r="O1379" t="s">
        <v>1314</v>
      </c>
      <c r="P1379">
        <v>0.58167778887532595</v>
      </c>
      <c r="Q1379">
        <v>0.83275893148114499</v>
      </c>
      <c r="R1379">
        <v>9.8919676731093503E-2</v>
      </c>
      <c r="S1379">
        <v>6.0954512695598996E-3</v>
      </c>
      <c r="T1379">
        <v>0.85608629374501599</v>
      </c>
      <c r="U1379">
        <v>0.85608629374501599</v>
      </c>
      <c r="V1379">
        <v>3.2253921312694098E-2</v>
      </c>
      <c r="W1379">
        <v>4.33</v>
      </c>
      <c r="X1379">
        <v>7.21</v>
      </c>
      <c r="Y1379">
        <v>-185561</v>
      </c>
      <c r="Z1379">
        <v>-8836</v>
      </c>
      <c r="AA1379">
        <v>-0.53</v>
      </c>
      <c r="AB1379">
        <v>21</v>
      </c>
      <c r="AC1379">
        <v>10</v>
      </c>
      <c r="AD1379">
        <v>11</v>
      </c>
      <c r="AE1379">
        <v>47.62</v>
      </c>
      <c r="AF1379">
        <v>13</v>
      </c>
      <c r="AG1379">
        <v>7</v>
      </c>
      <c r="AH1379">
        <v>9</v>
      </c>
      <c r="AI1379">
        <v>5</v>
      </c>
    </row>
    <row r="1380" spans="1:35" x14ac:dyDescent="0.2">
      <c r="A1380" s="102">
        <v>979</v>
      </c>
      <c r="B1380">
        <v>8377</v>
      </c>
      <c r="C1380" t="s">
        <v>1443</v>
      </c>
      <c r="D1380" t="s">
        <v>1369</v>
      </c>
      <c r="E1380">
        <v>1043</v>
      </c>
      <c r="F1380">
        <v>1043</v>
      </c>
      <c r="G1380">
        <v>800</v>
      </c>
      <c r="H1380" t="s">
        <v>1311</v>
      </c>
      <c r="I1380">
        <v>9616</v>
      </c>
      <c r="J1380" t="s">
        <v>1724</v>
      </c>
      <c r="K1380" t="s">
        <v>1326</v>
      </c>
      <c r="L1380">
        <v>4335</v>
      </c>
      <c r="M1380">
        <v>4190</v>
      </c>
      <c r="N1380">
        <v>200</v>
      </c>
      <c r="O1380" t="s">
        <v>1314</v>
      </c>
      <c r="P1380">
        <v>0.81175227031216202</v>
      </c>
      <c r="Q1380">
        <v>0.85788396039430304</v>
      </c>
      <c r="R1380">
        <v>0.22676609649503701</v>
      </c>
      <c r="S1380">
        <v>4.6275798554785599E-2</v>
      </c>
      <c r="T1380">
        <v>2.6051466954698101</v>
      </c>
      <c r="U1380">
        <v>2.6051466954698101</v>
      </c>
      <c r="V1380">
        <v>1.3872719650813301</v>
      </c>
      <c r="W1380">
        <v>9.27</v>
      </c>
      <c r="X1380">
        <v>0.43</v>
      </c>
      <c r="Y1380">
        <v>-185927</v>
      </c>
      <c r="Z1380">
        <v>-9786</v>
      </c>
      <c r="AA1380">
        <v>-0.54</v>
      </c>
      <c r="AB1380">
        <v>19</v>
      </c>
      <c r="AC1380">
        <v>8</v>
      </c>
      <c r="AD1380">
        <v>11</v>
      </c>
      <c r="AE1380">
        <v>42.11</v>
      </c>
      <c r="AF1380">
        <v>12</v>
      </c>
      <c r="AG1380">
        <v>6</v>
      </c>
      <c r="AH1380">
        <v>8</v>
      </c>
      <c r="AI1380">
        <v>5</v>
      </c>
    </row>
    <row r="1381" spans="1:35" x14ac:dyDescent="0.2">
      <c r="A1381" s="102">
        <v>59</v>
      </c>
      <c r="B1381">
        <v>4686</v>
      </c>
      <c r="C1381" t="s">
        <v>1332</v>
      </c>
      <c r="D1381" t="s">
        <v>1313</v>
      </c>
      <c r="E1381">
        <v>5310</v>
      </c>
      <c r="F1381">
        <v>5500</v>
      </c>
      <c r="G1381">
        <v>100</v>
      </c>
      <c r="H1381" t="s">
        <v>1314</v>
      </c>
      <c r="I1381">
        <v>6758</v>
      </c>
      <c r="J1381" t="s">
        <v>1328</v>
      </c>
      <c r="K1381" t="s">
        <v>1316</v>
      </c>
      <c r="L1381">
        <v>7516</v>
      </c>
      <c r="M1381">
        <v>7452</v>
      </c>
      <c r="N1381">
        <v>100</v>
      </c>
      <c r="O1381" t="s">
        <v>1311</v>
      </c>
      <c r="P1381">
        <v>0.69671673440149395</v>
      </c>
      <c r="Q1381">
        <v>0.94994189018362996</v>
      </c>
      <c r="R1381">
        <v>0.162043838074314</v>
      </c>
      <c r="S1381">
        <v>8.7241051479698906E-2</v>
      </c>
      <c r="T1381">
        <v>-1.0385468456609199</v>
      </c>
      <c r="U1381">
        <v>1.0385468456609199</v>
      </c>
      <c r="V1381">
        <v>1.74751303303635</v>
      </c>
      <c r="W1381">
        <v>-6.83</v>
      </c>
      <c r="X1381">
        <v>26.19</v>
      </c>
      <c r="Y1381">
        <v>-185930</v>
      </c>
      <c r="Z1381">
        <v>-10329</v>
      </c>
      <c r="AA1381">
        <v>-0.7</v>
      </c>
      <c r="AB1381">
        <v>18</v>
      </c>
      <c r="AC1381">
        <v>6</v>
      </c>
      <c r="AD1381">
        <v>12</v>
      </c>
      <c r="AE1381">
        <v>33.33</v>
      </c>
      <c r="AF1381">
        <v>8</v>
      </c>
      <c r="AG1381">
        <v>6</v>
      </c>
      <c r="AH1381">
        <v>10</v>
      </c>
      <c r="AI1381">
        <v>2</v>
      </c>
    </row>
    <row r="1382" spans="1:35" x14ac:dyDescent="0.2">
      <c r="A1382" s="102">
        <v>310</v>
      </c>
      <c r="B1382">
        <v>4005</v>
      </c>
      <c r="C1382" t="s">
        <v>1568</v>
      </c>
      <c r="D1382" t="s">
        <v>1336</v>
      </c>
      <c r="E1382">
        <v>450</v>
      </c>
      <c r="F1382">
        <v>451</v>
      </c>
      <c r="G1382">
        <v>2300</v>
      </c>
      <c r="H1382" t="s">
        <v>1311</v>
      </c>
      <c r="I1382">
        <v>8242</v>
      </c>
      <c r="J1382" t="s">
        <v>884</v>
      </c>
      <c r="K1382" t="s">
        <v>1337</v>
      </c>
      <c r="L1382">
        <v>980</v>
      </c>
      <c r="M1382">
        <v>961</v>
      </c>
      <c r="N1382">
        <v>1100</v>
      </c>
      <c r="O1382" t="s">
        <v>1314</v>
      </c>
      <c r="P1382">
        <v>0.93140901019843503</v>
      </c>
      <c r="Q1382">
        <v>0.91522526973589902</v>
      </c>
      <c r="R1382">
        <v>5.7151060647231501E-2</v>
      </c>
      <c r="S1382">
        <v>3.3420415219655598E-4</v>
      </c>
      <c r="T1382">
        <v>2.5541179358241699</v>
      </c>
      <c r="U1382">
        <v>2.5541179358241699</v>
      </c>
      <c r="V1382">
        <v>2.25044414138089</v>
      </c>
      <c r="W1382">
        <v>11.47</v>
      </c>
      <c r="X1382">
        <v>1.87</v>
      </c>
      <c r="Y1382">
        <v>-188150</v>
      </c>
      <c r="Z1382">
        <v>-8960</v>
      </c>
      <c r="AA1382">
        <v>-0.44</v>
      </c>
      <c r="AB1382">
        <v>21</v>
      </c>
      <c r="AC1382">
        <v>10</v>
      </c>
      <c r="AD1382">
        <v>11</v>
      </c>
      <c r="AE1382">
        <v>47.62</v>
      </c>
      <c r="AF1382">
        <v>12</v>
      </c>
      <c r="AG1382">
        <v>7</v>
      </c>
      <c r="AH1382">
        <v>8</v>
      </c>
      <c r="AI1382">
        <v>6</v>
      </c>
    </row>
    <row r="1383" spans="1:35" x14ac:dyDescent="0.2">
      <c r="A1383" s="102">
        <v>117</v>
      </c>
      <c r="B1383">
        <v>1333</v>
      </c>
      <c r="C1383" t="s">
        <v>1439</v>
      </c>
      <c r="D1383" t="s">
        <v>1440</v>
      </c>
      <c r="E1383">
        <v>2542</v>
      </c>
      <c r="F1383">
        <v>2571</v>
      </c>
      <c r="G1383">
        <v>400</v>
      </c>
      <c r="H1383" t="s">
        <v>1311</v>
      </c>
      <c r="I1383">
        <v>2531</v>
      </c>
      <c r="J1383" t="s">
        <v>1338</v>
      </c>
      <c r="K1383" t="s">
        <v>1339</v>
      </c>
      <c r="L1383">
        <v>940</v>
      </c>
      <c r="M1383">
        <v>923</v>
      </c>
      <c r="N1383">
        <v>1100</v>
      </c>
      <c r="O1383" t="s">
        <v>1314</v>
      </c>
      <c r="P1383">
        <v>0.90797028275368097</v>
      </c>
      <c r="Q1383">
        <v>0.93803755873313699</v>
      </c>
      <c r="R1383">
        <v>6.3307723424412904E-2</v>
      </c>
      <c r="S1383">
        <v>4.1615914840983197E-2</v>
      </c>
      <c r="T1383">
        <v>1.37981013307263</v>
      </c>
      <c r="U1383">
        <v>1.37981013307263</v>
      </c>
      <c r="V1383">
        <v>0.27688933290861101</v>
      </c>
      <c r="W1383">
        <v>2.78</v>
      </c>
      <c r="X1383">
        <v>1.27</v>
      </c>
      <c r="Y1383">
        <v>-189344</v>
      </c>
      <c r="Z1383">
        <v>-11138</v>
      </c>
      <c r="AA1383">
        <v>-0.59</v>
      </c>
      <c r="AB1383">
        <v>17</v>
      </c>
      <c r="AC1383">
        <v>7</v>
      </c>
      <c r="AD1383">
        <v>10</v>
      </c>
      <c r="AE1383">
        <v>41.18</v>
      </c>
      <c r="AF1383">
        <v>13</v>
      </c>
      <c r="AG1383">
        <v>4</v>
      </c>
      <c r="AH1383">
        <v>7</v>
      </c>
      <c r="AI1383">
        <v>6</v>
      </c>
    </row>
    <row r="1384" spans="1:35" x14ac:dyDescent="0.2">
      <c r="A1384" s="102">
        <v>46</v>
      </c>
      <c r="B1384">
        <v>5333</v>
      </c>
      <c r="C1384" t="s">
        <v>237</v>
      </c>
      <c r="D1384" t="s">
        <v>1310</v>
      </c>
      <c r="E1384">
        <v>1890</v>
      </c>
      <c r="F1384">
        <v>1889</v>
      </c>
      <c r="G1384">
        <v>500</v>
      </c>
      <c r="H1384" t="s">
        <v>1314</v>
      </c>
      <c r="I1384">
        <v>8253</v>
      </c>
      <c r="J1384" t="s">
        <v>535</v>
      </c>
      <c r="K1384" t="s">
        <v>1317</v>
      </c>
      <c r="L1384">
        <v>1823</v>
      </c>
      <c r="M1384">
        <v>1843</v>
      </c>
      <c r="N1384">
        <v>500</v>
      </c>
      <c r="O1384" t="s">
        <v>1311</v>
      </c>
      <c r="P1384">
        <v>0.73646155318353901</v>
      </c>
      <c r="Q1384">
        <v>0.95287714505832699</v>
      </c>
      <c r="R1384">
        <v>0.365489771342912</v>
      </c>
      <c r="S1384">
        <v>2.93751334858709E-2</v>
      </c>
      <c r="T1384">
        <v>-0.23928275045796099</v>
      </c>
      <c r="U1384">
        <v>0.23928275045796099</v>
      </c>
      <c r="V1384">
        <v>7.9927715663420495E-2</v>
      </c>
      <c r="W1384">
        <v>-0.75</v>
      </c>
      <c r="X1384">
        <v>2.44</v>
      </c>
      <c r="Y1384">
        <v>-189632</v>
      </c>
      <c r="Z1384">
        <v>-11852</v>
      </c>
      <c r="AA1384">
        <v>-0.6</v>
      </c>
      <c r="AB1384">
        <v>16</v>
      </c>
      <c r="AC1384">
        <v>6</v>
      </c>
      <c r="AD1384">
        <v>10</v>
      </c>
      <c r="AE1384">
        <v>37.5</v>
      </c>
      <c r="AF1384">
        <v>14</v>
      </c>
      <c r="AG1384">
        <v>3</v>
      </c>
      <c r="AH1384">
        <v>6</v>
      </c>
      <c r="AI1384">
        <v>7</v>
      </c>
    </row>
    <row r="1385" spans="1:35" x14ac:dyDescent="0.2">
      <c r="A1385" s="102">
        <v>1417</v>
      </c>
      <c r="B1385">
        <v>4005</v>
      </c>
      <c r="C1385" t="s">
        <v>1568</v>
      </c>
      <c r="D1385" t="s">
        <v>1336</v>
      </c>
      <c r="E1385">
        <v>450</v>
      </c>
      <c r="F1385">
        <v>451</v>
      </c>
      <c r="G1385">
        <v>2400</v>
      </c>
      <c r="H1385" t="s">
        <v>1311</v>
      </c>
      <c r="I1385">
        <v>7976</v>
      </c>
      <c r="J1385" t="s">
        <v>1364</v>
      </c>
      <c r="K1385" t="s">
        <v>1335</v>
      </c>
      <c r="L1385">
        <v>1579</v>
      </c>
      <c r="M1385">
        <v>1529</v>
      </c>
      <c r="N1385">
        <v>700</v>
      </c>
      <c r="O1385" t="s">
        <v>1314</v>
      </c>
      <c r="P1385">
        <v>0.73380858698208096</v>
      </c>
      <c r="Q1385">
        <v>0.81339852481656505</v>
      </c>
      <c r="R1385">
        <v>0.42485463915042598</v>
      </c>
      <c r="S1385">
        <v>5.6633618528744802E-2</v>
      </c>
      <c r="T1385">
        <v>0.59166389591687396</v>
      </c>
      <c r="U1385">
        <v>0.59166389591687396</v>
      </c>
      <c r="V1385">
        <v>2.0834653275913602</v>
      </c>
      <c r="W1385">
        <v>1.4</v>
      </c>
      <c r="X1385">
        <v>1.1299999999999999</v>
      </c>
      <c r="Y1385">
        <v>-189707</v>
      </c>
      <c r="Z1385">
        <v>-8248</v>
      </c>
      <c r="AA1385">
        <v>-0.47</v>
      </c>
      <c r="AB1385">
        <v>23</v>
      </c>
      <c r="AC1385">
        <v>9</v>
      </c>
      <c r="AD1385">
        <v>14</v>
      </c>
      <c r="AE1385">
        <v>39.130000000000003</v>
      </c>
      <c r="AF1385">
        <v>12</v>
      </c>
      <c r="AG1385">
        <v>4</v>
      </c>
      <c r="AH1385">
        <v>8</v>
      </c>
      <c r="AI1385">
        <v>11</v>
      </c>
    </row>
    <row r="1386" spans="1:35" x14ac:dyDescent="0.2">
      <c r="A1386" s="102">
        <v>429</v>
      </c>
      <c r="B1386">
        <v>4118</v>
      </c>
      <c r="C1386" t="s">
        <v>1573</v>
      </c>
      <c r="D1386" t="s">
        <v>1336</v>
      </c>
      <c r="E1386">
        <v>3350</v>
      </c>
      <c r="F1386">
        <v>3280</v>
      </c>
      <c r="G1386">
        <v>300</v>
      </c>
      <c r="H1386" t="s">
        <v>1314</v>
      </c>
      <c r="I1386">
        <v>6178</v>
      </c>
      <c r="J1386" t="s">
        <v>1814</v>
      </c>
      <c r="K1386" t="s">
        <v>1326</v>
      </c>
      <c r="L1386">
        <v>1010</v>
      </c>
      <c r="M1386">
        <v>1005.5</v>
      </c>
      <c r="N1386">
        <v>1000</v>
      </c>
      <c r="O1386" t="s">
        <v>1311</v>
      </c>
      <c r="P1386">
        <v>0.74504155271752703</v>
      </c>
      <c r="Q1386">
        <v>0.90544443089972304</v>
      </c>
      <c r="R1386">
        <v>6.6617885336036201E-2</v>
      </c>
      <c r="S1386" s="15">
        <v>1.5615354477651699E-2</v>
      </c>
      <c r="T1386">
        <v>-1.7252437559215501</v>
      </c>
      <c r="U1386">
        <v>1.7252437559215501</v>
      </c>
      <c r="V1386">
        <v>0.83001924043778796</v>
      </c>
      <c r="W1386">
        <v>-6.8</v>
      </c>
      <c r="X1386">
        <v>2.1800000000000002</v>
      </c>
      <c r="Y1386">
        <v>-189843</v>
      </c>
      <c r="Z1386">
        <v>-11167</v>
      </c>
      <c r="AA1386">
        <v>-0.69</v>
      </c>
      <c r="AB1386">
        <v>17</v>
      </c>
      <c r="AC1386">
        <v>6</v>
      </c>
      <c r="AD1386">
        <v>11</v>
      </c>
      <c r="AE1386">
        <v>35.29</v>
      </c>
      <c r="AF1386">
        <v>12</v>
      </c>
      <c r="AG1386">
        <v>6</v>
      </c>
      <c r="AH1386">
        <v>7</v>
      </c>
      <c r="AI1386">
        <v>4</v>
      </c>
    </row>
    <row r="1387" spans="1:35" x14ac:dyDescent="0.2">
      <c r="A1387" s="102">
        <v>754</v>
      </c>
      <c r="B1387">
        <v>6201</v>
      </c>
      <c r="C1387" t="s">
        <v>1711</v>
      </c>
      <c r="D1387" t="s">
        <v>1329</v>
      </c>
      <c r="E1387">
        <v>6230</v>
      </c>
      <c r="F1387">
        <v>6240</v>
      </c>
      <c r="G1387">
        <v>100</v>
      </c>
      <c r="H1387" t="s">
        <v>1311</v>
      </c>
      <c r="I1387">
        <v>6856</v>
      </c>
      <c r="J1387" t="s">
        <v>234</v>
      </c>
      <c r="K1387" t="s">
        <v>1316</v>
      </c>
      <c r="L1387">
        <v>7080</v>
      </c>
      <c r="M1387">
        <v>7090</v>
      </c>
      <c r="N1387">
        <v>100</v>
      </c>
      <c r="O1387" t="s">
        <v>1314</v>
      </c>
      <c r="P1387">
        <v>0.68422904290942299</v>
      </c>
      <c r="Q1387">
        <v>0.87881608519644905</v>
      </c>
      <c r="R1387">
        <v>0.30975644922825701</v>
      </c>
      <c r="S1387">
        <v>6.6602492808832903E-2</v>
      </c>
      <c r="T1387">
        <v>0.36706472193796102</v>
      </c>
      <c r="U1387">
        <v>0.36706472193796102</v>
      </c>
      <c r="V1387">
        <v>1.3073860258528001</v>
      </c>
      <c r="W1387">
        <v>0.8</v>
      </c>
      <c r="X1387">
        <v>11.99</v>
      </c>
      <c r="Y1387">
        <v>-190768</v>
      </c>
      <c r="Z1387">
        <v>-13626</v>
      </c>
      <c r="AA1387">
        <v>-0.74</v>
      </c>
      <c r="AB1387">
        <v>14</v>
      </c>
      <c r="AC1387">
        <v>7</v>
      </c>
      <c r="AD1387">
        <v>7</v>
      </c>
      <c r="AE1387">
        <v>50</v>
      </c>
      <c r="AF1387">
        <v>12</v>
      </c>
      <c r="AG1387">
        <v>6</v>
      </c>
      <c r="AH1387">
        <v>6</v>
      </c>
      <c r="AI1387">
        <v>2</v>
      </c>
    </row>
    <row r="1388" spans="1:35" x14ac:dyDescent="0.2">
      <c r="A1388" s="102">
        <v>253</v>
      </c>
      <c r="B1388">
        <v>4534</v>
      </c>
      <c r="C1388" t="s">
        <v>1580</v>
      </c>
      <c r="D1388" t="s">
        <v>1334</v>
      </c>
      <c r="E1388">
        <v>4290</v>
      </c>
      <c r="F1388">
        <v>4290</v>
      </c>
      <c r="G1388">
        <v>200</v>
      </c>
      <c r="H1388" t="s">
        <v>1311</v>
      </c>
      <c r="I1388">
        <v>7182</v>
      </c>
      <c r="J1388" t="s">
        <v>1437</v>
      </c>
      <c r="K1388" t="s">
        <v>1369</v>
      </c>
      <c r="L1388">
        <v>1022</v>
      </c>
      <c r="M1388">
        <v>1011</v>
      </c>
      <c r="N1388">
        <v>800</v>
      </c>
      <c r="O1388" t="s">
        <v>1314</v>
      </c>
      <c r="P1388">
        <v>0.79853911816714795</v>
      </c>
      <c r="Q1388">
        <v>0.92123959196079797</v>
      </c>
      <c r="R1388">
        <v>0.32433060798706898</v>
      </c>
      <c r="S1388">
        <v>4.0351105142497498E-2</v>
      </c>
      <c r="T1388">
        <v>0.68241788934363201</v>
      </c>
      <c r="U1388">
        <v>0.68241788934363201</v>
      </c>
      <c r="V1388">
        <v>0.24986718471863201</v>
      </c>
      <c r="W1388">
        <v>1.78</v>
      </c>
      <c r="X1388">
        <v>5.73</v>
      </c>
      <c r="Y1388">
        <v>-191085</v>
      </c>
      <c r="Z1388">
        <v>-9554</v>
      </c>
      <c r="AA1388">
        <v>-0.62</v>
      </c>
      <c r="AB1388">
        <v>20</v>
      </c>
      <c r="AC1388">
        <v>7</v>
      </c>
      <c r="AD1388">
        <v>13</v>
      </c>
      <c r="AE1388">
        <v>35</v>
      </c>
      <c r="AF1388">
        <v>12</v>
      </c>
      <c r="AG1388">
        <v>3</v>
      </c>
      <c r="AH1388">
        <v>8</v>
      </c>
      <c r="AI1388">
        <v>9</v>
      </c>
    </row>
    <row r="1389" spans="1:35" x14ac:dyDescent="0.2">
      <c r="A1389" s="102">
        <v>1166</v>
      </c>
      <c r="B1389">
        <v>4188</v>
      </c>
      <c r="C1389" t="s">
        <v>1541</v>
      </c>
      <c r="D1389" t="s">
        <v>1336</v>
      </c>
      <c r="E1389">
        <v>794.9</v>
      </c>
      <c r="F1389">
        <v>798.5</v>
      </c>
      <c r="G1389">
        <v>1300</v>
      </c>
      <c r="H1389" t="s">
        <v>1311</v>
      </c>
      <c r="I1389">
        <v>5803</v>
      </c>
      <c r="J1389" t="s">
        <v>26</v>
      </c>
      <c r="K1389" t="s">
        <v>1327</v>
      </c>
      <c r="L1389">
        <v>383</v>
      </c>
      <c r="M1389">
        <v>387</v>
      </c>
      <c r="N1389">
        <v>2700</v>
      </c>
      <c r="O1389" t="s">
        <v>1314</v>
      </c>
      <c r="P1389">
        <v>0.83999409896991795</v>
      </c>
      <c r="Q1389">
        <v>0.84096073893720202</v>
      </c>
      <c r="R1389">
        <v>0.18194321921797599</v>
      </c>
      <c r="S1389">
        <v>3.6760328657205202E-2</v>
      </c>
      <c r="T1389">
        <v>2.25634385798995</v>
      </c>
      <c r="U1389">
        <v>2.25634385798995</v>
      </c>
      <c r="V1389">
        <v>2.31077779265292</v>
      </c>
      <c r="W1389">
        <v>11.44</v>
      </c>
      <c r="X1389">
        <v>0.66</v>
      </c>
      <c r="Y1389">
        <v>-191089</v>
      </c>
      <c r="Z1389">
        <v>-10616</v>
      </c>
      <c r="AA1389">
        <v>-0.5</v>
      </c>
      <c r="AB1389">
        <v>18</v>
      </c>
      <c r="AC1389">
        <v>5</v>
      </c>
      <c r="AD1389">
        <v>13</v>
      </c>
      <c r="AE1389">
        <v>27.78</v>
      </c>
      <c r="AF1389">
        <v>13</v>
      </c>
      <c r="AG1389">
        <v>5</v>
      </c>
      <c r="AH1389">
        <v>5</v>
      </c>
      <c r="AI1389">
        <v>8</v>
      </c>
    </row>
    <row r="1390" spans="1:35" x14ac:dyDescent="0.2">
      <c r="A1390" s="102">
        <v>247</v>
      </c>
      <c r="B1390">
        <v>2531</v>
      </c>
      <c r="C1390" t="s">
        <v>1338</v>
      </c>
      <c r="D1390" t="s">
        <v>1339</v>
      </c>
      <c r="E1390">
        <v>940</v>
      </c>
      <c r="F1390">
        <v>923</v>
      </c>
      <c r="G1390">
        <v>1000</v>
      </c>
      <c r="H1390" t="s">
        <v>1311</v>
      </c>
      <c r="I1390">
        <v>3765</v>
      </c>
      <c r="J1390" t="s">
        <v>1615</v>
      </c>
      <c r="K1390" t="s">
        <v>1313</v>
      </c>
      <c r="L1390">
        <v>1940</v>
      </c>
      <c r="M1390">
        <v>1917</v>
      </c>
      <c r="N1390">
        <v>500</v>
      </c>
      <c r="O1390" t="s">
        <v>1314</v>
      </c>
      <c r="P1390">
        <v>0.80640712218233901</v>
      </c>
      <c r="Q1390">
        <v>0.921636021798103</v>
      </c>
      <c r="R1390" s="15">
        <v>0.122529581417937</v>
      </c>
      <c r="S1390">
        <v>3.4510816265931601E-3</v>
      </c>
      <c r="T1390">
        <v>1.7318756467235199</v>
      </c>
      <c r="U1390">
        <v>1.7318756467235199</v>
      </c>
      <c r="V1390">
        <v>1.727946057079</v>
      </c>
      <c r="W1390">
        <v>6.26</v>
      </c>
      <c r="X1390">
        <v>3.7</v>
      </c>
      <c r="Y1390">
        <v>-191950</v>
      </c>
      <c r="Z1390">
        <v>-8725</v>
      </c>
      <c r="AA1390">
        <v>-0.45</v>
      </c>
      <c r="AB1390">
        <v>22</v>
      </c>
      <c r="AC1390">
        <v>10</v>
      </c>
      <c r="AD1390">
        <v>12</v>
      </c>
      <c r="AE1390">
        <v>45.45</v>
      </c>
      <c r="AF1390">
        <v>12</v>
      </c>
      <c r="AG1390">
        <v>7</v>
      </c>
      <c r="AH1390">
        <v>9</v>
      </c>
      <c r="AI1390">
        <v>6</v>
      </c>
    </row>
    <row r="1391" spans="1:35" x14ac:dyDescent="0.2">
      <c r="A1391" s="102">
        <v>729</v>
      </c>
      <c r="B1391">
        <v>2531</v>
      </c>
      <c r="C1391" t="s">
        <v>1338</v>
      </c>
      <c r="D1391" t="s">
        <v>1339</v>
      </c>
      <c r="E1391">
        <v>940</v>
      </c>
      <c r="F1391">
        <v>923</v>
      </c>
      <c r="G1391">
        <v>1100</v>
      </c>
      <c r="H1391" t="s">
        <v>1314</v>
      </c>
      <c r="I1391">
        <v>6178</v>
      </c>
      <c r="J1391" t="s">
        <v>1814</v>
      </c>
      <c r="K1391" t="s">
        <v>1326</v>
      </c>
      <c r="L1391">
        <v>1010</v>
      </c>
      <c r="M1391">
        <v>1005.5</v>
      </c>
      <c r="N1391">
        <v>1000</v>
      </c>
      <c r="O1391" t="s">
        <v>1311</v>
      </c>
      <c r="P1391">
        <v>0.61745205486593202</v>
      </c>
      <c r="Q1391">
        <v>0.88071382213022498</v>
      </c>
      <c r="R1391">
        <v>0.26588092983343597</v>
      </c>
      <c r="S1391">
        <v>6.5916930196133705E-2</v>
      </c>
      <c r="T1391">
        <v>-2.0754889561398699</v>
      </c>
      <c r="U1391">
        <v>2.0754889561398699</v>
      </c>
      <c r="V1391">
        <v>1.5331034999372699</v>
      </c>
      <c r="W1391">
        <v>-9.49</v>
      </c>
      <c r="X1391">
        <v>0.97</v>
      </c>
      <c r="Y1391">
        <v>-192014</v>
      </c>
      <c r="Z1391">
        <v>-12001</v>
      </c>
      <c r="AA1391">
        <v>-0.64</v>
      </c>
      <c r="AB1391">
        <v>16</v>
      </c>
      <c r="AC1391">
        <v>7</v>
      </c>
      <c r="AD1391">
        <v>9</v>
      </c>
      <c r="AE1391">
        <v>43.75</v>
      </c>
      <c r="AF1391">
        <v>11</v>
      </c>
      <c r="AG1391">
        <v>4</v>
      </c>
      <c r="AH1391">
        <v>5</v>
      </c>
      <c r="AI1391">
        <v>7</v>
      </c>
    </row>
    <row r="1392" spans="1:35" x14ac:dyDescent="0.2">
      <c r="A1392" s="102">
        <v>1076</v>
      </c>
      <c r="B1392">
        <v>2331</v>
      </c>
      <c r="C1392" t="s">
        <v>1470</v>
      </c>
      <c r="D1392" t="s">
        <v>1326</v>
      </c>
      <c r="E1392">
        <v>5800</v>
      </c>
      <c r="F1392">
        <v>5660</v>
      </c>
      <c r="G1392">
        <v>100</v>
      </c>
      <c r="H1392" t="s">
        <v>1311</v>
      </c>
      <c r="I1392">
        <v>6501</v>
      </c>
      <c r="J1392" t="s">
        <v>1514</v>
      </c>
      <c r="K1392" t="s">
        <v>1316</v>
      </c>
      <c r="L1392">
        <v>4116</v>
      </c>
      <c r="M1392">
        <v>4116</v>
      </c>
      <c r="N1392">
        <v>100</v>
      </c>
      <c r="O1392" t="s">
        <v>1314</v>
      </c>
      <c r="P1392">
        <v>0.84689896594512304</v>
      </c>
      <c r="Q1392">
        <v>0.84985212345875705</v>
      </c>
      <c r="R1392" s="15">
        <v>4.3510327794955901E-5</v>
      </c>
      <c r="S1392">
        <v>9.8363122739365302E-2</v>
      </c>
      <c r="T1392">
        <v>0.74681220742762</v>
      </c>
      <c r="U1392">
        <v>0.74681220742762</v>
      </c>
      <c r="V1392">
        <v>1.14052336338621</v>
      </c>
      <c r="W1392">
        <v>2.1800000000000002</v>
      </c>
      <c r="X1392">
        <v>27.28</v>
      </c>
      <c r="Y1392">
        <v>-192613</v>
      </c>
      <c r="Z1392">
        <v>-32102</v>
      </c>
      <c r="AA1392">
        <v>-1.56</v>
      </c>
      <c r="AB1392">
        <v>6</v>
      </c>
      <c r="AC1392">
        <v>2</v>
      </c>
      <c r="AD1392">
        <v>4</v>
      </c>
      <c r="AE1392">
        <v>33.33</v>
      </c>
      <c r="AF1392">
        <v>13</v>
      </c>
      <c r="AG1392">
        <v>2</v>
      </c>
      <c r="AH1392">
        <v>2</v>
      </c>
      <c r="AI1392">
        <v>2</v>
      </c>
    </row>
    <row r="1393" spans="1:35" x14ac:dyDescent="0.2">
      <c r="A1393" s="102">
        <v>814</v>
      </c>
      <c r="B1393">
        <v>4183</v>
      </c>
      <c r="C1393" t="s">
        <v>1521</v>
      </c>
      <c r="D1393" t="s">
        <v>1336</v>
      </c>
      <c r="E1393">
        <v>2570</v>
      </c>
      <c r="F1393">
        <v>2586</v>
      </c>
      <c r="G1393">
        <v>400</v>
      </c>
      <c r="H1393" t="s">
        <v>1311</v>
      </c>
      <c r="I1393">
        <v>6473</v>
      </c>
      <c r="J1393" t="s">
        <v>1142</v>
      </c>
      <c r="K1393" t="s">
        <v>1324</v>
      </c>
      <c r="L1393">
        <v>1167</v>
      </c>
      <c r="M1393">
        <v>1170</v>
      </c>
      <c r="N1393">
        <v>900</v>
      </c>
      <c r="O1393" t="s">
        <v>1314</v>
      </c>
      <c r="P1393">
        <v>0.72839945962623198</v>
      </c>
      <c r="Q1393">
        <v>0.872637808161142</v>
      </c>
      <c r="R1393">
        <v>0.23201435140797</v>
      </c>
      <c r="S1393">
        <v>6.4529749042123996E-2</v>
      </c>
      <c r="T1393">
        <v>2.2535183954118101</v>
      </c>
      <c r="U1393">
        <v>2.2535183954118101</v>
      </c>
      <c r="V1393">
        <v>2.2157930358736402</v>
      </c>
      <c r="W1393">
        <v>9.4</v>
      </c>
      <c r="X1393">
        <v>1.8</v>
      </c>
      <c r="Y1393">
        <v>-193474</v>
      </c>
      <c r="Z1393">
        <v>-10749</v>
      </c>
      <c r="AA1393">
        <v>-0.61</v>
      </c>
      <c r="AB1393">
        <v>18</v>
      </c>
      <c r="AC1393">
        <v>6</v>
      </c>
      <c r="AD1393">
        <v>12</v>
      </c>
      <c r="AE1393">
        <v>33.33</v>
      </c>
      <c r="AF1393">
        <v>15</v>
      </c>
      <c r="AG1393">
        <v>4</v>
      </c>
      <c r="AH1393">
        <v>5</v>
      </c>
      <c r="AI1393">
        <v>9</v>
      </c>
    </row>
    <row r="1394" spans="1:35" x14ac:dyDescent="0.2">
      <c r="A1394" s="102">
        <v>137</v>
      </c>
      <c r="B1394">
        <v>9201</v>
      </c>
      <c r="C1394" t="s">
        <v>1586</v>
      </c>
      <c r="D1394" t="s">
        <v>1587</v>
      </c>
      <c r="E1394">
        <v>3049</v>
      </c>
      <c r="F1394">
        <v>3027</v>
      </c>
      <c r="G1394">
        <v>300</v>
      </c>
      <c r="H1394" t="s">
        <v>1314</v>
      </c>
      <c r="I1394">
        <v>9506</v>
      </c>
      <c r="J1394" t="s">
        <v>1370</v>
      </c>
      <c r="K1394" t="s">
        <v>1371</v>
      </c>
      <c r="L1394">
        <v>1033</v>
      </c>
      <c r="M1394">
        <v>1036</v>
      </c>
      <c r="N1394">
        <v>900</v>
      </c>
      <c r="O1394" t="s">
        <v>1311</v>
      </c>
      <c r="P1394">
        <v>0.566433953873961</v>
      </c>
      <c r="Q1394">
        <v>0.93381732117069105</v>
      </c>
      <c r="R1394">
        <v>0.29356325824465201</v>
      </c>
      <c r="S1394">
        <v>8.9676217161647094E-3</v>
      </c>
      <c r="T1394">
        <v>-1.6223257677110801</v>
      </c>
      <c r="U1394">
        <v>1.6223257677110801</v>
      </c>
      <c r="V1394">
        <v>1.14744988239901</v>
      </c>
      <c r="W1394">
        <v>-5.84</v>
      </c>
      <c r="X1394">
        <v>2.68</v>
      </c>
      <c r="Y1394">
        <v>-193701</v>
      </c>
      <c r="Z1394">
        <v>-12106</v>
      </c>
      <c r="AA1394">
        <v>-0.74</v>
      </c>
      <c r="AB1394">
        <v>16</v>
      </c>
      <c r="AC1394">
        <v>8</v>
      </c>
      <c r="AD1394">
        <v>8</v>
      </c>
      <c r="AE1394">
        <v>50</v>
      </c>
      <c r="AF1394">
        <v>15</v>
      </c>
      <c r="AG1394">
        <v>2</v>
      </c>
      <c r="AH1394">
        <v>4</v>
      </c>
      <c r="AI1394">
        <v>10</v>
      </c>
    </row>
    <row r="1395" spans="1:35" x14ac:dyDescent="0.2">
      <c r="A1395" s="102">
        <v>761</v>
      </c>
      <c r="B1395">
        <v>4118</v>
      </c>
      <c r="C1395" t="s">
        <v>1573</v>
      </c>
      <c r="D1395" t="s">
        <v>1336</v>
      </c>
      <c r="E1395">
        <v>3350</v>
      </c>
      <c r="F1395">
        <v>3280</v>
      </c>
      <c r="G1395">
        <v>300</v>
      </c>
      <c r="H1395" t="s">
        <v>1314</v>
      </c>
      <c r="I1395">
        <v>5020</v>
      </c>
      <c r="J1395" t="s">
        <v>1669</v>
      </c>
      <c r="K1395" t="s">
        <v>1590</v>
      </c>
      <c r="L1395">
        <v>471</v>
      </c>
      <c r="M1395">
        <v>474.9</v>
      </c>
      <c r="N1395">
        <v>2100</v>
      </c>
      <c r="O1395" t="s">
        <v>1311</v>
      </c>
      <c r="P1395">
        <v>0.53540529164963502</v>
      </c>
      <c r="Q1395">
        <v>0.87829891028134199</v>
      </c>
      <c r="R1395">
        <v>0.249776141310598</v>
      </c>
      <c r="S1395">
        <v>2.4908292347704902E-2</v>
      </c>
      <c r="T1395">
        <v>-1.6465382630343499</v>
      </c>
      <c r="U1395">
        <v>1.6465382630343499</v>
      </c>
      <c r="V1395">
        <v>0.43398988021116203</v>
      </c>
      <c r="W1395">
        <v>-4.22</v>
      </c>
      <c r="X1395">
        <v>1.35</v>
      </c>
      <c r="Y1395">
        <v>-194312</v>
      </c>
      <c r="Z1395">
        <v>-10795</v>
      </c>
      <c r="AA1395">
        <v>-0.59</v>
      </c>
      <c r="AB1395">
        <v>18</v>
      </c>
      <c r="AC1395">
        <v>6</v>
      </c>
      <c r="AD1395">
        <v>12</v>
      </c>
      <c r="AE1395">
        <v>33.33</v>
      </c>
      <c r="AF1395">
        <v>14</v>
      </c>
      <c r="AG1395">
        <v>3</v>
      </c>
      <c r="AH1395">
        <v>5</v>
      </c>
      <c r="AI1395">
        <v>10</v>
      </c>
    </row>
    <row r="1396" spans="1:35" x14ac:dyDescent="0.2">
      <c r="A1396" s="102">
        <v>1186</v>
      </c>
      <c r="B1396">
        <v>8078</v>
      </c>
      <c r="C1396" t="s">
        <v>1802</v>
      </c>
      <c r="D1396" t="s">
        <v>1318</v>
      </c>
      <c r="E1396">
        <v>2516</v>
      </c>
      <c r="F1396">
        <v>2551</v>
      </c>
      <c r="G1396">
        <v>400</v>
      </c>
      <c r="H1396" t="s">
        <v>1311</v>
      </c>
      <c r="I1396">
        <v>9507</v>
      </c>
      <c r="J1396" t="s">
        <v>1448</v>
      </c>
      <c r="K1396" t="s">
        <v>1371</v>
      </c>
      <c r="L1396">
        <v>892</v>
      </c>
      <c r="M1396">
        <v>882</v>
      </c>
      <c r="N1396">
        <v>1200</v>
      </c>
      <c r="O1396" t="s">
        <v>1314</v>
      </c>
      <c r="P1396">
        <v>0.88661262449301903</v>
      </c>
      <c r="Q1396">
        <v>0.83877907600672996</v>
      </c>
      <c r="R1396">
        <v>7.5321984850976298E-2</v>
      </c>
      <c r="S1396">
        <v>6.3583510517423898E-3</v>
      </c>
      <c r="T1396">
        <v>1.0942753840987101</v>
      </c>
      <c r="U1396">
        <v>1.0942753840987101</v>
      </c>
      <c r="V1396">
        <v>1.0406164877140101</v>
      </c>
      <c r="W1396">
        <v>4.8099999999999996</v>
      </c>
      <c r="X1396">
        <v>3.72</v>
      </c>
      <c r="Y1396">
        <v>-195092</v>
      </c>
      <c r="Z1396">
        <v>-12193</v>
      </c>
      <c r="AA1396">
        <v>-0.61</v>
      </c>
      <c r="AB1396">
        <v>16</v>
      </c>
      <c r="AC1396">
        <v>6</v>
      </c>
      <c r="AD1396">
        <v>10</v>
      </c>
      <c r="AE1396">
        <v>37.5</v>
      </c>
      <c r="AF1396">
        <v>9</v>
      </c>
      <c r="AG1396">
        <v>5</v>
      </c>
      <c r="AH1396">
        <v>8</v>
      </c>
      <c r="AI1396">
        <v>3</v>
      </c>
    </row>
    <row r="1397" spans="1:35" x14ac:dyDescent="0.2">
      <c r="A1397" s="102">
        <v>545</v>
      </c>
      <c r="B1397">
        <v>2914</v>
      </c>
      <c r="C1397" t="s">
        <v>1472</v>
      </c>
      <c r="D1397" t="s">
        <v>1339</v>
      </c>
      <c r="E1397">
        <v>2258.5</v>
      </c>
      <c r="F1397">
        <v>2254.5</v>
      </c>
      <c r="G1397">
        <v>400</v>
      </c>
      <c r="H1397" t="s">
        <v>1311</v>
      </c>
      <c r="I1397">
        <v>8242</v>
      </c>
      <c r="J1397" t="s">
        <v>884</v>
      </c>
      <c r="K1397" t="s">
        <v>1337</v>
      </c>
      <c r="L1397">
        <v>980</v>
      </c>
      <c r="M1397">
        <v>961</v>
      </c>
      <c r="N1397">
        <v>900</v>
      </c>
      <c r="O1397" t="s">
        <v>1314</v>
      </c>
      <c r="P1397">
        <v>0.90239956173260905</v>
      </c>
      <c r="Q1397">
        <v>0.89624550464469199</v>
      </c>
      <c r="R1397">
        <v>0.263507082686468</v>
      </c>
      <c r="S1397">
        <v>9.1430289777157905E-2</v>
      </c>
      <c r="T1397">
        <v>2.4930609688586598</v>
      </c>
      <c r="U1397">
        <v>2.4930609688586598</v>
      </c>
      <c r="V1397">
        <v>2.2909695049908501</v>
      </c>
      <c r="W1397">
        <v>12.46</v>
      </c>
      <c r="X1397">
        <v>4.09</v>
      </c>
      <c r="Y1397">
        <v>-196918</v>
      </c>
      <c r="Z1397">
        <v>-12307</v>
      </c>
      <c r="AA1397">
        <v>-0.71</v>
      </c>
      <c r="AB1397">
        <v>16</v>
      </c>
      <c r="AC1397">
        <v>7</v>
      </c>
      <c r="AD1397">
        <v>9</v>
      </c>
      <c r="AE1397">
        <v>43.75</v>
      </c>
      <c r="AF1397">
        <v>10</v>
      </c>
      <c r="AG1397">
        <v>5</v>
      </c>
      <c r="AH1397">
        <v>8</v>
      </c>
      <c r="AI1397">
        <v>3</v>
      </c>
    </row>
    <row r="1398" spans="1:35" x14ac:dyDescent="0.2">
      <c r="A1398" s="102">
        <v>95</v>
      </c>
      <c r="B1398">
        <v>2001</v>
      </c>
      <c r="C1398" t="s">
        <v>1222</v>
      </c>
      <c r="D1398" t="s">
        <v>1339</v>
      </c>
      <c r="E1398">
        <v>1653</v>
      </c>
      <c r="F1398">
        <v>1649</v>
      </c>
      <c r="G1398">
        <v>600</v>
      </c>
      <c r="H1398" t="s">
        <v>1311</v>
      </c>
      <c r="I1398">
        <v>2531</v>
      </c>
      <c r="J1398" t="s">
        <v>1338</v>
      </c>
      <c r="K1398" t="s">
        <v>1339</v>
      </c>
      <c r="L1398">
        <v>940</v>
      </c>
      <c r="M1398">
        <v>923</v>
      </c>
      <c r="N1398">
        <v>1100</v>
      </c>
      <c r="O1398" t="s">
        <v>1314</v>
      </c>
      <c r="P1398">
        <v>0.89396295508977597</v>
      </c>
      <c r="Q1398">
        <v>0.94178361794560095</v>
      </c>
      <c r="R1398">
        <v>7.5948714718869904E-4</v>
      </c>
      <c r="S1398">
        <v>7.66549978642358E-3</v>
      </c>
      <c r="T1398">
        <v>3.0020563907595399</v>
      </c>
      <c r="U1398">
        <v>3.0020563907595399</v>
      </c>
      <c r="V1398">
        <v>2.4610822112861599</v>
      </c>
      <c r="W1398">
        <v>6.93</v>
      </c>
      <c r="X1398">
        <v>2.62</v>
      </c>
      <c r="Y1398">
        <v>-197239</v>
      </c>
      <c r="Z1398">
        <v>-13149</v>
      </c>
      <c r="AA1398">
        <v>-0.63</v>
      </c>
      <c r="AB1398">
        <v>15</v>
      </c>
      <c r="AC1398">
        <v>6</v>
      </c>
      <c r="AD1398">
        <v>9</v>
      </c>
      <c r="AE1398">
        <v>40</v>
      </c>
      <c r="AF1398">
        <v>13</v>
      </c>
      <c r="AG1398">
        <v>3</v>
      </c>
      <c r="AH1398">
        <v>4</v>
      </c>
      <c r="AI1398">
        <v>8</v>
      </c>
    </row>
    <row r="1399" spans="1:35" x14ac:dyDescent="0.2">
      <c r="A1399" s="102">
        <v>613</v>
      </c>
      <c r="B1399">
        <v>6448</v>
      </c>
      <c r="C1399" t="s">
        <v>447</v>
      </c>
      <c r="D1399" t="s">
        <v>1316</v>
      </c>
      <c r="E1399">
        <v>2210</v>
      </c>
      <c r="F1399">
        <v>2198</v>
      </c>
      <c r="G1399">
        <v>300</v>
      </c>
      <c r="H1399" t="s">
        <v>1311</v>
      </c>
      <c r="I1399">
        <v>6981</v>
      </c>
      <c r="J1399" t="s">
        <v>1513</v>
      </c>
      <c r="K1399" t="s">
        <v>1316</v>
      </c>
      <c r="L1399">
        <v>6415</v>
      </c>
      <c r="M1399">
        <v>6330</v>
      </c>
      <c r="N1399">
        <v>100</v>
      </c>
      <c r="O1399" t="s">
        <v>1314</v>
      </c>
      <c r="P1399">
        <v>0.72916835659494195</v>
      </c>
      <c r="Q1399">
        <v>0.89032122754014997</v>
      </c>
      <c r="R1399">
        <v>8.3809461741212204E-2</v>
      </c>
      <c r="S1399">
        <v>6.1184272475759201E-2</v>
      </c>
      <c r="T1399">
        <v>0.19416524405608299</v>
      </c>
      <c r="U1399">
        <v>0.19416524405608299</v>
      </c>
      <c r="V1399">
        <v>0.132433957406669</v>
      </c>
      <c r="W1399">
        <v>0.5</v>
      </c>
      <c r="X1399">
        <v>4.17</v>
      </c>
      <c r="Y1399">
        <v>-198393</v>
      </c>
      <c r="Z1399">
        <v>-13226</v>
      </c>
      <c r="AA1399">
        <v>-0.64</v>
      </c>
      <c r="AB1399">
        <v>15</v>
      </c>
      <c r="AC1399">
        <v>8</v>
      </c>
      <c r="AD1399">
        <v>7</v>
      </c>
      <c r="AE1399">
        <v>53.33</v>
      </c>
      <c r="AF1399">
        <v>10</v>
      </c>
      <c r="AG1399">
        <v>5</v>
      </c>
      <c r="AH1399">
        <v>6</v>
      </c>
      <c r="AI1399">
        <v>4</v>
      </c>
    </row>
    <row r="1400" spans="1:35" x14ac:dyDescent="0.2">
      <c r="A1400" s="102">
        <v>780</v>
      </c>
      <c r="B1400">
        <v>6723</v>
      </c>
      <c r="C1400" t="s">
        <v>1582</v>
      </c>
      <c r="D1400" t="s">
        <v>1316</v>
      </c>
      <c r="E1400">
        <v>769</v>
      </c>
      <c r="F1400">
        <v>771</v>
      </c>
      <c r="G1400">
        <v>1400</v>
      </c>
      <c r="H1400" t="s">
        <v>1311</v>
      </c>
      <c r="I1400">
        <v>8604</v>
      </c>
      <c r="J1400" t="s">
        <v>446</v>
      </c>
      <c r="K1400" t="s">
        <v>1517</v>
      </c>
      <c r="L1400">
        <v>556</v>
      </c>
      <c r="M1400">
        <v>558.9</v>
      </c>
      <c r="N1400">
        <v>1900</v>
      </c>
      <c r="O1400" t="s">
        <v>1314</v>
      </c>
      <c r="P1400">
        <v>0.62396923239982505</v>
      </c>
      <c r="Q1400">
        <v>0.87640429137907205</v>
      </c>
      <c r="R1400">
        <v>0.38201456978329801</v>
      </c>
      <c r="S1400">
        <v>6.3132686298954799E-2</v>
      </c>
      <c r="T1400">
        <v>0.347389821911609</v>
      </c>
      <c r="U1400">
        <v>0.347389821911609</v>
      </c>
      <c r="V1400">
        <v>0.56616998009213204</v>
      </c>
      <c r="W1400">
        <v>1.61</v>
      </c>
      <c r="X1400">
        <v>1.62</v>
      </c>
      <c r="Y1400">
        <v>-200420</v>
      </c>
      <c r="Z1400">
        <v>-10021</v>
      </c>
      <c r="AA1400">
        <v>-0.46</v>
      </c>
      <c r="AB1400">
        <v>20</v>
      </c>
      <c r="AC1400">
        <v>8</v>
      </c>
      <c r="AD1400">
        <v>12</v>
      </c>
      <c r="AE1400">
        <v>40</v>
      </c>
      <c r="AF1400">
        <v>10</v>
      </c>
      <c r="AG1400">
        <v>7</v>
      </c>
      <c r="AH1400">
        <v>10</v>
      </c>
      <c r="AI1400">
        <v>3</v>
      </c>
    </row>
    <row r="1401" spans="1:35" x14ac:dyDescent="0.2">
      <c r="A1401" s="102">
        <v>1214</v>
      </c>
      <c r="B1401">
        <v>4626</v>
      </c>
      <c r="C1401" t="s">
        <v>1584</v>
      </c>
      <c r="D1401" t="s">
        <v>1336</v>
      </c>
      <c r="E1401">
        <v>4940</v>
      </c>
      <c r="F1401">
        <v>4875</v>
      </c>
      <c r="G1401">
        <v>200</v>
      </c>
      <c r="H1401" t="s">
        <v>1311</v>
      </c>
      <c r="I1401">
        <v>8113</v>
      </c>
      <c r="J1401" t="s">
        <v>1685</v>
      </c>
      <c r="K1401" t="s">
        <v>1336</v>
      </c>
      <c r="L1401">
        <v>3963</v>
      </c>
      <c r="M1401">
        <v>3981</v>
      </c>
      <c r="N1401">
        <v>200</v>
      </c>
      <c r="O1401" t="s">
        <v>1314</v>
      </c>
      <c r="P1401">
        <v>0.70571257522712705</v>
      </c>
      <c r="Q1401">
        <v>0.83622843734210595</v>
      </c>
      <c r="R1401">
        <v>0.129698584387898</v>
      </c>
      <c r="S1401">
        <v>4.5189915166028702E-2</v>
      </c>
      <c r="T1401">
        <v>0.171955192448114</v>
      </c>
      <c r="U1401">
        <v>0.171955192448114</v>
      </c>
      <c r="V1401">
        <v>1.44263518283878</v>
      </c>
      <c r="W1401">
        <v>0.91</v>
      </c>
      <c r="X1401">
        <v>18.34</v>
      </c>
      <c r="Y1401">
        <v>-200989</v>
      </c>
      <c r="Z1401">
        <v>-14356</v>
      </c>
      <c r="AA1401">
        <v>-0.73</v>
      </c>
      <c r="AB1401">
        <v>14</v>
      </c>
      <c r="AC1401">
        <v>5</v>
      </c>
      <c r="AD1401">
        <v>9</v>
      </c>
      <c r="AE1401">
        <v>35.71</v>
      </c>
      <c r="AF1401">
        <v>12</v>
      </c>
      <c r="AG1401">
        <v>4</v>
      </c>
      <c r="AH1401">
        <v>6</v>
      </c>
      <c r="AI1401">
        <v>4</v>
      </c>
    </row>
    <row r="1402" spans="1:35" x14ac:dyDescent="0.2">
      <c r="A1402" s="102">
        <v>468</v>
      </c>
      <c r="B1402">
        <v>1963</v>
      </c>
      <c r="C1402" t="s">
        <v>1575</v>
      </c>
      <c r="D1402" t="s">
        <v>1321</v>
      </c>
      <c r="E1402">
        <v>1581</v>
      </c>
      <c r="F1402">
        <v>1555</v>
      </c>
      <c r="G1402">
        <v>600</v>
      </c>
      <c r="H1402" t="s">
        <v>1314</v>
      </c>
      <c r="I1402">
        <v>7282</v>
      </c>
      <c r="J1402" t="s">
        <v>1577</v>
      </c>
      <c r="K1402" t="s">
        <v>1329</v>
      </c>
      <c r="L1402">
        <v>2451</v>
      </c>
      <c r="M1402">
        <v>2473</v>
      </c>
      <c r="N1402">
        <v>400</v>
      </c>
      <c r="O1402" t="s">
        <v>1311</v>
      </c>
      <c r="P1402">
        <v>0.85207423783866199</v>
      </c>
      <c r="Q1402">
        <v>0.90242947656114803</v>
      </c>
      <c r="R1402">
        <v>8.4887580352204201E-2</v>
      </c>
      <c r="S1402">
        <v>1.7615760148032601E-2</v>
      </c>
      <c r="T1402">
        <v>-0.35346480403407998</v>
      </c>
      <c r="U1402">
        <v>0.35346480403407998</v>
      </c>
      <c r="V1402">
        <v>0.112638557471418</v>
      </c>
      <c r="W1402">
        <v>-1.1200000000000001</v>
      </c>
      <c r="X1402">
        <v>5.68</v>
      </c>
      <c r="Y1402">
        <v>-201485</v>
      </c>
      <c r="Z1402">
        <v>-12593</v>
      </c>
      <c r="AA1402">
        <v>-0.67</v>
      </c>
      <c r="AB1402">
        <v>16</v>
      </c>
      <c r="AC1402">
        <v>7</v>
      </c>
      <c r="AD1402">
        <v>9</v>
      </c>
      <c r="AE1402">
        <v>43.75</v>
      </c>
      <c r="AF1402">
        <v>13</v>
      </c>
      <c r="AG1402">
        <v>5</v>
      </c>
      <c r="AH1402">
        <v>7</v>
      </c>
      <c r="AI1402">
        <v>4</v>
      </c>
    </row>
    <row r="1403" spans="1:35" x14ac:dyDescent="0.2">
      <c r="A1403" s="102">
        <v>703</v>
      </c>
      <c r="B1403">
        <v>4543</v>
      </c>
      <c r="C1403" t="s">
        <v>688</v>
      </c>
      <c r="D1403" t="s">
        <v>1320</v>
      </c>
      <c r="E1403">
        <v>3840</v>
      </c>
      <c r="F1403">
        <v>3826</v>
      </c>
      <c r="G1403">
        <v>200</v>
      </c>
      <c r="H1403" t="s">
        <v>1314</v>
      </c>
      <c r="I1403">
        <v>6976</v>
      </c>
      <c r="J1403" t="s">
        <v>796</v>
      </c>
      <c r="K1403" t="s">
        <v>1316</v>
      </c>
      <c r="L1403">
        <v>3500</v>
      </c>
      <c r="M1403">
        <v>3535</v>
      </c>
      <c r="N1403">
        <v>200</v>
      </c>
      <c r="O1403" t="s">
        <v>1311</v>
      </c>
      <c r="P1403">
        <v>0.55282296667188202</v>
      </c>
      <c r="Q1403">
        <v>0.88262386250685299</v>
      </c>
      <c r="R1403">
        <v>3.5761502871633599E-2</v>
      </c>
      <c r="S1403">
        <v>1.41420900434435E-2</v>
      </c>
      <c r="T1403">
        <v>-1.61445936892638</v>
      </c>
      <c r="U1403">
        <v>1.61445936892638</v>
      </c>
      <c r="V1403">
        <v>1.4743329930532001</v>
      </c>
      <c r="W1403">
        <v>-12.4</v>
      </c>
      <c r="X1403">
        <v>7.61</v>
      </c>
      <c r="Y1403">
        <v>-201498</v>
      </c>
      <c r="Z1403">
        <v>-9595</v>
      </c>
      <c r="AA1403">
        <v>-0.42</v>
      </c>
      <c r="AB1403">
        <v>21</v>
      </c>
      <c r="AC1403">
        <v>9</v>
      </c>
      <c r="AD1403">
        <v>12</v>
      </c>
      <c r="AE1403">
        <v>42.86</v>
      </c>
      <c r="AF1403">
        <v>10</v>
      </c>
      <c r="AG1403">
        <v>7</v>
      </c>
      <c r="AH1403">
        <v>10</v>
      </c>
      <c r="AI1403">
        <v>4</v>
      </c>
    </row>
    <row r="1404" spans="1:35" x14ac:dyDescent="0.2">
      <c r="A1404" s="102">
        <v>1313</v>
      </c>
      <c r="B1404">
        <v>2427</v>
      </c>
      <c r="C1404" t="s">
        <v>1592</v>
      </c>
      <c r="D1404" t="s">
        <v>1326</v>
      </c>
      <c r="E1404">
        <v>1000</v>
      </c>
      <c r="F1404">
        <v>1023</v>
      </c>
      <c r="G1404">
        <v>1000</v>
      </c>
      <c r="H1404" t="s">
        <v>1314</v>
      </c>
      <c r="I1404">
        <v>9716</v>
      </c>
      <c r="J1404" t="s">
        <v>1527</v>
      </c>
      <c r="K1404" t="s">
        <v>1326</v>
      </c>
      <c r="L1404">
        <v>1252</v>
      </c>
      <c r="M1404">
        <v>1242</v>
      </c>
      <c r="N1404">
        <v>800</v>
      </c>
      <c r="O1404" t="s">
        <v>1311</v>
      </c>
      <c r="P1404">
        <v>0.92048106610984404</v>
      </c>
      <c r="Q1404">
        <v>0.82495282804120296</v>
      </c>
      <c r="R1404">
        <v>5.2010688194719303E-2</v>
      </c>
      <c r="S1404">
        <v>4.1730185955926098E-2</v>
      </c>
      <c r="T1404">
        <v>-9.7456641307962402E-2</v>
      </c>
      <c r="U1404">
        <v>9.7456641307962402E-2</v>
      </c>
      <c r="V1404">
        <v>2.37161010355902</v>
      </c>
      <c r="W1404">
        <v>-0.34</v>
      </c>
      <c r="X1404">
        <v>2.96</v>
      </c>
      <c r="Y1404">
        <v>-201787</v>
      </c>
      <c r="Z1404">
        <v>-10089</v>
      </c>
      <c r="AA1404">
        <v>-0.48</v>
      </c>
      <c r="AB1404">
        <v>20</v>
      </c>
      <c r="AC1404">
        <v>10</v>
      </c>
      <c r="AD1404">
        <v>10</v>
      </c>
      <c r="AE1404">
        <v>50</v>
      </c>
      <c r="AF1404">
        <v>8</v>
      </c>
      <c r="AG1404">
        <v>9</v>
      </c>
      <c r="AH1404">
        <v>9</v>
      </c>
      <c r="AI1404">
        <v>2</v>
      </c>
    </row>
    <row r="1405" spans="1:35" x14ac:dyDescent="0.2">
      <c r="A1405" s="102">
        <v>94</v>
      </c>
      <c r="B1405">
        <v>1893</v>
      </c>
      <c r="C1405" t="s">
        <v>1779</v>
      </c>
      <c r="D1405" t="s">
        <v>1321</v>
      </c>
      <c r="E1405">
        <v>669</v>
      </c>
      <c r="F1405">
        <v>666</v>
      </c>
      <c r="G1405">
        <v>1600</v>
      </c>
      <c r="H1405" t="s">
        <v>1314</v>
      </c>
      <c r="I1405">
        <v>8804</v>
      </c>
      <c r="J1405" t="s">
        <v>934</v>
      </c>
      <c r="K1405" t="s">
        <v>1333</v>
      </c>
      <c r="L1405">
        <v>1793</v>
      </c>
      <c r="M1405">
        <v>1785</v>
      </c>
      <c r="N1405">
        <v>600</v>
      </c>
      <c r="O1405" t="s">
        <v>1311</v>
      </c>
      <c r="P1405">
        <v>0.60412384420339704</v>
      </c>
      <c r="Q1405">
        <v>0.94182928464673699</v>
      </c>
      <c r="R1405">
        <v>0.15460762697928501</v>
      </c>
      <c r="S1405">
        <v>7.9548707120905594E-3</v>
      </c>
      <c r="T1405">
        <v>-1.4135899305110899</v>
      </c>
      <c r="U1405">
        <v>1.4135899305110899</v>
      </c>
      <c r="V1405">
        <v>1.21848049825857</v>
      </c>
      <c r="W1405">
        <v>-7.61</v>
      </c>
      <c r="X1405">
        <v>0.5</v>
      </c>
      <c r="Y1405">
        <v>-202532</v>
      </c>
      <c r="Z1405">
        <v>-9644</v>
      </c>
      <c r="AA1405">
        <v>-0.45</v>
      </c>
      <c r="AB1405">
        <v>21</v>
      </c>
      <c r="AC1405">
        <v>10</v>
      </c>
      <c r="AD1405">
        <v>11</v>
      </c>
      <c r="AE1405">
        <v>47.62</v>
      </c>
      <c r="AF1405">
        <v>12</v>
      </c>
      <c r="AG1405">
        <v>6</v>
      </c>
      <c r="AH1405">
        <v>7</v>
      </c>
      <c r="AI1405">
        <v>8</v>
      </c>
    </row>
    <row r="1406" spans="1:35" x14ac:dyDescent="0.2">
      <c r="A1406" s="102">
        <v>800</v>
      </c>
      <c r="B1406">
        <v>1812</v>
      </c>
      <c r="C1406" t="s">
        <v>1416</v>
      </c>
      <c r="D1406" t="s">
        <v>1321</v>
      </c>
      <c r="E1406">
        <v>1289</v>
      </c>
      <c r="F1406">
        <v>1296</v>
      </c>
      <c r="G1406">
        <v>800</v>
      </c>
      <c r="H1406" t="s">
        <v>1314</v>
      </c>
      <c r="I1406">
        <v>9003</v>
      </c>
      <c r="J1406" t="s">
        <v>1559</v>
      </c>
      <c r="K1406" t="s">
        <v>1442</v>
      </c>
      <c r="L1406">
        <v>2764</v>
      </c>
      <c r="M1406">
        <v>2748</v>
      </c>
      <c r="N1406">
        <v>400</v>
      </c>
      <c r="O1406" t="s">
        <v>1311</v>
      </c>
      <c r="P1406">
        <v>0.77469354757203701</v>
      </c>
      <c r="Q1406">
        <v>0.87415458656149003</v>
      </c>
      <c r="R1406">
        <v>0.198778340100604</v>
      </c>
      <c r="S1406">
        <v>3.4352595889459103E-2</v>
      </c>
      <c r="T1406">
        <v>-1.3011542396120499</v>
      </c>
      <c r="U1406">
        <v>1.3011542396120499</v>
      </c>
      <c r="V1406">
        <v>1.32007643876817</v>
      </c>
      <c r="W1406">
        <v>-3.88</v>
      </c>
      <c r="X1406">
        <v>5.68</v>
      </c>
      <c r="Y1406">
        <v>-203186</v>
      </c>
      <c r="Z1406">
        <v>-11952</v>
      </c>
      <c r="AA1406">
        <v>-0.53</v>
      </c>
      <c r="AB1406">
        <v>17</v>
      </c>
      <c r="AC1406">
        <v>8</v>
      </c>
      <c r="AD1406">
        <v>9</v>
      </c>
      <c r="AE1406">
        <v>47.06</v>
      </c>
      <c r="AF1406">
        <v>15</v>
      </c>
      <c r="AG1406">
        <v>2</v>
      </c>
      <c r="AH1406">
        <v>4</v>
      </c>
      <c r="AI1406">
        <v>11</v>
      </c>
    </row>
    <row r="1407" spans="1:35" x14ac:dyDescent="0.2">
      <c r="A1407" s="102">
        <v>285</v>
      </c>
      <c r="B1407">
        <v>1803</v>
      </c>
      <c r="C1407" t="s">
        <v>1322</v>
      </c>
      <c r="D1407" t="s">
        <v>1321</v>
      </c>
      <c r="E1407">
        <v>1095</v>
      </c>
      <c r="F1407">
        <v>1094</v>
      </c>
      <c r="G1407">
        <v>900</v>
      </c>
      <c r="H1407" t="s">
        <v>1311</v>
      </c>
      <c r="I1407">
        <v>5393</v>
      </c>
      <c r="J1407" t="s">
        <v>236</v>
      </c>
      <c r="K1407" t="s">
        <v>1310</v>
      </c>
      <c r="L1407">
        <v>2529</v>
      </c>
      <c r="M1407">
        <v>2490</v>
      </c>
      <c r="N1407">
        <v>400</v>
      </c>
      <c r="O1407" t="s">
        <v>1314</v>
      </c>
      <c r="P1407">
        <v>0.68960816947653703</v>
      </c>
      <c r="Q1407">
        <v>0.917372489460758</v>
      </c>
      <c r="R1407">
        <v>0.40355016083619799</v>
      </c>
      <c r="S1407">
        <v>9.0982934069016405E-2</v>
      </c>
      <c r="T1407">
        <v>1.4756742024542899</v>
      </c>
      <c r="U1407">
        <v>1.4756742024542899</v>
      </c>
      <c r="V1407">
        <v>1.21045871932111</v>
      </c>
      <c r="W1407">
        <v>4.55</v>
      </c>
      <c r="X1407">
        <v>1.1399999999999999</v>
      </c>
      <c r="Y1407">
        <v>-208056</v>
      </c>
      <c r="Z1407">
        <v>-10950</v>
      </c>
      <c r="AA1407">
        <v>-0.53</v>
      </c>
      <c r="AB1407">
        <v>19</v>
      </c>
      <c r="AC1407">
        <v>6</v>
      </c>
      <c r="AD1407">
        <v>13</v>
      </c>
      <c r="AE1407">
        <v>31.58</v>
      </c>
      <c r="AF1407">
        <v>13</v>
      </c>
      <c r="AG1407">
        <v>4</v>
      </c>
      <c r="AH1407">
        <v>6</v>
      </c>
      <c r="AI1407">
        <v>9</v>
      </c>
    </row>
    <row r="1408" spans="1:35" x14ac:dyDescent="0.2">
      <c r="A1408" s="102">
        <v>157</v>
      </c>
      <c r="B1408">
        <v>4534</v>
      </c>
      <c r="C1408" t="s">
        <v>1580</v>
      </c>
      <c r="D1408" t="s">
        <v>1334</v>
      </c>
      <c r="E1408">
        <v>4290</v>
      </c>
      <c r="F1408">
        <v>4290</v>
      </c>
      <c r="G1408">
        <v>200</v>
      </c>
      <c r="H1408" t="s">
        <v>1311</v>
      </c>
      <c r="I1408">
        <v>5411</v>
      </c>
      <c r="J1408" t="s">
        <v>1786</v>
      </c>
      <c r="K1408" t="s">
        <v>1367</v>
      </c>
      <c r="L1408">
        <v>1210</v>
      </c>
      <c r="M1408">
        <v>1197</v>
      </c>
      <c r="N1408">
        <v>700</v>
      </c>
      <c r="O1408" t="s">
        <v>1314</v>
      </c>
      <c r="P1408">
        <v>0.61954346687989503</v>
      </c>
      <c r="Q1408">
        <v>0.93174007612633603</v>
      </c>
      <c r="R1408">
        <v>0.45887236294459199</v>
      </c>
      <c r="S1408">
        <v>2.8756564941722601E-2</v>
      </c>
      <c r="T1408">
        <v>3.2366441045690602</v>
      </c>
      <c r="U1408">
        <v>3.2366441045690602</v>
      </c>
      <c r="V1408">
        <v>2.8956613648108398</v>
      </c>
      <c r="W1408">
        <v>11.84</v>
      </c>
      <c r="X1408">
        <v>2.34</v>
      </c>
      <c r="Y1408">
        <v>-208935</v>
      </c>
      <c r="Z1408">
        <v>-13929</v>
      </c>
      <c r="AA1408">
        <v>-0.81</v>
      </c>
      <c r="AB1408">
        <v>15</v>
      </c>
      <c r="AC1408">
        <v>7</v>
      </c>
      <c r="AD1408">
        <v>8</v>
      </c>
      <c r="AE1408">
        <v>46.67</v>
      </c>
      <c r="AF1408">
        <v>11</v>
      </c>
      <c r="AG1408">
        <v>3</v>
      </c>
      <c r="AH1408">
        <v>7</v>
      </c>
      <c r="AI1408">
        <v>5</v>
      </c>
    </row>
    <row r="1409" spans="1:35" x14ac:dyDescent="0.2">
      <c r="A1409" s="102">
        <v>265</v>
      </c>
      <c r="B1409">
        <v>4534</v>
      </c>
      <c r="C1409" t="s">
        <v>1580</v>
      </c>
      <c r="D1409" t="s">
        <v>1334</v>
      </c>
      <c r="E1409">
        <v>4290</v>
      </c>
      <c r="F1409">
        <v>4290</v>
      </c>
      <c r="G1409">
        <v>200</v>
      </c>
      <c r="H1409" t="s">
        <v>1311</v>
      </c>
      <c r="I1409">
        <v>5406</v>
      </c>
      <c r="J1409" t="s">
        <v>1665</v>
      </c>
      <c r="K1409" t="s">
        <v>1367</v>
      </c>
      <c r="L1409">
        <v>476</v>
      </c>
      <c r="M1409">
        <v>474</v>
      </c>
      <c r="N1409">
        <v>1800</v>
      </c>
      <c r="O1409" t="s">
        <v>1314</v>
      </c>
      <c r="P1409">
        <v>0.83737960711576298</v>
      </c>
      <c r="Q1409">
        <v>0.92008445638147895</v>
      </c>
      <c r="R1409">
        <v>6.3104741360766103E-2</v>
      </c>
      <c r="S1409">
        <v>5.7045658792583602E-2</v>
      </c>
      <c r="T1409">
        <v>2.9166741224705501</v>
      </c>
      <c r="U1409">
        <v>2.9166741224705501</v>
      </c>
      <c r="V1409">
        <v>2.8813743211260401</v>
      </c>
      <c r="W1409">
        <v>14.2</v>
      </c>
      <c r="X1409">
        <v>0.56000000000000005</v>
      </c>
      <c r="Y1409">
        <v>-210516</v>
      </c>
      <c r="Z1409">
        <v>-9569</v>
      </c>
      <c r="AA1409">
        <v>-0.61</v>
      </c>
      <c r="AB1409">
        <v>22</v>
      </c>
      <c r="AC1409">
        <v>10</v>
      </c>
      <c r="AD1409">
        <v>12</v>
      </c>
      <c r="AE1409">
        <v>45.45</v>
      </c>
      <c r="AF1409">
        <v>10</v>
      </c>
      <c r="AG1409">
        <v>7</v>
      </c>
      <c r="AH1409">
        <v>12</v>
      </c>
      <c r="AI1409">
        <v>3</v>
      </c>
    </row>
    <row r="1410" spans="1:35" x14ac:dyDescent="0.2">
      <c r="A1410" s="102">
        <v>382</v>
      </c>
      <c r="B1410">
        <v>3407</v>
      </c>
      <c r="C1410" t="s">
        <v>1449</v>
      </c>
      <c r="D1410" t="s">
        <v>1336</v>
      </c>
      <c r="E1410">
        <v>1051.5</v>
      </c>
      <c r="F1410">
        <v>1037.5</v>
      </c>
      <c r="G1410">
        <v>1000</v>
      </c>
      <c r="H1410" t="s">
        <v>1314</v>
      </c>
      <c r="I1410">
        <v>8359</v>
      </c>
      <c r="J1410" t="s">
        <v>561</v>
      </c>
      <c r="K1410" t="s">
        <v>1369</v>
      </c>
      <c r="L1410">
        <v>418</v>
      </c>
      <c r="M1410">
        <v>420</v>
      </c>
      <c r="N1410">
        <v>2500</v>
      </c>
      <c r="O1410" t="s">
        <v>1311</v>
      </c>
      <c r="P1410">
        <v>0.89645058403938604</v>
      </c>
      <c r="Q1410">
        <v>0.90854866454516903</v>
      </c>
      <c r="R1410">
        <v>5.6481320513348802E-2</v>
      </c>
      <c r="S1410">
        <v>4.45656147585511E-3</v>
      </c>
      <c r="T1410">
        <v>-2.1540608810285802</v>
      </c>
      <c r="U1410">
        <v>2.1540608810285802</v>
      </c>
      <c r="V1410">
        <v>1.92902067548398</v>
      </c>
      <c r="W1410">
        <v>-5.43</v>
      </c>
      <c r="X1410">
        <v>1.2</v>
      </c>
      <c r="Y1410">
        <v>-210572</v>
      </c>
      <c r="Z1410">
        <v>-10529</v>
      </c>
      <c r="AA1410">
        <v>-0.55000000000000004</v>
      </c>
      <c r="AB1410">
        <v>20</v>
      </c>
      <c r="AC1410">
        <v>8</v>
      </c>
      <c r="AD1410">
        <v>12</v>
      </c>
      <c r="AE1410">
        <v>40</v>
      </c>
      <c r="AF1410">
        <v>13</v>
      </c>
      <c r="AG1410">
        <v>6</v>
      </c>
      <c r="AH1410">
        <v>7</v>
      </c>
      <c r="AI1410">
        <v>7</v>
      </c>
    </row>
    <row r="1411" spans="1:35" x14ac:dyDescent="0.2">
      <c r="A1411" s="102">
        <v>191</v>
      </c>
      <c r="B1411">
        <v>6988</v>
      </c>
      <c r="C1411" t="s">
        <v>64</v>
      </c>
      <c r="D1411" t="s">
        <v>1336</v>
      </c>
      <c r="E1411">
        <v>6070</v>
      </c>
      <c r="F1411">
        <v>6050</v>
      </c>
      <c r="G1411">
        <v>100</v>
      </c>
      <c r="H1411" t="s">
        <v>1314</v>
      </c>
      <c r="I1411">
        <v>8306</v>
      </c>
      <c r="J1411" t="s">
        <v>1522</v>
      </c>
      <c r="K1411" t="s">
        <v>1369</v>
      </c>
      <c r="L1411">
        <v>567.20000000000005</v>
      </c>
      <c r="M1411">
        <v>569.4</v>
      </c>
      <c r="N1411">
        <v>1100</v>
      </c>
      <c r="O1411" t="s">
        <v>1311</v>
      </c>
      <c r="P1411">
        <v>0.55114896031390304</v>
      </c>
      <c r="Q1411">
        <v>0.92772778465448502</v>
      </c>
      <c r="R1411">
        <v>1.73333735781176E-3</v>
      </c>
      <c r="S1411">
        <v>3.9384034117266702E-2</v>
      </c>
      <c r="T1411">
        <v>-7.26432618994894E-2</v>
      </c>
      <c r="U1411">
        <v>7.26432618994894E-2</v>
      </c>
      <c r="V1411">
        <v>0.14870686524034599</v>
      </c>
      <c r="W1411">
        <v>-0.12</v>
      </c>
      <c r="X1411">
        <v>3.53</v>
      </c>
      <c r="Y1411">
        <v>-211647</v>
      </c>
      <c r="Z1411">
        <v>-17637</v>
      </c>
      <c r="AA1411">
        <v>-1.1599999999999999</v>
      </c>
      <c r="AB1411">
        <v>12</v>
      </c>
      <c r="AC1411">
        <v>4</v>
      </c>
      <c r="AD1411">
        <v>8</v>
      </c>
      <c r="AE1411">
        <v>33.33</v>
      </c>
      <c r="AF1411">
        <v>14</v>
      </c>
      <c r="AG1411">
        <v>2</v>
      </c>
      <c r="AH1411">
        <v>3</v>
      </c>
      <c r="AI1411">
        <v>7</v>
      </c>
    </row>
    <row r="1412" spans="1:35" x14ac:dyDescent="0.2">
      <c r="A1412" s="102">
        <v>74</v>
      </c>
      <c r="B1412">
        <v>4686</v>
      </c>
      <c r="C1412" t="s">
        <v>1332</v>
      </c>
      <c r="D1412" t="s">
        <v>1313</v>
      </c>
      <c r="E1412">
        <v>5310</v>
      </c>
      <c r="F1412">
        <v>5500</v>
      </c>
      <c r="G1412">
        <v>200</v>
      </c>
      <c r="H1412" t="s">
        <v>1314</v>
      </c>
      <c r="I1412">
        <v>6755</v>
      </c>
      <c r="J1412" t="s">
        <v>536</v>
      </c>
      <c r="K1412" t="s">
        <v>1316</v>
      </c>
      <c r="L1412">
        <v>2449</v>
      </c>
      <c r="M1412">
        <v>2472</v>
      </c>
      <c r="N1412">
        <v>400</v>
      </c>
      <c r="O1412" t="s">
        <v>1311</v>
      </c>
      <c r="P1412">
        <v>0.73064677257422295</v>
      </c>
      <c r="Q1412">
        <v>0.946239222446428</v>
      </c>
      <c r="R1412">
        <v>4.7178399738805499E-2</v>
      </c>
      <c r="S1412">
        <v>7.3034504107133705E-2</v>
      </c>
      <c r="T1412">
        <v>-1.7455309762433799</v>
      </c>
      <c r="U1412">
        <v>1.7455309762433799</v>
      </c>
      <c r="V1412">
        <v>2.3041341222393199</v>
      </c>
      <c r="W1412">
        <v>-12.61</v>
      </c>
      <c r="X1412">
        <v>10.11</v>
      </c>
      <c r="Y1412">
        <v>-211757</v>
      </c>
      <c r="Z1412">
        <v>-7563</v>
      </c>
      <c r="AA1412">
        <v>-0.32</v>
      </c>
      <c r="AB1412">
        <v>28</v>
      </c>
      <c r="AC1412">
        <v>13</v>
      </c>
      <c r="AD1412">
        <v>15</v>
      </c>
      <c r="AE1412">
        <v>46.43</v>
      </c>
      <c r="AF1412">
        <v>8</v>
      </c>
      <c r="AG1412">
        <v>11</v>
      </c>
      <c r="AH1412">
        <v>14</v>
      </c>
      <c r="AI1412">
        <v>3</v>
      </c>
    </row>
    <row r="1413" spans="1:35" x14ac:dyDescent="0.2">
      <c r="A1413" s="102">
        <v>1296</v>
      </c>
      <c r="B1413">
        <v>4118</v>
      </c>
      <c r="C1413" t="s">
        <v>1573</v>
      </c>
      <c r="D1413" t="s">
        <v>1336</v>
      </c>
      <c r="E1413">
        <v>3350</v>
      </c>
      <c r="F1413">
        <v>3280</v>
      </c>
      <c r="G1413">
        <v>300</v>
      </c>
      <c r="H1413" t="s">
        <v>1311</v>
      </c>
      <c r="I1413">
        <v>7976</v>
      </c>
      <c r="J1413" t="s">
        <v>1364</v>
      </c>
      <c r="K1413" t="s">
        <v>1335</v>
      </c>
      <c r="L1413">
        <v>1579</v>
      </c>
      <c r="M1413">
        <v>1529</v>
      </c>
      <c r="N1413">
        <v>600</v>
      </c>
      <c r="O1413" t="s">
        <v>1314</v>
      </c>
      <c r="P1413">
        <v>0.78108048129136898</v>
      </c>
      <c r="Q1413">
        <v>0.82705005300893297</v>
      </c>
      <c r="R1413">
        <v>0.13417937160113899</v>
      </c>
      <c r="S1413">
        <v>5.7779404746120998E-2</v>
      </c>
      <c r="T1413">
        <v>0.90455078290040702</v>
      </c>
      <c r="U1413">
        <v>0.90455078290040702</v>
      </c>
      <c r="V1413">
        <v>0.93736695684788796</v>
      </c>
      <c r="W1413">
        <v>1.88</v>
      </c>
      <c r="X1413">
        <v>6.77</v>
      </c>
      <c r="Y1413">
        <v>-215816</v>
      </c>
      <c r="Z1413">
        <v>-14388</v>
      </c>
      <c r="AA1413">
        <v>-0.88</v>
      </c>
      <c r="AB1413">
        <v>15</v>
      </c>
      <c r="AC1413">
        <v>5</v>
      </c>
      <c r="AD1413">
        <v>10</v>
      </c>
      <c r="AE1413">
        <v>33.33</v>
      </c>
      <c r="AF1413">
        <v>11</v>
      </c>
      <c r="AG1413">
        <v>3</v>
      </c>
      <c r="AH1413">
        <v>7</v>
      </c>
      <c r="AI1413">
        <v>5</v>
      </c>
    </row>
    <row r="1414" spans="1:35" x14ac:dyDescent="0.2">
      <c r="A1414" s="102">
        <v>865</v>
      </c>
      <c r="B1414">
        <v>2001</v>
      </c>
      <c r="C1414" t="s">
        <v>1222</v>
      </c>
      <c r="D1414" t="s">
        <v>1339</v>
      </c>
      <c r="E1414">
        <v>1653</v>
      </c>
      <c r="F1414">
        <v>1649</v>
      </c>
      <c r="G1414">
        <v>600</v>
      </c>
      <c r="H1414" t="s">
        <v>1311</v>
      </c>
      <c r="I1414">
        <v>3765</v>
      </c>
      <c r="J1414" t="s">
        <v>1615</v>
      </c>
      <c r="K1414" t="s">
        <v>1313</v>
      </c>
      <c r="L1414">
        <v>1940</v>
      </c>
      <c r="M1414">
        <v>1917</v>
      </c>
      <c r="N1414">
        <v>500</v>
      </c>
      <c r="O1414" t="s">
        <v>1314</v>
      </c>
      <c r="P1414">
        <v>0.80460268219343101</v>
      </c>
      <c r="Q1414">
        <v>0.86835162187823201</v>
      </c>
      <c r="R1414">
        <v>3.40372135242843E-2</v>
      </c>
      <c r="S1414">
        <v>9.6818600038228897E-2</v>
      </c>
      <c r="T1414">
        <v>2.8666015459246901</v>
      </c>
      <c r="U1414">
        <v>2.8666015459246901</v>
      </c>
      <c r="V1414">
        <v>2.65829672041485</v>
      </c>
      <c r="W1414">
        <v>12.73</v>
      </c>
      <c r="X1414">
        <v>3.22</v>
      </c>
      <c r="Y1414">
        <v>-217064</v>
      </c>
      <c r="Z1414">
        <v>-9044</v>
      </c>
      <c r="AA1414">
        <v>-0.42</v>
      </c>
      <c r="AB1414">
        <v>24</v>
      </c>
      <c r="AC1414">
        <v>10</v>
      </c>
      <c r="AD1414">
        <v>14</v>
      </c>
      <c r="AE1414">
        <v>41.67</v>
      </c>
      <c r="AF1414">
        <v>13</v>
      </c>
      <c r="AG1414">
        <v>8</v>
      </c>
      <c r="AH1414">
        <v>8</v>
      </c>
      <c r="AI1414">
        <v>8</v>
      </c>
    </row>
    <row r="1415" spans="1:35" x14ac:dyDescent="0.2">
      <c r="A1415" s="102">
        <v>1517</v>
      </c>
      <c r="B1415">
        <v>4927</v>
      </c>
      <c r="C1415" t="s">
        <v>1609</v>
      </c>
      <c r="D1415" t="s">
        <v>1336</v>
      </c>
      <c r="E1415">
        <v>2419</v>
      </c>
      <c r="F1415">
        <v>2384</v>
      </c>
      <c r="G1415">
        <v>400</v>
      </c>
      <c r="H1415" t="s">
        <v>1311</v>
      </c>
      <c r="I1415">
        <v>9716</v>
      </c>
      <c r="J1415" t="s">
        <v>1527</v>
      </c>
      <c r="K1415" t="s">
        <v>1326</v>
      </c>
      <c r="L1415">
        <v>1252</v>
      </c>
      <c r="M1415">
        <v>1242</v>
      </c>
      <c r="N1415">
        <v>800</v>
      </c>
      <c r="O1415" t="s">
        <v>1314</v>
      </c>
      <c r="P1415">
        <v>0.84654652573492895</v>
      </c>
      <c r="Q1415">
        <v>0.80133875258928999</v>
      </c>
      <c r="R1415">
        <v>5.2783135190425497E-2</v>
      </c>
      <c r="S1415">
        <v>9.1956430484163104E-2</v>
      </c>
      <c r="T1415">
        <v>0.97544423285399395</v>
      </c>
      <c r="U1415">
        <v>0.97544423285399395</v>
      </c>
      <c r="V1415">
        <v>0.224262629626446</v>
      </c>
      <c r="W1415">
        <v>2.65</v>
      </c>
      <c r="X1415">
        <v>4.1900000000000004</v>
      </c>
      <c r="Y1415">
        <v>-217146</v>
      </c>
      <c r="Z1415">
        <v>-11429</v>
      </c>
      <c r="AA1415">
        <v>-0.59</v>
      </c>
      <c r="AB1415">
        <v>19</v>
      </c>
      <c r="AC1415">
        <v>10</v>
      </c>
      <c r="AD1415">
        <v>9</v>
      </c>
      <c r="AE1415">
        <v>52.63</v>
      </c>
      <c r="AF1415">
        <v>12</v>
      </c>
      <c r="AG1415">
        <v>6</v>
      </c>
      <c r="AH1415">
        <v>8</v>
      </c>
      <c r="AI1415">
        <v>5</v>
      </c>
    </row>
    <row r="1416" spans="1:35" x14ac:dyDescent="0.2">
      <c r="A1416" s="102">
        <v>1514</v>
      </c>
      <c r="B1416">
        <v>5706</v>
      </c>
      <c r="C1416" t="s">
        <v>1667</v>
      </c>
      <c r="D1416" t="s">
        <v>1327</v>
      </c>
      <c r="E1416">
        <v>2841</v>
      </c>
      <c r="F1416">
        <v>2899</v>
      </c>
      <c r="G1416">
        <v>300</v>
      </c>
      <c r="H1416" t="s">
        <v>1311</v>
      </c>
      <c r="I1416">
        <v>5802</v>
      </c>
      <c r="J1416" t="s">
        <v>1549</v>
      </c>
      <c r="K1416" t="s">
        <v>1327</v>
      </c>
      <c r="L1416">
        <v>1447.5</v>
      </c>
      <c r="M1416">
        <v>1459</v>
      </c>
      <c r="N1416">
        <v>600</v>
      </c>
      <c r="O1416" t="s">
        <v>1314</v>
      </c>
      <c r="P1416">
        <v>0.65233071084909899</v>
      </c>
      <c r="Q1416">
        <v>0.80193523693776803</v>
      </c>
      <c r="R1416">
        <v>3.16095570142161E-3</v>
      </c>
      <c r="S1416">
        <v>6.6493711731588107E-2</v>
      </c>
      <c r="T1416">
        <v>1.5642401515336399</v>
      </c>
      <c r="U1416">
        <v>1.5642401515336399</v>
      </c>
      <c r="V1416">
        <v>1.215027765549</v>
      </c>
      <c r="W1416">
        <v>9.69</v>
      </c>
      <c r="X1416">
        <v>0.66</v>
      </c>
      <c r="Y1416">
        <v>-217827</v>
      </c>
      <c r="Z1416">
        <v>-12813</v>
      </c>
      <c r="AA1416">
        <v>-0.74</v>
      </c>
      <c r="AB1416">
        <v>17</v>
      </c>
      <c r="AC1416">
        <v>8</v>
      </c>
      <c r="AD1416">
        <v>9</v>
      </c>
      <c r="AE1416">
        <v>47.06</v>
      </c>
      <c r="AF1416">
        <v>10</v>
      </c>
      <c r="AG1416">
        <v>6</v>
      </c>
      <c r="AH1416">
        <v>8</v>
      </c>
      <c r="AI1416">
        <v>3</v>
      </c>
    </row>
    <row r="1417" spans="1:35" x14ac:dyDescent="0.2">
      <c r="A1417" s="102">
        <v>1473</v>
      </c>
      <c r="B1417">
        <v>4114</v>
      </c>
      <c r="C1417" t="s">
        <v>1475</v>
      </c>
      <c r="D1417" t="s">
        <v>1336</v>
      </c>
      <c r="E1417">
        <v>6140</v>
      </c>
      <c r="F1417">
        <v>6160</v>
      </c>
      <c r="G1417">
        <v>100</v>
      </c>
      <c r="H1417" t="s">
        <v>1314</v>
      </c>
      <c r="I1417">
        <v>5019</v>
      </c>
      <c r="J1417" t="s">
        <v>1589</v>
      </c>
      <c r="K1417" t="s">
        <v>1590</v>
      </c>
      <c r="L1417">
        <v>2840</v>
      </c>
      <c r="M1417">
        <v>2838</v>
      </c>
      <c r="N1417">
        <v>200</v>
      </c>
      <c r="O1417" t="s">
        <v>1311</v>
      </c>
      <c r="P1417">
        <v>0.76037586794824896</v>
      </c>
      <c r="Q1417">
        <v>0.80634577539543495</v>
      </c>
      <c r="R1417">
        <v>9.0275970294963398E-2</v>
      </c>
      <c r="S1417">
        <v>7.7611811265020703E-2</v>
      </c>
      <c r="T1417">
        <v>-0.80259222767085603</v>
      </c>
      <c r="U1417">
        <v>0.80259222767085603</v>
      </c>
      <c r="V1417">
        <v>0.43747871112614201</v>
      </c>
      <c r="W1417">
        <v>-2.54</v>
      </c>
      <c r="X1417">
        <v>7.86</v>
      </c>
      <c r="Y1417">
        <v>-219015</v>
      </c>
      <c r="Z1417">
        <v>-16847</v>
      </c>
      <c r="AA1417">
        <v>-1.06</v>
      </c>
      <c r="AB1417">
        <v>13</v>
      </c>
      <c r="AC1417">
        <v>4</v>
      </c>
      <c r="AD1417">
        <v>9</v>
      </c>
      <c r="AE1417">
        <v>30.77</v>
      </c>
      <c r="AF1417">
        <v>10</v>
      </c>
      <c r="AG1417">
        <v>4</v>
      </c>
      <c r="AH1417">
        <v>8</v>
      </c>
      <c r="AI1417">
        <v>1</v>
      </c>
    </row>
    <row r="1418" spans="1:35" x14ac:dyDescent="0.2">
      <c r="A1418" s="102">
        <v>1290</v>
      </c>
      <c r="B1418">
        <v>4634</v>
      </c>
      <c r="C1418" t="s">
        <v>65</v>
      </c>
      <c r="D1418" t="s">
        <v>1336</v>
      </c>
      <c r="E1418">
        <v>2460</v>
      </c>
      <c r="F1418">
        <v>2455</v>
      </c>
      <c r="G1418">
        <v>400</v>
      </c>
      <c r="H1418" t="s">
        <v>1314</v>
      </c>
      <c r="I1418">
        <v>8358</v>
      </c>
      <c r="J1418" t="s">
        <v>1602</v>
      </c>
      <c r="K1418" t="s">
        <v>1369</v>
      </c>
      <c r="L1418">
        <v>478</v>
      </c>
      <c r="M1418">
        <v>468</v>
      </c>
      <c r="N1418">
        <v>2100</v>
      </c>
      <c r="O1418" t="s">
        <v>1311</v>
      </c>
      <c r="P1418">
        <v>0.85774931035542901</v>
      </c>
      <c r="Q1418">
        <v>0.82807416320556004</v>
      </c>
      <c r="R1418">
        <v>8.6063194670899495E-3</v>
      </c>
      <c r="S1418">
        <v>5.3270432933052898E-2</v>
      </c>
      <c r="T1418">
        <v>-0.38352574412294399</v>
      </c>
      <c r="U1418">
        <v>0.38352574412294399</v>
      </c>
      <c r="V1418">
        <v>0.61065273730891201</v>
      </c>
      <c r="W1418">
        <v>-2.77</v>
      </c>
      <c r="X1418">
        <v>0.08</v>
      </c>
      <c r="Y1418">
        <v>-220304</v>
      </c>
      <c r="Z1418">
        <v>-8159</v>
      </c>
      <c r="AA1418">
        <v>-0.49</v>
      </c>
      <c r="AB1418">
        <v>27</v>
      </c>
      <c r="AC1418">
        <v>13</v>
      </c>
      <c r="AD1418">
        <v>14</v>
      </c>
      <c r="AE1418">
        <v>48.15</v>
      </c>
      <c r="AF1418">
        <v>10</v>
      </c>
      <c r="AG1418">
        <v>10</v>
      </c>
      <c r="AH1418">
        <v>10</v>
      </c>
      <c r="AI1418">
        <v>7</v>
      </c>
    </row>
    <row r="1419" spans="1:35" x14ac:dyDescent="0.2">
      <c r="A1419" s="102">
        <v>1219</v>
      </c>
      <c r="B1419">
        <v>6302</v>
      </c>
      <c r="C1419" t="s">
        <v>1585</v>
      </c>
      <c r="D1419" t="s">
        <v>1324</v>
      </c>
      <c r="E1419">
        <v>2702</v>
      </c>
      <c r="F1419">
        <v>2722</v>
      </c>
      <c r="G1419">
        <v>400</v>
      </c>
      <c r="H1419" t="s">
        <v>1314</v>
      </c>
      <c r="I1419">
        <v>9956</v>
      </c>
      <c r="J1419" t="s">
        <v>1264</v>
      </c>
      <c r="K1419" t="s">
        <v>1337</v>
      </c>
      <c r="L1419">
        <v>1857</v>
      </c>
      <c r="M1419">
        <v>1831</v>
      </c>
      <c r="N1419">
        <v>600</v>
      </c>
      <c r="O1419" t="s">
        <v>1311</v>
      </c>
      <c r="P1419">
        <v>0.84271040402917796</v>
      </c>
      <c r="Q1419">
        <v>0.835833084730223</v>
      </c>
      <c r="R1419">
        <v>0.27005004967316398</v>
      </c>
      <c r="S1419">
        <v>4.1071286821993097E-2</v>
      </c>
      <c r="T1419">
        <v>-0.69153368085241296</v>
      </c>
      <c r="U1419">
        <v>0.69153368085241296</v>
      </c>
      <c r="V1419">
        <v>1.03230653218868</v>
      </c>
      <c r="W1419">
        <v>-4.68</v>
      </c>
      <c r="X1419">
        <v>0.9</v>
      </c>
      <c r="Y1419">
        <v>-224141</v>
      </c>
      <c r="Z1419">
        <v>-12452</v>
      </c>
      <c r="AA1419">
        <v>-0.71</v>
      </c>
      <c r="AB1419">
        <v>18</v>
      </c>
      <c r="AC1419">
        <v>6</v>
      </c>
      <c r="AD1419">
        <v>12</v>
      </c>
      <c r="AE1419">
        <v>33.33</v>
      </c>
      <c r="AF1419">
        <v>14</v>
      </c>
      <c r="AG1419">
        <v>5</v>
      </c>
      <c r="AH1419">
        <v>6</v>
      </c>
      <c r="AI1419">
        <v>7</v>
      </c>
    </row>
    <row r="1420" spans="1:35" x14ac:dyDescent="0.2">
      <c r="A1420" s="102">
        <v>205</v>
      </c>
      <c r="B1420">
        <v>5301</v>
      </c>
      <c r="C1420" t="s">
        <v>715</v>
      </c>
      <c r="D1420" t="s">
        <v>1310</v>
      </c>
      <c r="E1420">
        <v>1003</v>
      </c>
      <c r="F1420">
        <v>1014</v>
      </c>
      <c r="G1420">
        <v>1000</v>
      </c>
      <c r="H1420" t="s">
        <v>1311</v>
      </c>
      <c r="I1420">
        <v>9474</v>
      </c>
      <c r="J1420" t="s">
        <v>1539</v>
      </c>
      <c r="K1420" t="s">
        <v>1313</v>
      </c>
      <c r="L1420">
        <v>1478</v>
      </c>
      <c r="M1420">
        <v>1477</v>
      </c>
      <c r="N1420">
        <v>700</v>
      </c>
      <c r="O1420" t="s">
        <v>1314</v>
      </c>
      <c r="P1420">
        <v>0.80964483616081295</v>
      </c>
      <c r="Q1420">
        <v>0.92577287718671497</v>
      </c>
      <c r="R1420">
        <v>0.48341677186145898</v>
      </c>
      <c r="S1420">
        <v>5.8413395406393703E-2</v>
      </c>
      <c r="T1420">
        <v>2.498392409459</v>
      </c>
      <c r="U1420">
        <v>2.498392409459</v>
      </c>
      <c r="V1420">
        <v>2.2098594811438499</v>
      </c>
      <c r="W1420">
        <v>13.47</v>
      </c>
      <c r="X1420">
        <v>1.92</v>
      </c>
      <c r="Y1420">
        <v>-226900</v>
      </c>
      <c r="Z1420">
        <v>-14181</v>
      </c>
      <c r="AA1420">
        <v>-0.75</v>
      </c>
      <c r="AB1420">
        <v>16</v>
      </c>
      <c r="AC1420">
        <v>8</v>
      </c>
      <c r="AD1420">
        <v>8</v>
      </c>
      <c r="AE1420">
        <v>50</v>
      </c>
      <c r="AF1420">
        <v>10</v>
      </c>
      <c r="AG1420">
        <v>7</v>
      </c>
      <c r="AH1420">
        <v>7</v>
      </c>
      <c r="AI1420">
        <v>2</v>
      </c>
    </row>
    <row r="1421" spans="1:35" x14ac:dyDescent="0.2">
      <c r="A1421" s="102">
        <v>1209</v>
      </c>
      <c r="B1421">
        <v>3141</v>
      </c>
      <c r="C1421" t="s">
        <v>1473</v>
      </c>
      <c r="D1421" t="s">
        <v>1337</v>
      </c>
      <c r="E1421">
        <v>6340</v>
      </c>
      <c r="F1421">
        <v>6380</v>
      </c>
      <c r="G1421">
        <v>100</v>
      </c>
      <c r="H1421" t="s">
        <v>1311</v>
      </c>
      <c r="I1421">
        <v>6703</v>
      </c>
      <c r="J1421" t="s">
        <v>1578</v>
      </c>
      <c r="K1421" t="s">
        <v>1316</v>
      </c>
      <c r="L1421">
        <v>1350</v>
      </c>
      <c r="M1421">
        <v>1348</v>
      </c>
      <c r="N1421">
        <v>500</v>
      </c>
      <c r="O1421" t="s">
        <v>1314</v>
      </c>
      <c r="P1421">
        <v>0.76085786086876095</v>
      </c>
      <c r="Q1421">
        <v>0.83651613457888097</v>
      </c>
      <c r="R1421">
        <v>0.35948113321430097</v>
      </c>
      <c r="S1421">
        <v>6.1747910502726001E-3</v>
      </c>
      <c r="T1421">
        <v>1.5188844954882601</v>
      </c>
      <c r="U1421">
        <v>1.5188844954882601</v>
      </c>
      <c r="V1421">
        <v>1.2635983865989999</v>
      </c>
      <c r="W1421">
        <v>6.1</v>
      </c>
      <c r="X1421">
        <v>5.64</v>
      </c>
      <c r="Y1421">
        <v>-228143</v>
      </c>
      <c r="Z1421">
        <v>-10370</v>
      </c>
      <c r="AA1421">
        <v>-0.56000000000000005</v>
      </c>
      <c r="AB1421">
        <v>22</v>
      </c>
      <c r="AC1421">
        <v>10</v>
      </c>
      <c r="AD1421">
        <v>12</v>
      </c>
      <c r="AE1421">
        <v>45.45</v>
      </c>
      <c r="AF1421">
        <v>13</v>
      </c>
      <c r="AG1421">
        <v>6</v>
      </c>
      <c r="AH1421">
        <v>9</v>
      </c>
      <c r="AI1421">
        <v>7</v>
      </c>
    </row>
    <row r="1422" spans="1:35" x14ac:dyDescent="0.2">
      <c r="A1422" s="102">
        <v>1293</v>
      </c>
      <c r="B1422">
        <v>8358</v>
      </c>
      <c r="C1422" t="s">
        <v>1602</v>
      </c>
      <c r="D1422" t="s">
        <v>1369</v>
      </c>
      <c r="E1422">
        <v>478</v>
      </c>
      <c r="F1422">
        <v>468</v>
      </c>
      <c r="G1422">
        <v>2100</v>
      </c>
      <c r="H1422" t="s">
        <v>1311</v>
      </c>
      <c r="I1422">
        <v>9072</v>
      </c>
      <c r="J1422" t="s">
        <v>1441</v>
      </c>
      <c r="K1422" t="s">
        <v>1442</v>
      </c>
      <c r="L1422">
        <v>2444</v>
      </c>
      <c r="M1422">
        <v>2438</v>
      </c>
      <c r="N1422">
        <v>400</v>
      </c>
      <c r="O1422" t="s">
        <v>1314</v>
      </c>
      <c r="P1422">
        <v>0.72381176810585002</v>
      </c>
      <c r="Q1422">
        <v>0.82717809738699299</v>
      </c>
      <c r="R1422">
        <v>0.291143648055255</v>
      </c>
      <c r="S1422">
        <v>3.3863376969223501E-2</v>
      </c>
      <c r="T1422">
        <v>0.61981744274527495</v>
      </c>
      <c r="U1422">
        <v>0.61981744274527495</v>
      </c>
      <c r="V1422">
        <v>0.28160806120097198</v>
      </c>
      <c r="W1422">
        <v>4.38</v>
      </c>
      <c r="X1422">
        <v>0.78</v>
      </c>
      <c r="Y1422">
        <v>-229840</v>
      </c>
      <c r="Z1422">
        <v>-8209</v>
      </c>
      <c r="AA1422">
        <v>-0.44</v>
      </c>
      <c r="AB1422">
        <v>28</v>
      </c>
      <c r="AC1422">
        <v>11</v>
      </c>
      <c r="AD1422">
        <v>17</v>
      </c>
      <c r="AE1422">
        <v>39.29</v>
      </c>
      <c r="AF1422">
        <v>10</v>
      </c>
      <c r="AG1422">
        <v>9</v>
      </c>
      <c r="AH1422">
        <v>10</v>
      </c>
      <c r="AI1422">
        <v>9</v>
      </c>
    </row>
    <row r="1423" spans="1:35" x14ac:dyDescent="0.2">
      <c r="A1423" s="102">
        <v>185</v>
      </c>
      <c r="B1423">
        <v>2531</v>
      </c>
      <c r="C1423" t="s">
        <v>1338</v>
      </c>
      <c r="D1423" t="s">
        <v>1339</v>
      </c>
      <c r="E1423">
        <v>940</v>
      </c>
      <c r="F1423">
        <v>923</v>
      </c>
      <c r="G1423">
        <v>900</v>
      </c>
      <c r="H1423" t="s">
        <v>1314</v>
      </c>
      <c r="I1423">
        <v>2607</v>
      </c>
      <c r="J1423" t="s">
        <v>1340</v>
      </c>
      <c r="K1423" t="s">
        <v>1339</v>
      </c>
      <c r="L1423">
        <v>2801</v>
      </c>
      <c r="M1423">
        <v>2773</v>
      </c>
      <c r="N1423">
        <v>300</v>
      </c>
      <c r="O1423" t="s">
        <v>1311</v>
      </c>
      <c r="P1423">
        <v>0.93714644497798505</v>
      </c>
      <c r="Q1423">
        <v>0.92851045236389795</v>
      </c>
      <c r="R1423" s="15">
        <v>7.6322335540877E-6</v>
      </c>
      <c r="S1423">
        <v>6.07554345269484E-3</v>
      </c>
      <c r="T1423">
        <v>-1.2838079010488199</v>
      </c>
      <c r="U1423">
        <v>1.2838079010488199</v>
      </c>
      <c r="V1423">
        <v>1.4029568559616099</v>
      </c>
      <c r="W1423">
        <v>-1.94</v>
      </c>
      <c r="X1423">
        <v>0.14000000000000001</v>
      </c>
      <c r="Y1423">
        <v>-230424</v>
      </c>
      <c r="Z1423">
        <v>-12801</v>
      </c>
      <c r="AA1423">
        <v>-0.66</v>
      </c>
      <c r="AB1423">
        <v>18</v>
      </c>
      <c r="AC1423">
        <v>9</v>
      </c>
      <c r="AD1423">
        <v>9</v>
      </c>
      <c r="AE1423">
        <v>50</v>
      </c>
      <c r="AF1423">
        <v>11</v>
      </c>
      <c r="AG1423">
        <v>6</v>
      </c>
      <c r="AH1423">
        <v>8</v>
      </c>
      <c r="AI1423">
        <v>4</v>
      </c>
    </row>
    <row r="1424" spans="1:35" x14ac:dyDescent="0.2">
      <c r="A1424" s="102">
        <v>298</v>
      </c>
      <c r="B1424">
        <v>4004</v>
      </c>
      <c r="C1424" t="s">
        <v>1520</v>
      </c>
      <c r="D1424" t="s">
        <v>1336</v>
      </c>
      <c r="E1424">
        <v>2690</v>
      </c>
      <c r="F1424">
        <v>2705</v>
      </c>
      <c r="G1424">
        <v>400</v>
      </c>
      <c r="H1424" t="s">
        <v>1311</v>
      </c>
      <c r="I1424">
        <v>7976</v>
      </c>
      <c r="J1424" t="s">
        <v>1364</v>
      </c>
      <c r="K1424" t="s">
        <v>1335</v>
      </c>
      <c r="L1424">
        <v>1579</v>
      </c>
      <c r="M1424">
        <v>1529</v>
      </c>
      <c r="N1424">
        <v>700</v>
      </c>
      <c r="O1424" t="s">
        <v>1314</v>
      </c>
      <c r="P1424">
        <v>0.79431627034270902</v>
      </c>
      <c r="Q1424">
        <v>0.91598094919547002</v>
      </c>
      <c r="R1424">
        <v>0.100168327344518</v>
      </c>
      <c r="S1424">
        <v>1.20399602812229E-2</v>
      </c>
      <c r="T1424">
        <v>0.71793242146640002</v>
      </c>
      <c r="U1424">
        <v>0.71793242146640002</v>
      </c>
      <c r="V1424">
        <v>0.98362663602470701</v>
      </c>
      <c r="W1424">
        <v>2.4900000000000002</v>
      </c>
      <c r="X1424">
        <v>1.08</v>
      </c>
      <c r="Y1424">
        <v>-233866</v>
      </c>
      <c r="Z1424">
        <v>-11693</v>
      </c>
      <c r="AA1424">
        <v>-0.63</v>
      </c>
      <c r="AB1424">
        <v>20</v>
      </c>
      <c r="AC1424">
        <v>8</v>
      </c>
      <c r="AD1424">
        <v>12</v>
      </c>
      <c r="AE1424">
        <v>40</v>
      </c>
      <c r="AF1424">
        <v>9</v>
      </c>
      <c r="AG1424">
        <v>7</v>
      </c>
      <c r="AH1424">
        <v>10</v>
      </c>
      <c r="AI1424">
        <v>3</v>
      </c>
    </row>
    <row r="1425" spans="1:35" x14ac:dyDescent="0.2">
      <c r="A1425" s="102">
        <v>1412</v>
      </c>
      <c r="B1425">
        <v>4540</v>
      </c>
      <c r="C1425" t="s">
        <v>1792</v>
      </c>
      <c r="D1425" t="s">
        <v>1334</v>
      </c>
      <c r="E1425">
        <v>2913</v>
      </c>
      <c r="F1425">
        <v>2861</v>
      </c>
      <c r="G1425">
        <v>300</v>
      </c>
      <c r="H1425" t="s">
        <v>1314</v>
      </c>
      <c r="I1425">
        <v>9956</v>
      </c>
      <c r="J1425" t="s">
        <v>1264</v>
      </c>
      <c r="K1425" t="s">
        <v>1337</v>
      </c>
      <c r="L1425">
        <v>1857</v>
      </c>
      <c r="M1425">
        <v>1831</v>
      </c>
      <c r="N1425">
        <v>500</v>
      </c>
      <c r="O1425" t="s">
        <v>1311</v>
      </c>
      <c r="P1425">
        <v>0.85147405388407704</v>
      </c>
      <c r="Q1425">
        <v>0.81380635397066703</v>
      </c>
      <c r="R1425">
        <v>3.1531025939383998E-2</v>
      </c>
      <c r="S1425">
        <v>6.0758214507651197E-2</v>
      </c>
      <c r="T1425">
        <v>-4.9359236829531902E-2</v>
      </c>
      <c r="U1425">
        <v>4.9359236829531902E-2</v>
      </c>
      <c r="V1425">
        <v>0.36093400094105699</v>
      </c>
      <c r="W1425">
        <v>-0.1</v>
      </c>
      <c r="X1425">
        <v>6.66</v>
      </c>
      <c r="Y1425">
        <v>-234600</v>
      </c>
      <c r="Z1425">
        <v>-13800</v>
      </c>
      <c r="AA1425">
        <v>-0.79</v>
      </c>
      <c r="AB1425">
        <v>17</v>
      </c>
      <c r="AC1425">
        <v>6</v>
      </c>
      <c r="AD1425">
        <v>11</v>
      </c>
      <c r="AE1425">
        <v>35.29</v>
      </c>
      <c r="AF1425">
        <v>10</v>
      </c>
      <c r="AG1425">
        <v>5</v>
      </c>
      <c r="AH1425">
        <v>8</v>
      </c>
      <c r="AI1425">
        <v>4</v>
      </c>
    </row>
    <row r="1426" spans="1:35" x14ac:dyDescent="0.2">
      <c r="A1426" s="102">
        <v>1211</v>
      </c>
      <c r="B1426">
        <v>4208</v>
      </c>
      <c r="C1426" t="s">
        <v>1519</v>
      </c>
      <c r="D1426" t="s">
        <v>1336</v>
      </c>
      <c r="E1426">
        <v>2190</v>
      </c>
      <c r="F1426">
        <v>2199</v>
      </c>
      <c r="G1426">
        <v>500</v>
      </c>
      <c r="H1426" t="s">
        <v>1314</v>
      </c>
      <c r="I1426">
        <v>8358</v>
      </c>
      <c r="J1426" t="s">
        <v>1602</v>
      </c>
      <c r="K1426" t="s">
        <v>1369</v>
      </c>
      <c r="L1426">
        <v>478</v>
      </c>
      <c r="M1426">
        <v>468</v>
      </c>
      <c r="N1426">
        <v>2300</v>
      </c>
      <c r="O1426" t="s">
        <v>1311</v>
      </c>
      <c r="P1426">
        <v>0.653986667961308</v>
      </c>
      <c r="Q1426">
        <v>0.83634952914929195</v>
      </c>
      <c r="R1426">
        <v>0.35175508445029002</v>
      </c>
      <c r="S1426">
        <v>4.7668746017890402E-2</v>
      </c>
      <c r="T1426">
        <v>-0.21745421375743801</v>
      </c>
      <c r="U1426">
        <v>0.21745421375743801</v>
      </c>
      <c r="V1426">
        <v>0.53811619679483702</v>
      </c>
      <c r="W1426">
        <v>-1.64</v>
      </c>
      <c r="X1426">
        <v>2.1</v>
      </c>
      <c r="Y1426">
        <v>-240043</v>
      </c>
      <c r="Z1426">
        <v>-8277</v>
      </c>
      <c r="AA1426">
        <v>-0.43</v>
      </c>
      <c r="AB1426">
        <v>29</v>
      </c>
      <c r="AC1426">
        <v>15</v>
      </c>
      <c r="AD1426">
        <v>14</v>
      </c>
      <c r="AE1426">
        <v>51.72</v>
      </c>
      <c r="AF1426">
        <v>9</v>
      </c>
      <c r="AG1426">
        <v>14</v>
      </c>
      <c r="AH1426">
        <v>13</v>
      </c>
      <c r="AI1426">
        <v>2</v>
      </c>
    </row>
    <row r="1427" spans="1:35" x14ac:dyDescent="0.2">
      <c r="A1427" s="102">
        <v>581</v>
      </c>
      <c r="B1427">
        <v>8267</v>
      </c>
      <c r="C1427" t="s">
        <v>220</v>
      </c>
      <c r="D1427" t="s">
        <v>1337</v>
      </c>
      <c r="E1427">
        <v>2300</v>
      </c>
      <c r="F1427">
        <v>2321</v>
      </c>
      <c r="G1427">
        <v>400</v>
      </c>
      <c r="H1427" t="s">
        <v>1314</v>
      </c>
      <c r="I1427">
        <v>8697</v>
      </c>
      <c r="J1427" t="s">
        <v>928</v>
      </c>
      <c r="K1427" t="s">
        <v>1317</v>
      </c>
      <c r="L1427">
        <v>1990</v>
      </c>
      <c r="M1427">
        <v>1981</v>
      </c>
      <c r="N1427">
        <v>500</v>
      </c>
      <c r="O1427" t="s">
        <v>1311</v>
      </c>
      <c r="P1427">
        <v>0.559176210444989</v>
      </c>
      <c r="Q1427">
        <v>0.89314637654097695</v>
      </c>
      <c r="R1427">
        <v>0.209526923700213</v>
      </c>
      <c r="S1427">
        <v>8.1721367385814397E-2</v>
      </c>
      <c r="T1427">
        <v>-0.13012571158653999</v>
      </c>
      <c r="U1427">
        <v>0.13012571158653999</v>
      </c>
      <c r="V1427">
        <v>0.74474458758152995</v>
      </c>
      <c r="W1427">
        <v>-0.38</v>
      </c>
      <c r="X1427">
        <v>6.69</v>
      </c>
      <c r="Y1427">
        <v>-240373</v>
      </c>
      <c r="Z1427">
        <v>-10926</v>
      </c>
      <c r="AA1427">
        <v>-0.56000000000000005</v>
      </c>
      <c r="AB1427">
        <v>22</v>
      </c>
      <c r="AC1427">
        <v>10</v>
      </c>
      <c r="AD1427">
        <v>12</v>
      </c>
      <c r="AE1427">
        <v>45.45</v>
      </c>
      <c r="AF1427">
        <v>13</v>
      </c>
      <c r="AG1427">
        <v>3</v>
      </c>
      <c r="AH1427">
        <v>7</v>
      </c>
      <c r="AI1427">
        <v>12</v>
      </c>
    </row>
    <row r="1428" spans="1:35" x14ac:dyDescent="0.2">
      <c r="A1428" s="102">
        <v>959</v>
      </c>
      <c r="B1428">
        <v>2371</v>
      </c>
      <c r="C1428" t="s">
        <v>599</v>
      </c>
      <c r="D1428" t="s">
        <v>1326</v>
      </c>
      <c r="E1428">
        <v>2980</v>
      </c>
      <c r="F1428">
        <v>2954</v>
      </c>
      <c r="G1428">
        <v>300</v>
      </c>
      <c r="H1428" t="s">
        <v>1311</v>
      </c>
      <c r="I1428">
        <v>6701</v>
      </c>
      <c r="J1428" t="s">
        <v>1512</v>
      </c>
      <c r="K1428" t="s">
        <v>1316</v>
      </c>
      <c r="L1428">
        <v>4785</v>
      </c>
      <c r="M1428">
        <v>4800</v>
      </c>
      <c r="N1428">
        <v>200</v>
      </c>
      <c r="O1428" t="s">
        <v>1314</v>
      </c>
      <c r="P1428">
        <v>0.86128073414430295</v>
      </c>
      <c r="Q1428">
        <v>0.85942347388445095</v>
      </c>
      <c r="R1428">
        <v>0.22957356230373299</v>
      </c>
      <c r="S1428">
        <v>6.0031848015008403E-2</v>
      </c>
      <c r="T1428">
        <v>0.97060059798114895</v>
      </c>
      <c r="U1428">
        <v>0.97060059798114895</v>
      </c>
      <c r="V1428">
        <v>0.98652869838838197</v>
      </c>
      <c r="W1428">
        <v>3.54</v>
      </c>
      <c r="X1428">
        <v>7.69</v>
      </c>
      <c r="Y1428">
        <v>-247426</v>
      </c>
      <c r="Z1428">
        <v>-14554</v>
      </c>
      <c r="AA1428">
        <v>-0.76</v>
      </c>
      <c r="AB1428">
        <v>17</v>
      </c>
      <c r="AC1428">
        <v>8</v>
      </c>
      <c r="AD1428">
        <v>9</v>
      </c>
      <c r="AE1428">
        <v>47.06</v>
      </c>
      <c r="AF1428">
        <v>14</v>
      </c>
      <c r="AG1428">
        <v>4</v>
      </c>
      <c r="AH1428">
        <v>7</v>
      </c>
      <c r="AI1428">
        <v>6</v>
      </c>
    </row>
    <row r="1429" spans="1:35" x14ac:dyDescent="0.2">
      <c r="A1429" s="102">
        <v>1314</v>
      </c>
      <c r="B1429">
        <v>4812</v>
      </c>
      <c r="C1429" t="s">
        <v>698</v>
      </c>
      <c r="D1429" t="s">
        <v>1313</v>
      </c>
      <c r="E1429">
        <v>5060</v>
      </c>
      <c r="F1429">
        <v>5060</v>
      </c>
      <c r="G1429">
        <v>200</v>
      </c>
      <c r="H1429" t="s">
        <v>1311</v>
      </c>
      <c r="I1429">
        <v>7274</v>
      </c>
      <c r="J1429" t="s">
        <v>2161</v>
      </c>
      <c r="K1429" t="s">
        <v>1329</v>
      </c>
      <c r="L1429">
        <v>2288</v>
      </c>
      <c r="M1429">
        <v>2287</v>
      </c>
      <c r="N1429">
        <v>400</v>
      </c>
      <c r="O1429" t="s">
        <v>1314</v>
      </c>
      <c r="P1429">
        <v>0.63482771229636303</v>
      </c>
      <c r="Q1429">
        <v>0.82494946674676695</v>
      </c>
      <c r="R1429" s="15">
        <v>0.36679104281278302</v>
      </c>
      <c r="S1429">
        <v>4.4886200996110001E-2</v>
      </c>
      <c r="T1429">
        <v>1.90578199058502</v>
      </c>
      <c r="U1429">
        <v>1.90578199058502</v>
      </c>
      <c r="V1429">
        <v>2.1995413290500698</v>
      </c>
      <c r="W1429">
        <v>14.18</v>
      </c>
      <c r="X1429">
        <v>9.6</v>
      </c>
      <c r="Y1429">
        <v>-247585</v>
      </c>
      <c r="Z1429">
        <v>-11790</v>
      </c>
      <c r="AA1429">
        <v>-0.54</v>
      </c>
      <c r="AB1429">
        <v>21</v>
      </c>
      <c r="AC1429">
        <v>9</v>
      </c>
      <c r="AD1429">
        <v>12</v>
      </c>
      <c r="AE1429">
        <v>42.86</v>
      </c>
      <c r="AF1429">
        <v>10</v>
      </c>
      <c r="AG1429">
        <v>6</v>
      </c>
      <c r="AH1429">
        <v>10</v>
      </c>
      <c r="AI1429">
        <v>5</v>
      </c>
    </row>
    <row r="1430" spans="1:35" x14ac:dyDescent="0.2">
      <c r="A1430" s="102">
        <v>1259</v>
      </c>
      <c r="B1430">
        <v>7321</v>
      </c>
      <c r="C1430" t="s">
        <v>1530</v>
      </c>
      <c r="D1430" t="s">
        <v>1369</v>
      </c>
      <c r="E1430">
        <v>600</v>
      </c>
      <c r="F1430">
        <v>588</v>
      </c>
      <c r="G1430">
        <v>1800</v>
      </c>
      <c r="H1430" t="s">
        <v>1314</v>
      </c>
      <c r="I1430">
        <v>9501</v>
      </c>
      <c r="J1430" t="s">
        <v>1373</v>
      </c>
      <c r="K1430" t="s">
        <v>1371</v>
      </c>
      <c r="L1430">
        <v>435</v>
      </c>
      <c r="M1430">
        <v>438</v>
      </c>
      <c r="N1430">
        <v>2400</v>
      </c>
      <c r="O1430" t="s">
        <v>1311</v>
      </c>
      <c r="P1430">
        <v>0.823271367176302</v>
      </c>
      <c r="Q1430">
        <v>0.83227204192780901</v>
      </c>
      <c r="R1430">
        <v>0.20391925300453001</v>
      </c>
      <c r="S1430">
        <v>2.23048857015955E-2</v>
      </c>
      <c r="T1430">
        <v>-2.3675116327783901</v>
      </c>
      <c r="U1430">
        <v>2.3675116327783901</v>
      </c>
      <c r="V1430">
        <v>1.6334023838288401</v>
      </c>
      <c r="W1430">
        <v>-9.41</v>
      </c>
      <c r="X1430">
        <v>0.68</v>
      </c>
      <c r="Y1430">
        <v>-247590</v>
      </c>
      <c r="Z1430">
        <v>-24759</v>
      </c>
      <c r="AA1430">
        <v>-1.1100000000000001</v>
      </c>
      <c r="AB1430">
        <v>10</v>
      </c>
      <c r="AC1430">
        <v>4</v>
      </c>
      <c r="AD1430">
        <v>6</v>
      </c>
      <c r="AE1430">
        <v>40</v>
      </c>
      <c r="AF1430">
        <v>13</v>
      </c>
      <c r="AG1430">
        <v>2</v>
      </c>
      <c r="AH1430">
        <v>5</v>
      </c>
      <c r="AI1430">
        <v>3</v>
      </c>
    </row>
    <row r="1431" spans="1:35" x14ac:dyDescent="0.2">
      <c r="A1431" s="102">
        <v>412</v>
      </c>
      <c r="B1431">
        <v>2531</v>
      </c>
      <c r="C1431" t="s">
        <v>1338</v>
      </c>
      <c r="D1431" t="s">
        <v>1339</v>
      </c>
      <c r="E1431">
        <v>940</v>
      </c>
      <c r="F1431">
        <v>923</v>
      </c>
      <c r="G1431">
        <v>1100</v>
      </c>
      <c r="H1431" t="s">
        <v>1311</v>
      </c>
      <c r="I1431">
        <v>7201</v>
      </c>
      <c r="J1431" t="s">
        <v>1354</v>
      </c>
      <c r="K1431" t="s">
        <v>1329</v>
      </c>
      <c r="L1431">
        <v>505</v>
      </c>
      <c r="M1431">
        <v>502.8</v>
      </c>
      <c r="N1431">
        <v>2000</v>
      </c>
      <c r="O1431" t="s">
        <v>1314</v>
      </c>
      <c r="P1431">
        <v>0.86963630128022495</v>
      </c>
      <c r="Q1431">
        <v>0.90644314246501001</v>
      </c>
      <c r="R1431">
        <v>0.240034175441461</v>
      </c>
      <c r="S1431">
        <v>9.7309187543917302E-4</v>
      </c>
      <c r="T1431">
        <v>3.9672303585832598</v>
      </c>
      <c r="U1431">
        <v>3.9672303585832598</v>
      </c>
      <c r="V1431">
        <v>4.5833165009374</v>
      </c>
      <c r="W1431">
        <v>13.64</v>
      </c>
      <c r="X1431">
        <v>0.96</v>
      </c>
      <c r="Y1431">
        <v>-249550</v>
      </c>
      <c r="Z1431">
        <v>-14679</v>
      </c>
      <c r="AA1431">
        <v>-0.73</v>
      </c>
      <c r="AB1431">
        <v>17</v>
      </c>
      <c r="AC1431">
        <v>7</v>
      </c>
      <c r="AD1431">
        <v>10</v>
      </c>
      <c r="AE1431">
        <v>41.18</v>
      </c>
      <c r="AF1431">
        <v>12</v>
      </c>
      <c r="AG1431">
        <v>5</v>
      </c>
      <c r="AH1431">
        <v>6</v>
      </c>
      <c r="AI1431">
        <v>6</v>
      </c>
    </row>
    <row r="1432" spans="1:35" x14ac:dyDescent="0.2">
      <c r="A1432" s="102">
        <v>404</v>
      </c>
      <c r="B1432">
        <v>5947</v>
      </c>
      <c r="C1432" t="s">
        <v>230</v>
      </c>
      <c r="D1432" t="s">
        <v>1525</v>
      </c>
      <c r="E1432">
        <v>7880</v>
      </c>
      <c r="F1432">
        <v>7820</v>
      </c>
      <c r="G1432">
        <v>100</v>
      </c>
      <c r="H1432" t="s">
        <v>1311</v>
      </c>
      <c r="I1432">
        <v>7701</v>
      </c>
      <c r="J1432" t="s">
        <v>1813</v>
      </c>
      <c r="K1432" t="s">
        <v>1320</v>
      </c>
      <c r="L1432">
        <v>3020</v>
      </c>
      <c r="M1432">
        <v>2967</v>
      </c>
      <c r="N1432">
        <v>300</v>
      </c>
      <c r="O1432" t="s">
        <v>1314</v>
      </c>
      <c r="P1432">
        <v>0.79127896157089495</v>
      </c>
      <c r="Q1432">
        <v>0.90673098863446899</v>
      </c>
      <c r="R1432">
        <v>0.455953051018192</v>
      </c>
      <c r="S1432">
        <v>6.4721543089896694E-2</v>
      </c>
      <c r="T1432">
        <v>0.64313068529825501</v>
      </c>
      <c r="U1432">
        <v>0.64313068529825501</v>
      </c>
      <c r="V1432">
        <v>0.85085389510233</v>
      </c>
      <c r="W1432">
        <v>2.13</v>
      </c>
      <c r="X1432">
        <v>13.82</v>
      </c>
      <c r="Y1432">
        <v>-250884</v>
      </c>
      <c r="Z1432">
        <v>-20907</v>
      </c>
      <c r="AA1432">
        <v>-1.04</v>
      </c>
      <c r="AB1432">
        <v>12</v>
      </c>
      <c r="AC1432">
        <v>4</v>
      </c>
      <c r="AD1432">
        <v>8</v>
      </c>
      <c r="AE1432">
        <v>33.33</v>
      </c>
      <c r="AF1432">
        <v>13</v>
      </c>
      <c r="AG1432">
        <v>2</v>
      </c>
      <c r="AH1432">
        <v>6</v>
      </c>
      <c r="AI1432">
        <v>4</v>
      </c>
    </row>
    <row r="1433" spans="1:35" x14ac:dyDescent="0.2">
      <c r="A1433" s="102">
        <v>1394</v>
      </c>
      <c r="B1433">
        <v>4578</v>
      </c>
      <c r="C1433" t="s">
        <v>2154</v>
      </c>
      <c r="D1433" t="s">
        <v>1334</v>
      </c>
      <c r="E1433">
        <v>4598</v>
      </c>
      <c r="F1433">
        <v>4602</v>
      </c>
      <c r="G1433">
        <v>200</v>
      </c>
      <c r="H1433" t="s">
        <v>1314</v>
      </c>
      <c r="I1433">
        <v>6370</v>
      </c>
      <c r="J1433" t="s">
        <v>1569</v>
      </c>
      <c r="K1433" t="s">
        <v>1324</v>
      </c>
      <c r="L1433">
        <v>3195</v>
      </c>
      <c r="M1433">
        <v>3200</v>
      </c>
      <c r="N1433">
        <v>300</v>
      </c>
      <c r="O1433" t="s">
        <v>1311</v>
      </c>
      <c r="P1433">
        <v>0.62928747398728202</v>
      </c>
      <c r="Q1433">
        <v>0.81625028260807597</v>
      </c>
      <c r="R1433">
        <v>5.6219976941235998E-4</v>
      </c>
      <c r="S1433">
        <v>4.3547110513019703E-2</v>
      </c>
      <c r="T1433">
        <v>-1.6368471965228499</v>
      </c>
      <c r="U1433">
        <v>1.6368471965228499</v>
      </c>
      <c r="V1433">
        <v>0.64789155477954097</v>
      </c>
      <c r="W1433">
        <v>-5.14</v>
      </c>
      <c r="X1433">
        <v>4.3</v>
      </c>
      <c r="Y1433">
        <v>-251697</v>
      </c>
      <c r="Z1433">
        <v>-20975</v>
      </c>
      <c r="AA1433">
        <v>-1.1499999999999999</v>
      </c>
      <c r="AB1433">
        <v>12</v>
      </c>
      <c r="AC1433">
        <v>3</v>
      </c>
      <c r="AD1433">
        <v>9</v>
      </c>
      <c r="AE1433">
        <v>25</v>
      </c>
      <c r="AF1433">
        <v>11</v>
      </c>
      <c r="AG1433">
        <v>3</v>
      </c>
      <c r="AH1433">
        <v>4</v>
      </c>
      <c r="AI1433">
        <v>5</v>
      </c>
    </row>
    <row r="1434" spans="1:35" x14ac:dyDescent="0.2">
      <c r="A1434" s="102">
        <v>1352</v>
      </c>
      <c r="B1434">
        <v>5020</v>
      </c>
      <c r="C1434" t="s">
        <v>1669</v>
      </c>
      <c r="D1434" t="s">
        <v>1590</v>
      </c>
      <c r="E1434">
        <v>471</v>
      </c>
      <c r="F1434">
        <v>474.9</v>
      </c>
      <c r="G1434">
        <v>2300</v>
      </c>
      <c r="H1434" t="s">
        <v>1311</v>
      </c>
      <c r="I1434">
        <v>6302</v>
      </c>
      <c r="J1434" t="s">
        <v>1585</v>
      </c>
      <c r="K1434" t="s">
        <v>1324</v>
      </c>
      <c r="L1434">
        <v>2702</v>
      </c>
      <c r="M1434">
        <v>2722</v>
      </c>
      <c r="N1434">
        <v>400</v>
      </c>
      <c r="O1434" t="s">
        <v>1314</v>
      </c>
      <c r="P1434">
        <v>0.72455103732689496</v>
      </c>
      <c r="Q1434">
        <v>0.82047557933389204</v>
      </c>
      <c r="R1434">
        <v>0.32312857317891103</v>
      </c>
      <c r="S1434">
        <v>6.4873111811637003E-3</v>
      </c>
      <c r="T1434">
        <v>2.8569077968843102</v>
      </c>
      <c r="U1434">
        <v>2.8569077968843102</v>
      </c>
      <c r="V1434">
        <v>3.04452295470817</v>
      </c>
      <c r="W1434">
        <v>9.06</v>
      </c>
      <c r="X1434">
        <v>0.32</v>
      </c>
      <c r="Y1434">
        <v>-253089</v>
      </c>
      <c r="Z1434">
        <v>-13320</v>
      </c>
      <c r="AA1434">
        <v>-0.71</v>
      </c>
      <c r="AB1434">
        <v>19</v>
      </c>
      <c r="AC1434">
        <v>5</v>
      </c>
      <c r="AD1434">
        <v>14</v>
      </c>
      <c r="AE1434">
        <v>26.32</v>
      </c>
      <c r="AF1434">
        <v>11</v>
      </c>
      <c r="AG1434">
        <v>5</v>
      </c>
      <c r="AH1434">
        <v>7</v>
      </c>
      <c r="AI1434">
        <v>7</v>
      </c>
    </row>
    <row r="1435" spans="1:35" x14ac:dyDescent="0.2">
      <c r="A1435" s="102">
        <v>325</v>
      </c>
      <c r="B1435">
        <v>3436</v>
      </c>
      <c r="C1435" t="s">
        <v>1581</v>
      </c>
      <c r="D1435" t="s">
        <v>1525</v>
      </c>
      <c r="E1435">
        <v>1870</v>
      </c>
      <c r="F1435">
        <v>1896</v>
      </c>
      <c r="G1435">
        <v>500</v>
      </c>
      <c r="H1435" t="s">
        <v>1311</v>
      </c>
      <c r="I1435">
        <v>8604</v>
      </c>
      <c r="J1435" t="s">
        <v>446</v>
      </c>
      <c r="K1435" t="s">
        <v>1517</v>
      </c>
      <c r="L1435">
        <v>556</v>
      </c>
      <c r="M1435">
        <v>558.9</v>
      </c>
      <c r="N1435">
        <v>1700</v>
      </c>
      <c r="O1435" t="s">
        <v>1314</v>
      </c>
      <c r="P1435">
        <v>0.55700792474649197</v>
      </c>
      <c r="Q1435">
        <v>0.91356569692592005</v>
      </c>
      <c r="R1435">
        <v>1.27998976067573E-2</v>
      </c>
      <c r="S1435">
        <v>6.9212342005407703E-4</v>
      </c>
      <c r="T1435">
        <v>0.66602846313322195</v>
      </c>
      <c r="U1435">
        <v>0.66602846313322195</v>
      </c>
      <c r="V1435">
        <v>0.73712912217050097</v>
      </c>
      <c r="W1435">
        <v>3.82</v>
      </c>
      <c r="X1435">
        <v>0.22</v>
      </c>
      <c r="Y1435">
        <v>-254864</v>
      </c>
      <c r="Z1435">
        <v>-16991</v>
      </c>
      <c r="AA1435">
        <v>-0.81</v>
      </c>
      <c r="AB1435">
        <v>15</v>
      </c>
      <c r="AC1435">
        <v>8</v>
      </c>
      <c r="AD1435">
        <v>7</v>
      </c>
      <c r="AE1435">
        <v>53.33</v>
      </c>
      <c r="AF1435">
        <v>9</v>
      </c>
      <c r="AG1435">
        <v>5</v>
      </c>
      <c r="AH1435">
        <v>7</v>
      </c>
      <c r="AI1435">
        <v>3</v>
      </c>
    </row>
    <row r="1436" spans="1:35" x14ac:dyDescent="0.2">
      <c r="A1436" s="102">
        <v>488</v>
      </c>
      <c r="B1436">
        <v>8058</v>
      </c>
      <c r="C1436" t="s">
        <v>1671</v>
      </c>
      <c r="D1436" t="s">
        <v>1318</v>
      </c>
      <c r="E1436">
        <v>2843</v>
      </c>
      <c r="F1436">
        <v>2864.5</v>
      </c>
      <c r="G1436">
        <v>300</v>
      </c>
      <c r="H1436" t="s">
        <v>1311</v>
      </c>
      <c r="I1436">
        <v>9956</v>
      </c>
      <c r="J1436" t="s">
        <v>1264</v>
      </c>
      <c r="K1436" t="s">
        <v>1337</v>
      </c>
      <c r="L1436">
        <v>1857</v>
      </c>
      <c r="M1436">
        <v>1831</v>
      </c>
      <c r="N1436">
        <v>500</v>
      </c>
      <c r="O1436" t="s">
        <v>1314</v>
      </c>
      <c r="P1436">
        <v>0.58665573836100904</v>
      </c>
      <c r="Q1436">
        <v>0.90039034543000995</v>
      </c>
      <c r="R1436">
        <v>0.128867680118083</v>
      </c>
      <c r="S1436">
        <v>2.1900298644777199E-2</v>
      </c>
      <c r="T1436">
        <v>3.0250186761995499</v>
      </c>
      <c r="U1436">
        <v>3.0250186761995499</v>
      </c>
      <c r="V1436">
        <v>2.4004148320021099</v>
      </c>
      <c r="W1436">
        <v>8.6199999999999992</v>
      </c>
      <c r="X1436">
        <v>6.53</v>
      </c>
      <c r="Y1436">
        <v>-255892</v>
      </c>
      <c r="Z1436">
        <v>-15993</v>
      </c>
      <c r="AA1436">
        <v>-0.81</v>
      </c>
      <c r="AB1436">
        <v>16</v>
      </c>
      <c r="AC1436">
        <v>4</v>
      </c>
      <c r="AD1436">
        <v>12</v>
      </c>
      <c r="AE1436">
        <v>25</v>
      </c>
      <c r="AF1436">
        <v>14</v>
      </c>
      <c r="AG1436">
        <v>3</v>
      </c>
      <c r="AH1436">
        <v>2</v>
      </c>
      <c r="AI1436">
        <v>11</v>
      </c>
    </row>
    <row r="1437" spans="1:35" x14ac:dyDescent="0.2">
      <c r="A1437" s="102">
        <v>1341</v>
      </c>
      <c r="B1437">
        <v>8385</v>
      </c>
      <c r="C1437" t="s">
        <v>913</v>
      </c>
      <c r="D1437" t="s">
        <v>1369</v>
      </c>
      <c r="E1437">
        <v>551</v>
      </c>
      <c r="F1437">
        <v>551</v>
      </c>
      <c r="G1437">
        <v>2000</v>
      </c>
      <c r="H1437" t="s">
        <v>1314</v>
      </c>
      <c r="I1437">
        <v>9142</v>
      </c>
      <c r="J1437" t="s">
        <v>953</v>
      </c>
      <c r="K1437" t="s">
        <v>1442</v>
      </c>
      <c r="L1437">
        <v>3595</v>
      </c>
      <c r="M1437">
        <v>3620</v>
      </c>
      <c r="N1437">
        <v>300</v>
      </c>
      <c r="O1437" t="s">
        <v>1311</v>
      </c>
      <c r="P1437">
        <v>0.51707445636895799</v>
      </c>
      <c r="Q1437">
        <v>0.82189751433715097</v>
      </c>
      <c r="R1437">
        <v>0.403998262057019</v>
      </c>
      <c r="S1437">
        <v>4.2056635389720098E-2</v>
      </c>
      <c r="T1437">
        <v>-2.1733904292106501</v>
      </c>
      <c r="U1437">
        <v>2.1733904292106501</v>
      </c>
      <c r="V1437">
        <v>1.9070127403881401</v>
      </c>
      <c r="W1437">
        <v>-6.27</v>
      </c>
      <c r="X1437">
        <v>1.47</v>
      </c>
      <c r="Y1437">
        <v>-257711</v>
      </c>
      <c r="Z1437">
        <v>-14317</v>
      </c>
      <c r="AA1437">
        <v>-0.74</v>
      </c>
      <c r="AB1437">
        <v>18</v>
      </c>
      <c r="AC1437">
        <v>7</v>
      </c>
      <c r="AD1437">
        <v>11</v>
      </c>
      <c r="AE1437">
        <v>38.89</v>
      </c>
      <c r="AF1437">
        <v>13</v>
      </c>
      <c r="AG1437">
        <v>2</v>
      </c>
      <c r="AH1437">
        <v>6</v>
      </c>
      <c r="AI1437">
        <v>10</v>
      </c>
    </row>
    <row r="1438" spans="1:35" x14ac:dyDescent="0.2">
      <c r="A1438" s="102">
        <v>202</v>
      </c>
      <c r="B1438">
        <v>2413</v>
      </c>
      <c r="C1438" t="s">
        <v>1331</v>
      </c>
      <c r="D1438" t="s">
        <v>1326</v>
      </c>
      <c r="E1438">
        <v>3250</v>
      </c>
      <c r="F1438">
        <v>3200</v>
      </c>
      <c r="G1438">
        <v>300</v>
      </c>
      <c r="H1438" t="s">
        <v>1311</v>
      </c>
      <c r="I1438">
        <v>9468</v>
      </c>
      <c r="J1438" t="s">
        <v>1312</v>
      </c>
      <c r="K1438" t="s">
        <v>1313</v>
      </c>
      <c r="L1438">
        <v>1683</v>
      </c>
      <c r="M1438">
        <v>1720</v>
      </c>
      <c r="N1438">
        <v>600</v>
      </c>
      <c r="O1438" t="s">
        <v>1314</v>
      </c>
      <c r="P1438">
        <v>0.81393521032400695</v>
      </c>
      <c r="Q1438">
        <v>0.925945865153045</v>
      </c>
      <c r="R1438" s="15">
        <v>9.4867695122516596E-2</v>
      </c>
      <c r="S1438">
        <v>3.1896420418644697E-2</v>
      </c>
      <c r="T1438">
        <v>1.91012992735931</v>
      </c>
      <c r="U1438">
        <v>1.91012992735931</v>
      </c>
      <c r="V1438">
        <v>2.3982143258580901</v>
      </c>
      <c r="W1438">
        <v>8.93</v>
      </c>
      <c r="X1438">
        <v>7.5</v>
      </c>
      <c r="Y1438">
        <v>-259395</v>
      </c>
      <c r="Z1438">
        <v>-11278</v>
      </c>
      <c r="AA1438">
        <v>-0.54</v>
      </c>
      <c r="AB1438">
        <v>23</v>
      </c>
      <c r="AC1438">
        <v>7</v>
      </c>
      <c r="AD1438">
        <v>16</v>
      </c>
      <c r="AE1438">
        <v>30.43</v>
      </c>
      <c r="AF1438">
        <v>10</v>
      </c>
      <c r="AG1438">
        <v>7</v>
      </c>
      <c r="AH1438">
        <v>11</v>
      </c>
      <c r="AI1438">
        <v>5</v>
      </c>
    </row>
    <row r="1439" spans="1:35" x14ac:dyDescent="0.2">
      <c r="A1439" s="102">
        <v>455</v>
      </c>
      <c r="B1439">
        <v>3765</v>
      </c>
      <c r="C1439" t="s">
        <v>1615</v>
      </c>
      <c r="D1439" t="s">
        <v>1313</v>
      </c>
      <c r="E1439">
        <v>1940</v>
      </c>
      <c r="F1439">
        <v>1917</v>
      </c>
      <c r="G1439">
        <v>500</v>
      </c>
      <c r="H1439" t="s">
        <v>1314</v>
      </c>
      <c r="I1439">
        <v>7261</v>
      </c>
      <c r="J1439" t="s">
        <v>1716</v>
      </c>
      <c r="K1439" t="s">
        <v>1329</v>
      </c>
      <c r="L1439">
        <v>882</v>
      </c>
      <c r="M1439">
        <v>883</v>
      </c>
      <c r="N1439">
        <v>1100</v>
      </c>
      <c r="O1439" t="s">
        <v>1311</v>
      </c>
      <c r="P1439">
        <v>0.61695637278279203</v>
      </c>
      <c r="Q1439">
        <v>0.90359460729755003</v>
      </c>
      <c r="R1439">
        <v>0.33827784722652499</v>
      </c>
      <c r="S1439">
        <v>2.2119353361178599E-2</v>
      </c>
      <c r="T1439">
        <v>-1.86232992638544</v>
      </c>
      <c r="U1439">
        <v>1.86232992638544</v>
      </c>
      <c r="V1439">
        <v>1.56172542382079</v>
      </c>
      <c r="W1439">
        <v>-9.6300000000000008</v>
      </c>
      <c r="X1439">
        <v>1.34</v>
      </c>
      <c r="Y1439">
        <v>-260251</v>
      </c>
      <c r="Z1439">
        <v>-10410</v>
      </c>
      <c r="AA1439">
        <v>-0.49</v>
      </c>
      <c r="AB1439">
        <v>25</v>
      </c>
      <c r="AC1439">
        <v>13</v>
      </c>
      <c r="AD1439">
        <v>12</v>
      </c>
      <c r="AE1439">
        <v>52</v>
      </c>
      <c r="AF1439">
        <v>10</v>
      </c>
      <c r="AG1439">
        <v>9</v>
      </c>
      <c r="AH1439">
        <v>9</v>
      </c>
      <c r="AI1439">
        <v>7</v>
      </c>
    </row>
    <row r="1440" spans="1:35" x14ac:dyDescent="0.2">
      <c r="A1440" s="102">
        <v>863</v>
      </c>
      <c r="B1440">
        <v>1332</v>
      </c>
      <c r="C1440" t="s">
        <v>1780</v>
      </c>
      <c r="D1440" t="s">
        <v>1440</v>
      </c>
      <c r="E1440">
        <v>610</v>
      </c>
      <c r="F1440">
        <v>616</v>
      </c>
      <c r="G1440">
        <v>1700</v>
      </c>
      <c r="H1440" t="s">
        <v>1311</v>
      </c>
      <c r="I1440">
        <v>7211</v>
      </c>
      <c r="J1440" t="s">
        <v>28</v>
      </c>
      <c r="K1440" t="s">
        <v>1329</v>
      </c>
      <c r="L1440">
        <v>409</v>
      </c>
      <c r="M1440">
        <v>408</v>
      </c>
      <c r="N1440">
        <v>2600</v>
      </c>
      <c r="O1440" t="s">
        <v>1314</v>
      </c>
      <c r="P1440">
        <v>0.730737267768655</v>
      </c>
      <c r="Q1440">
        <v>0.868430585645382</v>
      </c>
      <c r="R1440">
        <v>3.7822630685034803E-2</v>
      </c>
      <c r="S1440">
        <v>7.0296340455331299E-2</v>
      </c>
      <c r="T1440">
        <v>1.9221569626528801</v>
      </c>
      <c r="U1440">
        <v>1.9221569626528801</v>
      </c>
      <c r="V1440">
        <v>1.7440488422010501</v>
      </c>
      <c r="W1440">
        <v>10.08</v>
      </c>
      <c r="X1440">
        <v>1.3</v>
      </c>
      <c r="Y1440">
        <v>-262474</v>
      </c>
      <c r="Z1440">
        <v>-11931</v>
      </c>
      <c r="AA1440">
        <v>-0.57999999999999996</v>
      </c>
      <c r="AB1440">
        <v>22</v>
      </c>
      <c r="AC1440">
        <v>8</v>
      </c>
      <c r="AD1440">
        <v>14</v>
      </c>
      <c r="AE1440">
        <v>36.36</v>
      </c>
      <c r="AF1440">
        <v>11</v>
      </c>
      <c r="AG1440">
        <v>8</v>
      </c>
      <c r="AH1440">
        <v>9</v>
      </c>
      <c r="AI1440">
        <v>5</v>
      </c>
    </row>
    <row r="1441" spans="1:35" x14ac:dyDescent="0.2">
      <c r="A1441" s="102">
        <v>1331</v>
      </c>
      <c r="B1441">
        <v>8058</v>
      </c>
      <c r="C1441" t="s">
        <v>1671</v>
      </c>
      <c r="D1441" t="s">
        <v>1318</v>
      </c>
      <c r="E1441">
        <v>2843</v>
      </c>
      <c r="F1441">
        <v>2864.5</v>
      </c>
      <c r="G1441">
        <v>300</v>
      </c>
      <c r="H1441" t="s">
        <v>1311</v>
      </c>
      <c r="I1441">
        <v>9603</v>
      </c>
      <c r="J1441" t="s">
        <v>1501</v>
      </c>
      <c r="K1441" t="s">
        <v>1326</v>
      </c>
      <c r="L1441">
        <v>2530</v>
      </c>
      <c r="M1441">
        <v>2491</v>
      </c>
      <c r="N1441">
        <v>300</v>
      </c>
      <c r="O1441" t="s">
        <v>1314</v>
      </c>
      <c r="P1441">
        <v>0.67896120401897497</v>
      </c>
      <c r="Q1441">
        <v>0.82300577771626104</v>
      </c>
      <c r="R1441">
        <v>0.21700709406120999</v>
      </c>
      <c r="S1441">
        <v>9.6489257469652506E-2</v>
      </c>
      <c r="T1441">
        <v>2.5326854823981901</v>
      </c>
      <c r="U1441">
        <v>2.5326854823981901</v>
      </c>
      <c r="V1441">
        <v>1.8991658345331599</v>
      </c>
      <c r="W1441">
        <v>13.62</v>
      </c>
      <c r="X1441">
        <v>13.04</v>
      </c>
      <c r="Y1441">
        <v>-265409</v>
      </c>
      <c r="Z1441">
        <v>-18958</v>
      </c>
      <c r="AA1441">
        <v>-1.02</v>
      </c>
      <c r="AB1441">
        <v>14</v>
      </c>
      <c r="AC1441">
        <v>6</v>
      </c>
      <c r="AD1441">
        <v>8</v>
      </c>
      <c r="AE1441">
        <v>42.86</v>
      </c>
      <c r="AF1441">
        <v>10</v>
      </c>
      <c r="AG1441">
        <v>4</v>
      </c>
      <c r="AH1441">
        <v>7</v>
      </c>
      <c r="AI1441">
        <v>3</v>
      </c>
    </row>
    <row r="1442" spans="1:35" x14ac:dyDescent="0.2">
      <c r="A1442" s="102">
        <v>385</v>
      </c>
      <c r="B1442">
        <v>2492</v>
      </c>
      <c r="C1442" t="s">
        <v>602</v>
      </c>
      <c r="D1442" t="s">
        <v>1326</v>
      </c>
      <c r="E1442">
        <v>812</v>
      </c>
      <c r="F1442">
        <v>752</v>
      </c>
      <c r="G1442">
        <v>1300</v>
      </c>
      <c r="H1442" t="s">
        <v>1314</v>
      </c>
      <c r="I1442">
        <v>3197</v>
      </c>
      <c r="J1442" t="s">
        <v>637</v>
      </c>
      <c r="K1442" t="s">
        <v>1337</v>
      </c>
      <c r="L1442">
        <v>1903</v>
      </c>
      <c r="M1442">
        <v>1912</v>
      </c>
      <c r="N1442">
        <v>500</v>
      </c>
      <c r="O1442" t="s">
        <v>1311</v>
      </c>
      <c r="P1442">
        <v>0.854405084285634</v>
      </c>
      <c r="Q1442">
        <v>0.90833210062724601</v>
      </c>
      <c r="R1442">
        <v>0.46051605867678802</v>
      </c>
      <c r="S1442">
        <v>4.2466694922513601E-3</v>
      </c>
      <c r="T1442">
        <v>-2.9632879920608102</v>
      </c>
      <c r="U1442">
        <v>2.9632879920608102</v>
      </c>
      <c r="V1442">
        <v>0.82027310805909104</v>
      </c>
      <c r="W1442">
        <v>-13.22</v>
      </c>
      <c r="X1442">
        <v>2.2599999999999998</v>
      </c>
      <c r="Y1442">
        <v>-267869</v>
      </c>
      <c r="Z1442">
        <v>-11161</v>
      </c>
      <c r="AA1442">
        <v>-0.54</v>
      </c>
      <c r="AB1442">
        <v>24</v>
      </c>
      <c r="AC1442">
        <v>10</v>
      </c>
      <c r="AD1442">
        <v>14</v>
      </c>
      <c r="AE1442">
        <v>41.67</v>
      </c>
      <c r="AF1442">
        <v>7</v>
      </c>
      <c r="AG1442">
        <v>8</v>
      </c>
      <c r="AH1442">
        <v>14</v>
      </c>
      <c r="AI1442">
        <v>2</v>
      </c>
    </row>
    <row r="1443" spans="1:35" x14ac:dyDescent="0.2">
      <c r="A1443" s="102">
        <v>1308</v>
      </c>
      <c r="B1443">
        <v>1812</v>
      </c>
      <c r="C1443" t="s">
        <v>1416</v>
      </c>
      <c r="D1443" t="s">
        <v>1321</v>
      </c>
      <c r="E1443">
        <v>1289</v>
      </c>
      <c r="F1443">
        <v>1296</v>
      </c>
      <c r="G1443">
        <v>800</v>
      </c>
      <c r="H1443" t="s">
        <v>1311</v>
      </c>
      <c r="I1443">
        <v>7211</v>
      </c>
      <c r="J1443" t="s">
        <v>28</v>
      </c>
      <c r="K1443" t="s">
        <v>1329</v>
      </c>
      <c r="L1443">
        <v>409</v>
      </c>
      <c r="M1443">
        <v>408</v>
      </c>
      <c r="N1443">
        <v>2500</v>
      </c>
      <c r="O1443" t="s">
        <v>1314</v>
      </c>
      <c r="P1443">
        <v>0.65424185359028897</v>
      </c>
      <c r="Q1443">
        <v>0.82543468566051503</v>
      </c>
      <c r="R1443">
        <v>3.3661738733731801E-2</v>
      </c>
      <c r="S1443">
        <v>7.5738509160687598E-2</v>
      </c>
      <c r="T1443">
        <v>0.23600128872463699</v>
      </c>
      <c r="U1443">
        <v>0.23600128872463699</v>
      </c>
      <c r="V1443">
        <v>0.30968456563469299</v>
      </c>
      <c r="W1443">
        <v>1.22</v>
      </c>
      <c r="X1443">
        <v>1.62</v>
      </c>
      <c r="Y1443">
        <v>-268637</v>
      </c>
      <c r="Z1443">
        <v>-10745</v>
      </c>
      <c r="AA1443">
        <v>-0.5</v>
      </c>
      <c r="AB1443">
        <v>25</v>
      </c>
      <c r="AC1443">
        <v>11</v>
      </c>
      <c r="AD1443">
        <v>14</v>
      </c>
      <c r="AE1443">
        <v>44</v>
      </c>
      <c r="AF1443">
        <v>12</v>
      </c>
      <c r="AG1443">
        <v>7</v>
      </c>
      <c r="AH1443">
        <v>8</v>
      </c>
      <c r="AI1443">
        <v>10</v>
      </c>
    </row>
    <row r="1444" spans="1:35" x14ac:dyDescent="0.2">
      <c r="A1444" s="102">
        <v>1425</v>
      </c>
      <c r="B1444">
        <v>3865</v>
      </c>
      <c r="C1444" t="s">
        <v>1259</v>
      </c>
      <c r="D1444" t="s">
        <v>1542</v>
      </c>
      <c r="E1444">
        <v>500</v>
      </c>
      <c r="F1444">
        <v>499</v>
      </c>
      <c r="G1444">
        <v>2200</v>
      </c>
      <c r="H1444" t="s">
        <v>1314</v>
      </c>
      <c r="I1444">
        <v>9501</v>
      </c>
      <c r="J1444" t="s">
        <v>1373</v>
      </c>
      <c r="K1444" t="s">
        <v>1371</v>
      </c>
      <c r="L1444">
        <v>435</v>
      </c>
      <c r="M1444">
        <v>438</v>
      </c>
      <c r="N1444">
        <v>2500</v>
      </c>
      <c r="O1444" t="s">
        <v>1311</v>
      </c>
      <c r="P1444">
        <v>0.78366617313626996</v>
      </c>
      <c r="Q1444">
        <v>0.81243543377291405</v>
      </c>
      <c r="R1444">
        <v>0.27163686352139998</v>
      </c>
      <c r="S1444" s="15">
        <v>7.8425022292005001E-2</v>
      </c>
      <c r="T1444">
        <v>-0.88651366013894795</v>
      </c>
      <c r="U1444">
        <v>0.88651366013894795</v>
      </c>
      <c r="V1444">
        <v>0.43191764053340898</v>
      </c>
      <c r="W1444">
        <v>-3.74</v>
      </c>
      <c r="X1444">
        <v>0.26</v>
      </c>
      <c r="Y1444">
        <v>-268956</v>
      </c>
      <c r="Z1444">
        <v>-14156</v>
      </c>
      <c r="AA1444">
        <v>-0.67</v>
      </c>
      <c r="AB1444">
        <v>19</v>
      </c>
      <c r="AC1444">
        <v>7</v>
      </c>
      <c r="AD1444">
        <v>12</v>
      </c>
      <c r="AE1444">
        <v>36.840000000000003</v>
      </c>
      <c r="AF1444">
        <v>11</v>
      </c>
      <c r="AG1444">
        <v>4</v>
      </c>
      <c r="AH1444">
        <v>7</v>
      </c>
      <c r="AI1444">
        <v>8</v>
      </c>
    </row>
    <row r="1445" spans="1:35" x14ac:dyDescent="0.2">
      <c r="A1445" s="102">
        <v>934</v>
      </c>
      <c r="B1445">
        <v>5110</v>
      </c>
      <c r="C1445" t="s">
        <v>1144</v>
      </c>
      <c r="D1445" t="s">
        <v>1450</v>
      </c>
      <c r="E1445">
        <v>1220</v>
      </c>
      <c r="F1445">
        <v>1230</v>
      </c>
      <c r="G1445">
        <v>800</v>
      </c>
      <c r="H1445" t="s">
        <v>1314</v>
      </c>
      <c r="I1445">
        <v>8358</v>
      </c>
      <c r="J1445" t="s">
        <v>1602</v>
      </c>
      <c r="K1445" t="s">
        <v>1369</v>
      </c>
      <c r="L1445">
        <v>478</v>
      </c>
      <c r="M1445">
        <v>468</v>
      </c>
      <c r="N1445">
        <v>2100</v>
      </c>
      <c r="O1445" t="s">
        <v>1311</v>
      </c>
      <c r="P1445">
        <v>0.93066160767842898</v>
      </c>
      <c r="Q1445">
        <v>0.86164833733532098</v>
      </c>
      <c r="R1445">
        <v>8.8982748681795398E-2</v>
      </c>
      <c r="S1445">
        <v>2.50547379250067E-2</v>
      </c>
      <c r="T1445">
        <v>-0.71344537348793002</v>
      </c>
      <c r="U1445">
        <v>0.71344537348793002</v>
      </c>
      <c r="V1445">
        <v>4.5074364319644296E-3</v>
      </c>
      <c r="W1445">
        <v>-4.5999999999999996</v>
      </c>
      <c r="X1445">
        <v>0.12</v>
      </c>
      <c r="Y1445">
        <v>-270316</v>
      </c>
      <c r="Z1445">
        <v>-10397</v>
      </c>
      <c r="AA1445">
        <v>-0.59</v>
      </c>
      <c r="AB1445">
        <v>26</v>
      </c>
      <c r="AC1445">
        <v>11</v>
      </c>
      <c r="AD1445">
        <v>15</v>
      </c>
      <c r="AE1445">
        <v>42.31</v>
      </c>
      <c r="AF1445">
        <v>11</v>
      </c>
      <c r="AG1445">
        <v>9</v>
      </c>
      <c r="AH1445">
        <v>12</v>
      </c>
      <c r="AI1445">
        <v>5</v>
      </c>
    </row>
    <row r="1446" spans="1:35" x14ac:dyDescent="0.2">
      <c r="A1446" s="102">
        <v>208</v>
      </c>
      <c r="B1446">
        <v>1414</v>
      </c>
      <c r="C1446" t="s">
        <v>1506</v>
      </c>
      <c r="D1446" t="s">
        <v>1321</v>
      </c>
      <c r="E1446">
        <v>4500</v>
      </c>
      <c r="F1446">
        <v>4460</v>
      </c>
      <c r="G1446">
        <v>200</v>
      </c>
      <c r="H1446" t="s">
        <v>1311</v>
      </c>
      <c r="I1446">
        <v>1803</v>
      </c>
      <c r="J1446" t="s">
        <v>1322</v>
      </c>
      <c r="K1446" t="s">
        <v>1321</v>
      </c>
      <c r="L1446">
        <v>1095</v>
      </c>
      <c r="M1446">
        <v>1094</v>
      </c>
      <c r="N1446">
        <v>800</v>
      </c>
      <c r="O1446" t="s">
        <v>1314</v>
      </c>
      <c r="P1446">
        <v>0.86268208923502698</v>
      </c>
      <c r="Q1446">
        <v>0.92557765669145098</v>
      </c>
      <c r="R1446">
        <v>1.50890129491682E-2</v>
      </c>
      <c r="S1446">
        <v>1.6525523226514498E-2</v>
      </c>
      <c r="T1446">
        <v>0.20025765850126501</v>
      </c>
      <c r="U1446">
        <v>0.20025765850126501</v>
      </c>
      <c r="V1446">
        <v>0.37543610627503898</v>
      </c>
      <c r="W1446">
        <v>0.33</v>
      </c>
      <c r="X1446">
        <v>1.88</v>
      </c>
      <c r="Y1446">
        <v>-273770</v>
      </c>
      <c r="Z1446">
        <v>-13688</v>
      </c>
      <c r="AA1446">
        <v>-0.83</v>
      </c>
      <c r="AB1446">
        <v>20</v>
      </c>
      <c r="AC1446">
        <v>7</v>
      </c>
      <c r="AD1446">
        <v>13</v>
      </c>
      <c r="AE1446">
        <v>35</v>
      </c>
      <c r="AF1446">
        <v>12</v>
      </c>
      <c r="AG1446">
        <v>4</v>
      </c>
      <c r="AH1446">
        <v>8</v>
      </c>
      <c r="AI1446">
        <v>8</v>
      </c>
    </row>
    <row r="1447" spans="1:35" x14ac:dyDescent="0.2">
      <c r="A1447" s="102">
        <v>1455</v>
      </c>
      <c r="B1447">
        <v>3668</v>
      </c>
      <c r="C1447" t="s">
        <v>665</v>
      </c>
      <c r="D1447" t="s">
        <v>1313</v>
      </c>
      <c r="E1447">
        <v>931</v>
      </c>
      <c r="F1447">
        <v>940</v>
      </c>
      <c r="G1447">
        <v>600</v>
      </c>
      <c r="H1447" t="s">
        <v>1314</v>
      </c>
      <c r="I1447">
        <v>7649</v>
      </c>
      <c r="J1447" t="s">
        <v>1555</v>
      </c>
      <c r="K1447" t="s">
        <v>1337</v>
      </c>
      <c r="L1447">
        <v>5550</v>
      </c>
      <c r="M1447">
        <v>5520</v>
      </c>
      <c r="N1447">
        <v>100</v>
      </c>
      <c r="O1447" t="s">
        <v>1311</v>
      </c>
      <c r="P1447">
        <v>0.74348430071917204</v>
      </c>
      <c r="Q1447">
        <v>0.80870461157460605</v>
      </c>
      <c r="R1447">
        <v>4.3874479081729499E-2</v>
      </c>
      <c r="S1447">
        <v>6.6734960846567104E-2</v>
      </c>
      <c r="T1447">
        <v>-2.1530786325181999</v>
      </c>
      <c r="U1447">
        <v>2.1530786325181999</v>
      </c>
      <c r="V1447">
        <v>2.0933255571171299</v>
      </c>
      <c r="W1447">
        <v>-19.850000000000001</v>
      </c>
      <c r="X1447">
        <v>2.17</v>
      </c>
      <c r="Y1447">
        <v>-273832</v>
      </c>
      <c r="Z1447">
        <v>-14412</v>
      </c>
      <c r="AA1447">
        <v>-1.35</v>
      </c>
      <c r="AB1447">
        <v>19</v>
      </c>
      <c r="AC1447">
        <v>7</v>
      </c>
      <c r="AD1447">
        <v>12</v>
      </c>
      <c r="AE1447">
        <v>36.840000000000003</v>
      </c>
      <c r="AF1447">
        <v>11</v>
      </c>
      <c r="AG1447">
        <v>6</v>
      </c>
      <c r="AH1447">
        <v>6</v>
      </c>
      <c r="AI1447">
        <v>7</v>
      </c>
    </row>
    <row r="1448" spans="1:35" x14ac:dyDescent="0.2">
      <c r="A1448" s="102">
        <v>146</v>
      </c>
      <c r="B1448">
        <v>4536</v>
      </c>
      <c r="C1448" t="s">
        <v>1613</v>
      </c>
      <c r="D1448" t="s">
        <v>1334</v>
      </c>
      <c r="E1448">
        <v>2021</v>
      </c>
      <c r="F1448">
        <v>2011</v>
      </c>
      <c r="G1448">
        <v>300</v>
      </c>
      <c r="H1448" t="s">
        <v>1314</v>
      </c>
      <c r="I1448">
        <v>6920</v>
      </c>
      <c r="J1448" t="s">
        <v>1315</v>
      </c>
      <c r="K1448" t="s">
        <v>1316</v>
      </c>
      <c r="L1448">
        <v>6050</v>
      </c>
      <c r="M1448">
        <v>5930</v>
      </c>
      <c r="N1448">
        <v>100</v>
      </c>
      <c r="O1448" t="s">
        <v>1311</v>
      </c>
      <c r="P1448">
        <v>0.51625659477133801</v>
      </c>
      <c r="Q1448">
        <v>0.93256531671617504</v>
      </c>
      <c r="R1448">
        <v>6.3541719907979397E-2</v>
      </c>
      <c r="S1448">
        <v>1.6608747909503299E-2</v>
      </c>
      <c r="T1448">
        <v>-1.49490356528448</v>
      </c>
      <c r="U1448">
        <v>1.49490356528448</v>
      </c>
      <c r="V1448">
        <v>1.6459719490167599</v>
      </c>
      <c r="W1448">
        <v>-21.71</v>
      </c>
      <c r="X1448">
        <v>1.74</v>
      </c>
      <c r="Y1448">
        <v>-273952</v>
      </c>
      <c r="Z1448">
        <v>-13698</v>
      </c>
      <c r="AA1448">
        <v>-0.64</v>
      </c>
      <c r="AB1448">
        <v>20</v>
      </c>
      <c r="AC1448">
        <v>10</v>
      </c>
      <c r="AD1448">
        <v>10</v>
      </c>
      <c r="AE1448">
        <v>50</v>
      </c>
      <c r="AF1448">
        <v>8</v>
      </c>
      <c r="AG1448">
        <v>9</v>
      </c>
      <c r="AH1448">
        <v>9</v>
      </c>
      <c r="AI1448">
        <v>2</v>
      </c>
    </row>
    <row r="1449" spans="1:35" x14ac:dyDescent="0.2">
      <c r="A1449" s="102">
        <v>972</v>
      </c>
      <c r="B1449">
        <v>5803</v>
      </c>
      <c r="C1449" t="s">
        <v>26</v>
      </c>
      <c r="D1449" t="s">
        <v>1327</v>
      </c>
      <c r="E1449">
        <v>383</v>
      </c>
      <c r="F1449">
        <v>387</v>
      </c>
      <c r="G1449">
        <v>2500</v>
      </c>
      <c r="H1449" t="s">
        <v>1314</v>
      </c>
      <c r="I1449">
        <v>9072</v>
      </c>
      <c r="J1449" t="s">
        <v>1441</v>
      </c>
      <c r="K1449" t="s">
        <v>1442</v>
      </c>
      <c r="L1449">
        <v>2444</v>
      </c>
      <c r="M1449">
        <v>2438</v>
      </c>
      <c r="N1449">
        <v>400</v>
      </c>
      <c r="O1449" t="s">
        <v>1311</v>
      </c>
      <c r="P1449">
        <v>0.89288396564105099</v>
      </c>
      <c r="Q1449">
        <v>0.85851783769268197</v>
      </c>
      <c r="R1449">
        <v>3.8199068939478401E-2</v>
      </c>
      <c r="S1449">
        <v>8.0963912887994198E-3</v>
      </c>
      <c r="T1449">
        <v>-1.0468729821992899</v>
      </c>
      <c r="U1449">
        <v>1.0468729821992899</v>
      </c>
      <c r="V1449">
        <v>1.38184169638921</v>
      </c>
      <c r="W1449">
        <v>-6.34</v>
      </c>
      <c r="X1449">
        <v>0.79</v>
      </c>
      <c r="Y1449">
        <v>-274507</v>
      </c>
      <c r="Z1449">
        <v>-13725</v>
      </c>
      <c r="AA1449">
        <v>-0.73</v>
      </c>
      <c r="AB1449">
        <v>20</v>
      </c>
      <c r="AC1449">
        <v>9</v>
      </c>
      <c r="AD1449">
        <v>11</v>
      </c>
      <c r="AE1449">
        <v>45</v>
      </c>
      <c r="AF1449">
        <v>11</v>
      </c>
      <c r="AG1449">
        <v>8</v>
      </c>
      <c r="AH1449">
        <v>8</v>
      </c>
      <c r="AI1449">
        <v>4</v>
      </c>
    </row>
    <row r="1450" spans="1:35" x14ac:dyDescent="0.2">
      <c r="A1450" s="102">
        <v>592</v>
      </c>
      <c r="B1450">
        <v>1414</v>
      </c>
      <c r="C1450" t="s">
        <v>1506</v>
      </c>
      <c r="D1450" t="s">
        <v>1321</v>
      </c>
      <c r="E1450">
        <v>4500</v>
      </c>
      <c r="F1450">
        <v>4460</v>
      </c>
      <c r="G1450">
        <v>200</v>
      </c>
      <c r="H1450" t="s">
        <v>1314</v>
      </c>
      <c r="I1450">
        <v>5333</v>
      </c>
      <c r="J1450" t="s">
        <v>237</v>
      </c>
      <c r="K1450" t="s">
        <v>1310</v>
      </c>
      <c r="L1450">
        <v>1890</v>
      </c>
      <c r="M1450">
        <v>1889</v>
      </c>
      <c r="N1450">
        <v>500</v>
      </c>
      <c r="O1450" t="s">
        <v>1311</v>
      </c>
      <c r="P1450">
        <v>0.85195349243937002</v>
      </c>
      <c r="Q1450">
        <v>0.89192424299251005</v>
      </c>
      <c r="R1450">
        <v>2.0032300184955099E-2</v>
      </c>
      <c r="S1450">
        <v>8.0719700249132803E-2</v>
      </c>
      <c r="T1450">
        <v>-0.58101870894242202</v>
      </c>
      <c r="U1450">
        <v>0.58101870894242202</v>
      </c>
      <c r="V1450">
        <v>8.9597011243027994E-3</v>
      </c>
      <c r="W1450">
        <v>-1.39</v>
      </c>
      <c r="X1450">
        <v>5.89</v>
      </c>
      <c r="Y1450">
        <v>-276872</v>
      </c>
      <c r="Z1450">
        <v>-16287</v>
      </c>
      <c r="AA1450">
        <v>-0.89</v>
      </c>
      <c r="AB1450">
        <v>17</v>
      </c>
      <c r="AC1450">
        <v>7</v>
      </c>
      <c r="AD1450">
        <v>10</v>
      </c>
      <c r="AE1450">
        <v>41.18</v>
      </c>
      <c r="AF1450">
        <v>13</v>
      </c>
      <c r="AG1450">
        <v>3</v>
      </c>
      <c r="AH1450">
        <v>7</v>
      </c>
      <c r="AI1450">
        <v>7</v>
      </c>
    </row>
    <row r="1451" spans="1:35" x14ac:dyDescent="0.2">
      <c r="A1451" s="102">
        <v>1284</v>
      </c>
      <c r="B1451">
        <v>5706</v>
      </c>
      <c r="C1451" t="s">
        <v>1667</v>
      </c>
      <c r="D1451" t="s">
        <v>1327</v>
      </c>
      <c r="E1451">
        <v>2841</v>
      </c>
      <c r="F1451">
        <v>2899</v>
      </c>
      <c r="G1451">
        <v>300</v>
      </c>
      <c r="H1451" t="s">
        <v>1311</v>
      </c>
      <c r="I1451">
        <v>6995</v>
      </c>
      <c r="J1451" t="s">
        <v>50</v>
      </c>
      <c r="K1451" t="s">
        <v>1329</v>
      </c>
      <c r="L1451">
        <v>1840</v>
      </c>
      <c r="M1451">
        <v>1849</v>
      </c>
      <c r="N1451">
        <v>500</v>
      </c>
      <c r="O1451" t="s">
        <v>1314</v>
      </c>
      <c r="P1451">
        <v>0.59028507618634196</v>
      </c>
      <c r="Q1451">
        <v>0.82868526306609902</v>
      </c>
      <c r="R1451">
        <v>4.60949516427617E-2</v>
      </c>
      <c r="S1451">
        <v>2.5177880070028101E-2</v>
      </c>
      <c r="T1451">
        <v>2.32918890163449</v>
      </c>
      <c r="U1451">
        <v>2.32918890163449</v>
      </c>
      <c r="V1451">
        <v>2.0539061477899101</v>
      </c>
      <c r="W1451">
        <v>12.83</v>
      </c>
      <c r="X1451">
        <v>6.3</v>
      </c>
      <c r="Y1451">
        <v>-277634</v>
      </c>
      <c r="Z1451">
        <v>-16331</v>
      </c>
      <c r="AA1451">
        <v>-0.83</v>
      </c>
      <c r="AB1451">
        <v>17</v>
      </c>
      <c r="AC1451">
        <v>7</v>
      </c>
      <c r="AD1451">
        <v>10</v>
      </c>
      <c r="AE1451">
        <v>41.18</v>
      </c>
      <c r="AF1451">
        <v>10</v>
      </c>
      <c r="AG1451">
        <v>6</v>
      </c>
      <c r="AH1451">
        <v>8</v>
      </c>
      <c r="AI1451">
        <v>3</v>
      </c>
    </row>
    <row r="1452" spans="1:35" x14ac:dyDescent="0.2">
      <c r="A1452" s="102">
        <v>1446</v>
      </c>
      <c r="B1452">
        <v>2811</v>
      </c>
      <c r="C1452" t="s">
        <v>1704</v>
      </c>
      <c r="D1452" t="s">
        <v>1339</v>
      </c>
      <c r="E1452">
        <v>2770</v>
      </c>
      <c r="F1452">
        <v>2770</v>
      </c>
      <c r="G1452">
        <v>300</v>
      </c>
      <c r="H1452" t="s">
        <v>1314</v>
      </c>
      <c r="I1452">
        <v>4974</v>
      </c>
      <c r="J1452" t="s">
        <v>2070</v>
      </c>
      <c r="K1452" t="s">
        <v>1336</v>
      </c>
      <c r="L1452">
        <v>2428</v>
      </c>
      <c r="M1452">
        <v>2404</v>
      </c>
      <c r="N1452">
        <v>300</v>
      </c>
      <c r="O1452" t="s">
        <v>1311</v>
      </c>
      <c r="P1452">
        <v>0.70657258736038597</v>
      </c>
      <c r="Q1452">
        <v>0.80959714241643199</v>
      </c>
      <c r="R1452">
        <v>0.33282235992200199</v>
      </c>
      <c r="S1452">
        <v>6.3916777764756197E-2</v>
      </c>
      <c r="T1452">
        <v>-2.4295922796889799</v>
      </c>
      <c r="U1452">
        <v>2.4295922796889799</v>
      </c>
      <c r="V1452">
        <v>1.6715469068356801</v>
      </c>
      <c r="W1452">
        <v>-8.64</v>
      </c>
      <c r="X1452">
        <v>13.21</v>
      </c>
      <c r="Y1452">
        <v>-277836</v>
      </c>
      <c r="Z1452">
        <v>-23153</v>
      </c>
      <c r="AA1452">
        <v>-1.4</v>
      </c>
      <c r="AB1452">
        <v>12</v>
      </c>
      <c r="AC1452">
        <v>3</v>
      </c>
      <c r="AD1452">
        <v>9</v>
      </c>
      <c r="AE1452">
        <v>25</v>
      </c>
      <c r="AF1452">
        <v>12</v>
      </c>
      <c r="AG1452">
        <v>2</v>
      </c>
      <c r="AH1452">
        <v>6</v>
      </c>
      <c r="AI1452">
        <v>4</v>
      </c>
    </row>
    <row r="1453" spans="1:35" x14ac:dyDescent="0.2">
      <c r="A1453" s="102">
        <v>909</v>
      </c>
      <c r="B1453">
        <v>2001</v>
      </c>
      <c r="C1453" t="s">
        <v>1222</v>
      </c>
      <c r="D1453" t="s">
        <v>1339</v>
      </c>
      <c r="E1453">
        <v>1653</v>
      </c>
      <c r="F1453">
        <v>1649</v>
      </c>
      <c r="G1453">
        <v>500</v>
      </c>
      <c r="H1453" t="s">
        <v>1311</v>
      </c>
      <c r="I1453">
        <v>7012</v>
      </c>
      <c r="J1453" t="s">
        <v>1547</v>
      </c>
      <c r="K1453" t="s">
        <v>1329</v>
      </c>
      <c r="L1453">
        <v>2186</v>
      </c>
      <c r="M1453">
        <v>2238</v>
      </c>
      <c r="N1453">
        <v>400</v>
      </c>
      <c r="O1453" t="s">
        <v>1314</v>
      </c>
      <c r="P1453">
        <v>0.86976602575046003</v>
      </c>
      <c r="Q1453">
        <v>0.86385305465756901</v>
      </c>
      <c r="R1453">
        <v>7.6635562138861798E-3</v>
      </c>
      <c r="S1453">
        <v>8.5065482830567196E-2</v>
      </c>
      <c r="T1453">
        <v>1.19479142006918</v>
      </c>
      <c r="U1453">
        <v>1.19479142006918</v>
      </c>
      <c r="V1453">
        <v>1.4456131760856299</v>
      </c>
      <c r="W1453">
        <v>4.43</v>
      </c>
      <c r="X1453">
        <v>7.9</v>
      </c>
      <c r="Y1453">
        <v>-282504</v>
      </c>
      <c r="Z1453">
        <v>-16618</v>
      </c>
      <c r="AA1453">
        <v>-0.87</v>
      </c>
      <c r="AB1453">
        <v>17</v>
      </c>
      <c r="AC1453">
        <v>7</v>
      </c>
      <c r="AD1453">
        <v>10</v>
      </c>
      <c r="AE1453">
        <v>41.18</v>
      </c>
      <c r="AF1453">
        <v>15</v>
      </c>
      <c r="AG1453">
        <v>4</v>
      </c>
      <c r="AH1453">
        <v>5</v>
      </c>
      <c r="AI1453">
        <v>8</v>
      </c>
    </row>
    <row r="1454" spans="1:35" x14ac:dyDescent="0.2">
      <c r="A1454" s="102">
        <v>314</v>
      </c>
      <c r="B1454">
        <v>5110</v>
      </c>
      <c r="C1454" t="s">
        <v>1144</v>
      </c>
      <c r="D1454" t="s">
        <v>1450</v>
      </c>
      <c r="E1454">
        <v>1220</v>
      </c>
      <c r="F1454">
        <v>1230</v>
      </c>
      <c r="G1454">
        <v>800</v>
      </c>
      <c r="H1454" t="s">
        <v>1311</v>
      </c>
      <c r="I1454">
        <v>5803</v>
      </c>
      <c r="J1454" t="s">
        <v>26</v>
      </c>
      <c r="K1454" t="s">
        <v>1327</v>
      </c>
      <c r="L1454">
        <v>383</v>
      </c>
      <c r="M1454">
        <v>387</v>
      </c>
      <c r="N1454">
        <v>2500</v>
      </c>
      <c r="O1454" t="s">
        <v>1314</v>
      </c>
      <c r="P1454">
        <v>0.92672963383860896</v>
      </c>
      <c r="Q1454">
        <v>0.914965287310741</v>
      </c>
      <c r="R1454">
        <v>7.2957926803085896E-2</v>
      </c>
      <c r="S1454">
        <v>1.5809932894796801E-2</v>
      </c>
      <c r="T1454">
        <v>2.2983748269986402</v>
      </c>
      <c r="U1454">
        <v>2.2983748269986402</v>
      </c>
      <c r="V1454">
        <v>2.3790653035498202</v>
      </c>
      <c r="W1454">
        <v>6.18</v>
      </c>
      <c r="X1454">
        <v>1.68</v>
      </c>
      <c r="Y1454">
        <v>-284351</v>
      </c>
      <c r="Z1454">
        <v>-14966</v>
      </c>
      <c r="AA1454">
        <v>-0.73</v>
      </c>
      <c r="AB1454">
        <v>19</v>
      </c>
      <c r="AC1454">
        <v>7</v>
      </c>
      <c r="AD1454">
        <v>12</v>
      </c>
      <c r="AE1454">
        <v>36.840000000000003</v>
      </c>
      <c r="AF1454">
        <v>12</v>
      </c>
      <c r="AG1454">
        <v>6</v>
      </c>
      <c r="AH1454">
        <v>6</v>
      </c>
      <c r="AI1454">
        <v>7</v>
      </c>
    </row>
    <row r="1455" spans="1:35" x14ac:dyDescent="0.2">
      <c r="A1455" s="102">
        <v>335</v>
      </c>
      <c r="B1455">
        <v>2001</v>
      </c>
      <c r="C1455" t="s">
        <v>1222</v>
      </c>
      <c r="D1455" t="s">
        <v>1339</v>
      </c>
      <c r="E1455">
        <v>1653</v>
      </c>
      <c r="F1455">
        <v>1649</v>
      </c>
      <c r="G1455">
        <v>600</v>
      </c>
      <c r="H1455" t="s">
        <v>1311</v>
      </c>
      <c r="I1455">
        <v>2267</v>
      </c>
      <c r="J1455" t="s">
        <v>1570</v>
      </c>
      <c r="K1455" t="s">
        <v>1339</v>
      </c>
      <c r="L1455">
        <v>5310</v>
      </c>
      <c r="M1455">
        <v>5330</v>
      </c>
      <c r="N1455">
        <v>200</v>
      </c>
      <c r="O1455" t="s">
        <v>1314</v>
      </c>
      <c r="P1455">
        <v>0.80662169814736695</v>
      </c>
      <c r="Q1455">
        <v>0.912630094135085</v>
      </c>
      <c r="R1455">
        <v>5.65965335994656E-2</v>
      </c>
      <c r="S1455">
        <v>1.8283555042558401E-2</v>
      </c>
      <c r="T1455">
        <v>2.9338529928420098</v>
      </c>
      <c r="U1455">
        <v>2.9338529928420098</v>
      </c>
      <c r="V1455">
        <v>3.15352791770465</v>
      </c>
      <c r="W1455">
        <v>8.91</v>
      </c>
      <c r="X1455">
        <v>7.19</v>
      </c>
      <c r="Y1455">
        <v>-285139</v>
      </c>
      <c r="Z1455">
        <v>-15007</v>
      </c>
      <c r="AA1455">
        <v>-0.96</v>
      </c>
      <c r="AB1455">
        <v>19</v>
      </c>
      <c r="AC1455">
        <v>6</v>
      </c>
      <c r="AD1455">
        <v>13</v>
      </c>
      <c r="AE1455">
        <v>31.58</v>
      </c>
      <c r="AF1455">
        <v>12</v>
      </c>
      <c r="AG1455">
        <v>4</v>
      </c>
      <c r="AH1455">
        <v>6</v>
      </c>
      <c r="AI1455">
        <v>9</v>
      </c>
    </row>
    <row r="1456" spans="1:35" x14ac:dyDescent="0.2">
      <c r="A1456" s="102">
        <v>68</v>
      </c>
      <c r="B1456">
        <v>2331</v>
      </c>
      <c r="C1456" t="s">
        <v>1470</v>
      </c>
      <c r="D1456" t="s">
        <v>1326</v>
      </c>
      <c r="E1456">
        <v>5800</v>
      </c>
      <c r="F1456">
        <v>5660</v>
      </c>
      <c r="G1456">
        <v>100</v>
      </c>
      <c r="H1456" t="s">
        <v>1314</v>
      </c>
      <c r="I1456">
        <v>2413</v>
      </c>
      <c r="J1456" t="s">
        <v>1331</v>
      </c>
      <c r="K1456" t="s">
        <v>1326</v>
      </c>
      <c r="L1456">
        <v>3250</v>
      </c>
      <c r="M1456">
        <v>3200</v>
      </c>
      <c r="N1456">
        <v>200</v>
      </c>
      <c r="O1456" t="s">
        <v>1311</v>
      </c>
      <c r="P1456">
        <v>0.66178527866346604</v>
      </c>
      <c r="Q1456">
        <v>0.94719491771771203</v>
      </c>
      <c r="R1456">
        <v>4.9224493811777799E-2</v>
      </c>
      <c r="S1456">
        <v>2.72145086926673E-3</v>
      </c>
      <c r="T1456">
        <v>-1.0451214288430899</v>
      </c>
      <c r="U1456">
        <v>1.0451214288430899</v>
      </c>
      <c r="V1456">
        <v>1.01247675308594</v>
      </c>
      <c r="W1456">
        <v>-7.86</v>
      </c>
      <c r="X1456">
        <v>13.07</v>
      </c>
      <c r="Y1456">
        <v>-287460</v>
      </c>
      <c r="Z1456">
        <v>-15970</v>
      </c>
      <c r="AA1456">
        <v>-0.96</v>
      </c>
      <c r="AB1456">
        <v>18</v>
      </c>
      <c r="AC1456">
        <v>6</v>
      </c>
      <c r="AD1456">
        <v>12</v>
      </c>
      <c r="AE1456">
        <v>33.33</v>
      </c>
      <c r="AF1456">
        <v>11</v>
      </c>
      <c r="AG1456">
        <v>4</v>
      </c>
      <c r="AH1456">
        <v>10</v>
      </c>
      <c r="AI1456">
        <v>4</v>
      </c>
    </row>
    <row r="1457" spans="1:35" x14ac:dyDescent="0.2">
      <c r="A1457" s="102">
        <v>453</v>
      </c>
      <c r="B1457">
        <v>4534</v>
      </c>
      <c r="C1457" t="s">
        <v>1580</v>
      </c>
      <c r="D1457" t="s">
        <v>1334</v>
      </c>
      <c r="E1457">
        <v>4290</v>
      </c>
      <c r="F1457">
        <v>4290</v>
      </c>
      <c r="G1457">
        <v>200</v>
      </c>
      <c r="H1457" t="s">
        <v>1311</v>
      </c>
      <c r="I1457">
        <v>7201</v>
      </c>
      <c r="J1457" t="s">
        <v>1354</v>
      </c>
      <c r="K1457" t="s">
        <v>1329</v>
      </c>
      <c r="L1457">
        <v>505</v>
      </c>
      <c r="M1457">
        <v>502.8</v>
      </c>
      <c r="N1457">
        <v>1700</v>
      </c>
      <c r="O1457" t="s">
        <v>1314</v>
      </c>
      <c r="P1457">
        <v>0.745323641743177</v>
      </c>
      <c r="Q1457">
        <v>0.903722987941325</v>
      </c>
      <c r="R1457">
        <v>0.13423048715261299</v>
      </c>
      <c r="S1457">
        <v>1.7765475502457901E-2</v>
      </c>
      <c r="T1457">
        <v>4.0234133902192202</v>
      </c>
      <c r="U1457">
        <v>4.0234133902192202</v>
      </c>
      <c r="V1457">
        <v>4.1776187146883004</v>
      </c>
      <c r="W1457">
        <v>20.58</v>
      </c>
      <c r="X1457">
        <v>0.38</v>
      </c>
      <c r="Y1457">
        <v>-299459</v>
      </c>
      <c r="Z1457">
        <v>-13612</v>
      </c>
      <c r="AA1457">
        <v>-0.73</v>
      </c>
      <c r="AB1457">
        <v>22</v>
      </c>
      <c r="AC1457">
        <v>7</v>
      </c>
      <c r="AD1457">
        <v>15</v>
      </c>
      <c r="AE1457">
        <v>31.82</v>
      </c>
      <c r="AF1457">
        <v>13</v>
      </c>
      <c r="AG1457">
        <v>5</v>
      </c>
      <c r="AH1457">
        <v>5</v>
      </c>
      <c r="AI1457">
        <v>12</v>
      </c>
    </row>
    <row r="1458" spans="1:35" x14ac:dyDescent="0.2">
      <c r="A1458" s="102">
        <v>594</v>
      </c>
      <c r="B1458">
        <v>5803</v>
      </c>
      <c r="C1458" t="s">
        <v>26</v>
      </c>
      <c r="D1458" t="s">
        <v>1327</v>
      </c>
      <c r="E1458">
        <v>383</v>
      </c>
      <c r="F1458">
        <v>387</v>
      </c>
      <c r="G1458">
        <v>2300</v>
      </c>
      <c r="H1458" t="s">
        <v>1314</v>
      </c>
      <c r="I1458">
        <v>7267</v>
      </c>
      <c r="J1458" t="s">
        <v>60</v>
      </c>
      <c r="K1458" t="s">
        <v>1329</v>
      </c>
      <c r="L1458">
        <v>2938</v>
      </c>
      <c r="M1458">
        <v>2954</v>
      </c>
      <c r="N1458">
        <v>300</v>
      </c>
      <c r="O1458" t="s">
        <v>1311</v>
      </c>
      <c r="P1458">
        <v>0.86021326470909099</v>
      </c>
      <c r="Q1458">
        <v>0.89180957555038298</v>
      </c>
      <c r="R1458">
        <v>3.3166036645318198E-2</v>
      </c>
      <c r="S1458">
        <v>5.3811550595133997E-2</v>
      </c>
      <c r="T1458">
        <v>-2.0180266810772598</v>
      </c>
      <c r="U1458">
        <v>2.0180266810772598</v>
      </c>
      <c r="V1458">
        <v>2.1160780687598502</v>
      </c>
      <c r="W1458">
        <v>-13.06</v>
      </c>
      <c r="X1458">
        <v>0.44</v>
      </c>
      <c r="Y1458">
        <v>-299840</v>
      </c>
      <c r="Z1458">
        <v>-18740</v>
      </c>
      <c r="AA1458">
        <v>-0.95</v>
      </c>
      <c r="AB1458">
        <v>16</v>
      </c>
      <c r="AC1458">
        <v>5</v>
      </c>
      <c r="AD1458">
        <v>11</v>
      </c>
      <c r="AE1458">
        <v>31.25</v>
      </c>
      <c r="AF1458">
        <v>14</v>
      </c>
      <c r="AG1458">
        <v>2</v>
      </c>
      <c r="AH1458">
        <v>6</v>
      </c>
      <c r="AI1458">
        <v>8</v>
      </c>
    </row>
    <row r="1459" spans="1:35" x14ac:dyDescent="0.2">
      <c r="A1459" s="102">
        <v>207</v>
      </c>
      <c r="B1459">
        <v>4634</v>
      </c>
      <c r="C1459" t="s">
        <v>65</v>
      </c>
      <c r="D1459" t="s">
        <v>1336</v>
      </c>
      <c r="E1459">
        <v>2460</v>
      </c>
      <c r="F1459">
        <v>2455</v>
      </c>
      <c r="G1459">
        <v>400</v>
      </c>
      <c r="H1459" t="s">
        <v>1311</v>
      </c>
      <c r="I1459">
        <v>5803</v>
      </c>
      <c r="J1459" t="s">
        <v>26</v>
      </c>
      <c r="K1459" t="s">
        <v>1327</v>
      </c>
      <c r="L1459">
        <v>383</v>
      </c>
      <c r="M1459">
        <v>387</v>
      </c>
      <c r="N1459">
        <v>2500</v>
      </c>
      <c r="O1459" t="s">
        <v>1314</v>
      </c>
      <c r="P1459">
        <v>0.84524753956151299</v>
      </c>
      <c r="Q1459">
        <v>0.92562123729382095</v>
      </c>
      <c r="R1459">
        <v>4.5920198327924898E-2</v>
      </c>
      <c r="S1459">
        <v>1.2254622096077E-3</v>
      </c>
      <c r="T1459">
        <v>1.6422464389231399</v>
      </c>
      <c r="U1459">
        <v>1.6422464389231399</v>
      </c>
      <c r="V1459">
        <v>2.18907532823135</v>
      </c>
      <c r="W1459">
        <v>7.8</v>
      </c>
      <c r="X1459">
        <v>1.48</v>
      </c>
      <c r="Y1459">
        <v>-302050</v>
      </c>
      <c r="Z1459">
        <v>-16781</v>
      </c>
      <c r="AA1459">
        <v>-0.95</v>
      </c>
      <c r="AB1459">
        <v>18</v>
      </c>
      <c r="AC1459">
        <v>8</v>
      </c>
      <c r="AD1459">
        <v>10</v>
      </c>
      <c r="AE1459">
        <v>44.44</v>
      </c>
      <c r="AF1459">
        <v>12</v>
      </c>
      <c r="AG1459">
        <v>4</v>
      </c>
      <c r="AH1459">
        <v>7</v>
      </c>
      <c r="AI1459">
        <v>7</v>
      </c>
    </row>
    <row r="1460" spans="1:35" x14ac:dyDescent="0.2">
      <c r="A1460" s="102">
        <v>727</v>
      </c>
      <c r="B1460">
        <v>7211</v>
      </c>
      <c r="C1460" t="s">
        <v>28</v>
      </c>
      <c r="D1460" t="s">
        <v>1329</v>
      </c>
      <c r="E1460">
        <v>409</v>
      </c>
      <c r="F1460">
        <v>408</v>
      </c>
      <c r="G1460">
        <v>2700</v>
      </c>
      <c r="H1460" t="s">
        <v>1314</v>
      </c>
      <c r="I1460">
        <v>9501</v>
      </c>
      <c r="J1460" t="s">
        <v>1373</v>
      </c>
      <c r="K1460" t="s">
        <v>1371</v>
      </c>
      <c r="L1460">
        <v>435</v>
      </c>
      <c r="M1460">
        <v>438</v>
      </c>
      <c r="N1460">
        <v>2500</v>
      </c>
      <c r="O1460" t="s">
        <v>1311</v>
      </c>
      <c r="P1460">
        <v>0.845810840508183</v>
      </c>
      <c r="Q1460">
        <v>0.88084284174609095</v>
      </c>
      <c r="R1460">
        <v>0.23078246824985299</v>
      </c>
      <c r="S1460">
        <v>2.6137687838372701E-2</v>
      </c>
      <c r="T1460">
        <v>-1.6697463625539499</v>
      </c>
      <c r="U1460">
        <v>1.6697463625539499</v>
      </c>
      <c r="V1460">
        <v>1.1746063364833199</v>
      </c>
      <c r="W1460">
        <v>-6.38</v>
      </c>
      <c r="X1460">
        <v>0.6</v>
      </c>
      <c r="Y1460">
        <v>-303970</v>
      </c>
      <c r="Z1460">
        <v>-16887</v>
      </c>
      <c r="AA1460">
        <v>-0.79</v>
      </c>
      <c r="AB1460">
        <v>18</v>
      </c>
      <c r="AC1460">
        <v>7</v>
      </c>
      <c r="AD1460">
        <v>11</v>
      </c>
      <c r="AE1460">
        <v>38.89</v>
      </c>
      <c r="AF1460">
        <v>11</v>
      </c>
      <c r="AG1460">
        <v>4</v>
      </c>
      <c r="AH1460">
        <v>8</v>
      </c>
      <c r="AI1460">
        <v>6</v>
      </c>
    </row>
    <row r="1461" spans="1:35" x14ac:dyDescent="0.2">
      <c r="A1461" s="102">
        <v>960</v>
      </c>
      <c r="B1461">
        <v>2810</v>
      </c>
      <c r="C1461" t="s">
        <v>1594</v>
      </c>
      <c r="D1461" t="s">
        <v>1339</v>
      </c>
      <c r="E1461">
        <v>3470</v>
      </c>
      <c r="F1461">
        <v>3450</v>
      </c>
      <c r="G1461">
        <v>300</v>
      </c>
      <c r="H1461" t="s">
        <v>1314</v>
      </c>
      <c r="I1461">
        <v>9143</v>
      </c>
      <c r="J1461" t="s">
        <v>1529</v>
      </c>
      <c r="K1461" t="s">
        <v>1442</v>
      </c>
      <c r="L1461">
        <v>2312</v>
      </c>
      <c r="M1461">
        <v>2300</v>
      </c>
      <c r="N1461">
        <v>400</v>
      </c>
      <c r="O1461" t="s">
        <v>1311</v>
      </c>
      <c r="P1461">
        <v>0.90039119551720403</v>
      </c>
      <c r="Q1461">
        <v>0.85938684028322598</v>
      </c>
      <c r="R1461">
        <v>2.5156940357771601E-3</v>
      </c>
      <c r="S1461">
        <v>6.0397102457529502E-2</v>
      </c>
      <c r="T1461">
        <v>-2.97560832821646E-2</v>
      </c>
      <c r="U1461">
        <v>2.97560832821646E-2</v>
      </c>
      <c r="V1461">
        <v>0.50152428939403404</v>
      </c>
      <c r="W1461">
        <v>-0.08</v>
      </c>
      <c r="X1461">
        <v>11.11</v>
      </c>
      <c r="Y1461">
        <v>-305023</v>
      </c>
      <c r="Z1461">
        <v>-43575</v>
      </c>
      <c r="AA1461">
        <v>-2.2400000000000002</v>
      </c>
      <c r="AB1461">
        <v>7</v>
      </c>
      <c r="AC1461">
        <v>1</v>
      </c>
      <c r="AD1461">
        <v>6</v>
      </c>
      <c r="AE1461">
        <v>14.29</v>
      </c>
      <c r="AF1461">
        <v>13</v>
      </c>
      <c r="AG1461">
        <v>1</v>
      </c>
      <c r="AH1461">
        <v>5</v>
      </c>
      <c r="AI1461">
        <v>1</v>
      </c>
    </row>
    <row r="1462" spans="1:35" x14ac:dyDescent="0.2">
      <c r="A1462" s="102">
        <v>1518</v>
      </c>
      <c r="B1462">
        <v>5020</v>
      </c>
      <c r="C1462" t="s">
        <v>1669</v>
      </c>
      <c r="D1462" t="s">
        <v>1590</v>
      </c>
      <c r="E1462">
        <v>471</v>
      </c>
      <c r="F1462">
        <v>474.9</v>
      </c>
      <c r="G1462">
        <v>2300</v>
      </c>
      <c r="H1462" t="s">
        <v>1311</v>
      </c>
      <c r="I1462">
        <v>9956</v>
      </c>
      <c r="J1462" t="s">
        <v>1264</v>
      </c>
      <c r="K1462" t="s">
        <v>1337</v>
      </c>
      <c r="L1462">
        <v>1857</v>
      </c>
      <c r="M1462">
        <v>1831</v>
      </c>
      <c r="N1462">
        <v>600</v>
      </c>
      <c r="O1462" t="s">
        <v>1314</v>
      </c>
      <c r="P1462">
        <v>0.79043457698782105</v>
      </c>
      <c r="Q1462">
        <v>0.80091926174390304</v>
      </c>
      <c r="R1462">
        <v>1.90237902744682E-2</v>
      </c>
      <c r="S1462">
        <v>2.7842437229587801E-2</v>
      </c>
      <c r="T1462">
        <v>1.1513540797439099</v>
      </c>
      <c r="U1462">
        <v>1.1513540797439099</v>
      </c>
      <c r="V1462">
        <v>0.59121764387959996</v>
      </c>
      <c r="W1462">
        <v>4.95</v>
      </c>
      <c r="X1462">
        <v>0.57999999999999996</v>
      </c>
      <c r="Y1462">
        <v>-309347</v>
      </c>
      <c r="Z1462">
        <v>-13450</v>
      </c>
      <c r="AA1462">
        <v>-0.69</v>
      </c>
      <c r="AB1462">
        <v>23</v>
      </c>
      <c r="AC1462">
        <v>10</v>
      </c>
      <c r="AD1462">
        <v>13</v>
      </c>
      <c r="AE1462">
        <v>43.48</v>
      </c>
      <c r="AF1462">
        <v>11</v>
      </c>
      <c r="AG1462">
        <v>7</v>
      </c>
      <c r="AH1462">
        <v>12</v>
      </c>
      <c r="AI1462">
        <v>4</v>
      </c>
    </row>
    <row r="1463" spans="1:35" x14ac:dyDescent="0.2">
      <c r="A1463" s="102">
        <v>1322</v>
      </c>
      <c r="B1463">
        <v>1951</v>
      </c>
      <c r="C1463" t="s">
        <v>1791</v>
      </c>
      <c r="D1463" t="s">
        <v>1321</v>
      </c>
      <c r="E1463">
        <v>2641</v>
      </c>
      <c r="F1463">
        <v>2565</v>
      </c>
      <c r="G1463">
        <v>400</v>
      </c>
      <c r="H1463" t="s">
        <v>1314</v>
      </c>
      <c r="I1463">
        <v>8358</v>
      </c>
      <c r="J1463" t="s">
        <v>1602</v>
      </c>
      <c r="K1463" t="s">
        <v>1369</v>
      </c>
      <c r="L1463">
        <v>478</v>
      </c>
      <c r="M1463">
        <v>468</v>
      </c>
      <c r="N1463">
        <v>2200</v>
      </c>
      <c r="O1463" t="s">
        <v>1311</v>
      </c>
      <c r="P1463">
        <v>0.690266317394296</v>
      </c>
      <c r="Q1463">
        <v>0.82373059145886596</v>
      </c>
      <c r="R1463" s="15">
        <v>1.2845771756947099E-5</v>
      </c>
      <c r="S1463">
        <v>1.3676473824027801E-2</v>
      </c>
      <c r="T1463">
        <v>-0.56110004011470604</v>
      </c>
      <c r="U1463">
        <v>0.56110004011470604</v>
      </c>
      <c r="V1463">
        <v>0.54956502885742298</v>
      </c>
      <c r="W1463">
        <v>-4.58</v>
      </c>
      <c r="X1463">
        <v>0.35</v>
      </c>
      <c r="Y1463">
        <v>-309817</v>
      </c>
      <c r="Z1463">
        <v>-9994</v>
      </c>
      <c r="AA1463">
        <v>-0.5</v>
      </c>
      <c r="AB1463">
        <v>31</v>
      </c>
      <c r="AC1463">
        <v>14</v>
      </c>
      <c r="AD1463">
        <v>17</v>
      </c>
      <c r="AE1463">
        <v>45.16</v>
      </c>
      <c r="AF1463">
        <v>9</v>
      </c>
      <c r="AG1463">
        <v>12</v>
      </c>
      <c r="AH1463">
        <v>14</v>
      </c>
      <c r="AI1463">
        <v>5</v>
      </c>
    </row>
    <row r="1464" spans="1:35" x14ac:dyDescent="0.2">
      <c r="A1464" s="102">
        <v>1267</v>
      </c>
      <c r="B1464">
        <v>2427</v>
      </c>
      <c r="C1464" t="s">
        <v>1592</v>
      </c>
      <c r="D1464" t="s">
        <v>1326</v>
      </c>
      <c r="E1464">
        <v>1000</v>
      </c>
      <c r="F1464">
        <v>1023</v>
      </c>
      <c r="G1464">
        <v>1000</v>
      </c>
      <c r="H1464" t="s">
        <v>1314</v>
      </c>
      <c r="I1464">
        <v>8377</v>
      </c>
      <c r="J1464" t="s">
        <v>1443</v>
      </c>
      <c r="K1464" t="s">
        <v>1369</v>
      </c>
      <c r="L1464">
        <v>1043</v>
      </c>
      <c r="M1464">
        <v>1043</v>
      </c>
      <c r="N1464">
        <v>1000</v>
      </c>
      <c r="O1464" t="s">
        <v>1311</v>
      </c>
      <c r="P1464">
        <v>0.90433160749748898</v>
      </c>
      <c r="Q1464">
        <v>0.83125134423343305</v>
      </c>
      <c r="R1464">
        <v>4.1483338700668802E-2</v>
      </c>
      <c r="S1464">
        <v>7.6582437833726993E-2</v>
      </c>
      <c r="T1464">
        <v>-0.94035882549127003</v>
      </c>
      <c r="U1464">
        <v>0.94035882549127003</v>
      </c>
      <c r="V1464">
        <v>2.3866407235547298</v>
      </c>
      <c r="W1464">
        <v>-4.46</v>
      </c>
      <c r="X1464">
        <v>1.92</v>
      </c>
      <c r="Y1464">
        <v>-310286</v>
      </c>
      <c r="Z1464">
        <v>-14776</v>
      </c>
      <c r="AA1464">
        <v>-0.67</v>
      </c>
      <c r="AB1464">
        <v>21</v>
      </c>
      <c r="AC1464">
        <v>8</v>
      </c>
      <c r="AD1464">
        <v>13</v>
      </c>
      <c r="AE1464">
        <v>38.1</v>
      </c>
      <c r="AF1464">
        <v>8</v>
      </c>
      <c r="AG1464">
        <v>8</v>
      </c>
      <c r="AH1464">
        <v>10</v>
      </c>
      <c r="AI1464">
        <v>3</v>
      </c>
    </row>
    <row r="1465" spans="1:35" x14ac:dyDescent="0.2">
      <c r="A1465" s="102">
        <v>1393</v>
      </c>
      <c r="B1465">
        <v>5706</v>
      </c>
      <c r="C1465" t="s">
        <v>1667</v>
      </c>
      <c r="D1465" t="s">
        <v>1327</v>
      </c>
      <c r="E1465">
        <v>2841</v>
      </c>
      <c r="F1465">
        <v>2899</v>
      </c>
      <c r="G1465">
        <v>300</v>
      </c>
      <c r="H1465" t="s">
        <v>1311</v>
      </c>
      <c r="I1465">
        <v>5991</v>
      </c>
      <c r="J1465" t="s">
        <v>1117</v>
      </c>
      <c r="K1465" t="s">
        <v>1525</v>
      </c>
      <c r="L1465">
        <v>908</v>
      </c>
      <c r="M1465">
        <v>924</v>
      </c>
      <c r="N1465">
        <v>900</v>
      </c>
      <c r="O1465" t="s">
        <v>1314</v>
      </c>
      <c r="P1465">
        <v>0.74176854101871703</v>
      </c>
      <c r="Q1465">
        <v>0.81628416906338397</v>
      </c>
      <c r="R1465">
        <v>2.9375316085554802E-4</v>
      </c>
      <c r="S1465">
        <v>5.9260205443269598E-2</v>
      </c>
      <c r="T1465">
        <v>0.867273677452435</v>
      </c>
      <c r="U1465">
        <v>0.867273677452435</v>
      </c>
      <c r="V1465">
        <v>0.60839109406685499</v>
      </c>
      <c r="W1465">
        <v>5.8</v>
      </c>
      <c r="X1465">
        <v>4.38</v>
      </c>
      <c r="Y1465">
        <v>-310738</v>
      </c>
      <c r="Z1465">
        <v>-15537</v>
      </c>
      <c r="AA1465">
        <v>-0.59</v>
      </c>
      <c r="AB1465">
        <v>20</v>
      </c>
      <c r="AC1465">
        <v>7</v>
      </c>
      <c r="AD1465">
        <v>13</v>
      </c>
      <c r="AE1465">
        <v>35</v>
      </c>
      <c r="AF1465">
        <v>9</v>
      </c>
      <c r="AG1465">
        <v>7</v>
      </c>
      <c r="AH1465">
        <v>11</v>
      </c>
      <c r="AI1465">
        <v>2</v>
      </c>
    </row>
    <row r="1466" spans="1:35" x14ac:dyDescent="0.2">
      <c r="A1466" s="102">
        <v>525</v>
      </c>
      <c r="B1466">
        <v>2001</v>
      </c>
      <c r="C1466" t="s">
        <v>1222</v>
      </c>
      <c r="D1466" t="s">
        <v>1339</v>
      </c>
      <c r="E1466">
        <v>1653</v>
      </c>
      <c r="F1466">
        <v>1649</v>
      </c>
      <c r="G1466">
        <v>600</v>
      </c>
      <c r="H1466" t="s">
        <v>1311</v>
      </c>
      <c r="I1466">
        <v>4118</v>
      </c>
      <c r="J1466" t="s">
        <v>1573</v>
      </c>
      <c r="K1466" t="s">
        <v>1336</v>
      </c>
      <c r="L1466">
        <v>3350</v>
      </c>
      <c r="M1466">
        <v>3280</v>
      </c>
      <c r="N1466">
        <v>300</v>
      </c>
      <c r="O1466" t="s">
        <v>1314</v>
      </c>
      <c r="P1466">
        <v>0.79673498360392003</v>
      </c>
      <c r="Q1466">
        <v>0.89751360854708995</v>
      </c>
      <c r="R1466">
        <v>7.1413862806243206E-2</v>
      </c>
      <c r="S1466">
        <v>4.53330826163061E-2</v>
      </c>
      <c r="T1466">
        <v>2.2625494147024399</v>
      </c>
      <c r="U1466">
        <v>2.2625494147024399</v>
      </c>
      <c r="V1466">
        <v>1.08129817822829</v>
      </c>
      <c r="W1466">
        <v>4.6100000000000003</v>
      </c>
      <c r="X1466">
        <v>0.55000000000000004</v>
      </c>
      <c r="Y1466">
        <v>-314245</v>
      </c>
      <c r="Z1466">
        <v>-18485</v>
      </c>
      <c r="AA1466">
        <v>-1.07</v>
      </c>
      <c r="AB1466">
        <v>17</v>
      </c>
      <c r="AC1466">
        <v>5</v>
      </c>
      <c r="AD1466">
        <v>12</v>
      </c>
      <c r="AE1466">
        <v>29.41</v>
      </c>
      <c r="AF1466">
        <v>12</v>
      </c>
      <c r="AG1466">
        <v>2</v>
      </c>
      <c r="AH1466">
        <v>7</v>
      </c>
      <c r="AI1466">
        <v>8</v>
      </c>
    </row>
    <row r="1467" spans="1:35" x14ac:dyDescent="0.2">
      <c r="A1467" s="102">
        <v>1399</v>
      </c>
      <c r="B1467">
        <v>8358</v>
      </c>
      <c r="C1467" t="s">
        <v>1602</v>
      </c>
      <c r="D1467" t="s">
        <v>1369</v>
      </c>
      <c r="E1467">
        <v>478</v>
      </c>
      <c r="F1467">
        <v>468</v>
      </c>
      <c r="G1467">
        <v>2300</v>
      </c>
      <c r="H1467" t="s">
        <v>1314</v>
      </c>
      <c r="I1467">
        <v>9142</v>
      </c>
      <c r="J1467" t="s">
        <v>953</v>
      </c>
      <c r="K1467" t="s">
        <v>1442</v>
      </c>
      <c r="L1467">
        <v>3595</v>
      </c>
      <c r="M1467">
        <v>3620</v>
      </c>
      <c r="N1467">
        <v>300</v>
      </c>
      <c r="O1467" t="s">
        <v>1311</v>
      </c>
      <c r="P1467">
        <v>0.85956115380182896</v>
      </c>
      <c r="Q1467">
        <v>0.81543095727868597</v>
      </c>
      <c r="R1467">
        <v>9.6206598403791102E-2</v>
      </c>
      <c r="S1467">
        <v>4.7353998044483099E-2</v>
      </c>
      <c r="T1467">
        <v>-0.41587666643836102</v>
      </c>
      <c r="U1467">
        <v>0.41587666643836102</v>
      </c>
      <c r="V1467">
        <v>1.02213843430412</v>
      </c>
      <c r="W1467">
        <v>-3.44</v>
      </c>
      <c r="X1467">
        <v>0.88</v>
      </c>
      <c r="Y1467">
        <v>-317408</v>
      </c>
      <c r="Z1467">
        <v>-13800</v>
      </c>
      <c r="AA1467">
        <v>-0.86</v>
      </c>
      <c r="AB1467">
        <v>23</v>
      </c>
      <c r="AC1467">
        <v>9</v>
      </c>
      <c r="AD1467">
        <v>14</v>
      </c>
      <c r="AE1467">
        <v>39.130000000000003</v>
      </c>
      <c r="AF1467">
        <v>9</v>
      </c>
      <c r="AG1467">
        <v>7</v>
      </c>
      <c r="AH1467">
        <v>13</v>
      </c>
      <c r="AI1467">
        <v>3</v>
      </c>
    </row>
    <row r="1468" spans="1:35" x14ac:dyDescent="0.2">
      <c r="A1468" s="102">
        <v>1297</v>
      </c>
      <c r="B1468">
        <v>2810</v>
      </c>
      <c r="C1468" t="s">
        <v>1594</v>
      </c>
      <c r="D1468" t="s">
        <v>1339</v>
      </c>
      <c r="E1468">
        <v>3470</v>
      </c>
      <c r="F1468">
        <v>3450</v>
      </c>
      <c r="G1468">
        <v>300</v>
      </c>
      <c r="H1468" t="s">
        <v>1314</v>
      </c>
      <c r="I1468">
        <v>4902</v>
      </c>
      <c r="J1468" t="s">
        <v>1794</v>
      </c>
      <c r="K1468" t="s">
        <v>1316</v>
      </c>
      <c r="L1468">
        <v>656</v>
      </c>
      <c r="M1468">
        <v>661</v>
      </c>
      <c r="N1468">
        <v>1600</v>
      </c>
      <c r="O1468" t="s">
        <v>1311</v>
      </c>
      <c r="P1468">
        <v>0.78871147989542501</v>
      </c>
      <c r="Q1468">
        <v>0.82690305093973104</v>
      </c>
      <c r="R1468">
        <v>5.2529547278718898E-2</v>
      </c>
      <c r="S1468">
        <v>5.6492454251094303E-2</v>
      </c>
      <c r="T1468">
        <v>-0.50251288822285001</v>
      </c>
      <c r="U1468">
        <v>0.50251288822285001</v>
      </c>
      <c r="V1468">
        <v>0.13133144618203499</v>
      </c>
      <c r="W1468">
        <v>-1.47</v>
      </c>
      <c r="X1468">
        <v>2.1800000000000002</v>
      </c>
      <c r="Y1468">
        <v>-319898</v>
      </c>
      <c r="Z1468">
        <v>-16837</v>
      </c>
      <c r="AA1468">
        <v>-0.84</v>
      </c>
      <c r="AB1468">
        <v>19</v>
      </c>
      <c r="AC1468">
        <v>7</v>
      </c>
      <c r="AD1468">
        <v>12</v>
      </c>
      <c r="AE1468">
        <v>36.840000000000003</v>
      </c>
      <c r="AF1468">
        <v>13</v>
      </c>
      <c r="AG1468">
        <v>6</v>
      </c>
      <c r="AH1468">
        <v>9</v>
      </c>
      <c r="AI1468">
        <v>4</v>
      </c>
    </row>
    <row r="1469" spans="1:35" x14ac:dyDescent="0.2">
      <c r="A1469" s="102">
        <v>825</v>
      </c>
      <c r="B1469">
        <v>4183</v>
      </c>
      <c r="C1469" t="s">
        <v>1521</v>
      </c>
      <c r="D1469" t="s">
        <v>1336</v>
      </c>
      <c r="E1469">
        <v>2570</v>
      </c>
      <c r="F1469">
        <v>2586</v>
      </c>
      <c r="G1469">
        <v>400</v>
      </c>
      <c r="H1469" t="s">
        <v>1311</v>
      </c>
      <c r="I1469">
        <v>6472</v>
      </c>
      <c r="J1469" t="s">
        <v>62</v>
      </c>
      <c r="K1469" t="s">
        <v>1324</v>
      </c>
      <c r="L1469">
        <v>297</v>
      </c>
      <c r="M1469">
        <v>299</v>
      </c>
      <c r="N1469">
        <v>3500</v>
      </c>
      <c r="O1469" t="s">
        <v>1314</v>
      </c>
      <c r="P1469">
        <v>0.71647541399234005</v>
      </c>
      <c r="Q1469">
        <v>0.87191021421966397</v>
      </c>
      <c r="R1469">
        <v>0.17495079719486301</v>
      </c>
      <c r="S1469">
        <v>4.9239559317462801E-2</v>
      </c>
      <c r="T1469">
        <v>2.2455616964132998</v>
      </c>
      <c r="U1469">
        <v>2.2455616964132998</v>
      </c>
      <c r="V1469">
        <v>2.3073851753991401</v>
      </c>
      <c r="W1469">
        <v>9.01</v>
      </c>
      <c r="X1469">
        <v>1.17</v>
      </c>
      <c r="Y1469">
        <v>-323905</v>
      </c>
      <c r="Z1469">
        <v>-20244</v>
      </c>
      <c r="AA1469">
        <v>-1.07</v>
      </c>
      <c r="AB1469">
        <v>16</v>
      </c>
      <c r="AC1469">
        <v>5</v>
      </c>
      <c r="AD1469">
        <v>11</v>
      </c>
      <c r="AE1469">
        <v>31.25</v>
      </c>
      <c r="AF1469">
        <v>14</v>
      </c>
      <c r="AG1469">
        <v>1</v>
      </c>
      <c r="AH1469">
        <v>6</v>
      </c>
      <c r="AI1469">
        <v>9</v>
      </c>
    </row>
    <row r="1470" spans="1:35" x14ac:dyDescent="0.2">
      <c r="A1470" s="102">
        <v>660</v>
      </c>
      <c r="B1470">
        <v>3765</v>
      </c>
      <c r="C1470" t="s">
        <v>1615</v>
      </c>
      <c r="D1470" t="s">
        <v>1313</v>
      </c>
      <c r="E1470">
        <v>1940</v>
      </c>
      <c r="F1470">
        <v>1917</v>
      </c>
      <c r="G1470">
        <v>500</v>
      </c>
      <c r="H1470" t="s">
        <v>1314</v>
      </c>
      <c r="I1470">
        <v>5214</v>
      </c>
      <c r="J1470" t="s">
        <v>1608</v>
      </c>
      <c r="K1470" t="s">
        <v>1310</v>
      </c>
      <c r="L1470">
        <v>2068</v>
      </c>
      <c r="M1470">
        <v>2069</v>
      </c>
      <c r="N1470">
        <v>500</v>
      </c>
      <c r="O1470" t="s">
        <v>1311</v>
      </c>
      <c r="P1470">
        <v>0.87769041385862401</v>
      </c>
      <c r="Q1470">
        <v>0.88647010588834496</v>
      </c>
      <c r="R1470">
        <v>0.27659514943643199</v>
      </c>
      <c r="S1470">
        <v>6.7036954033196899E-2</v>
      </c>
      <c r="T1470">
        <v>-1.46351248342387</v>
      </c>
      <c r="U1470">
        <v>1.46351248342387</v>
      </c>
      <c r="V1470">
        <v>1.0553927438941599</v>
      </c>
      <c r="W1470">
        <v>-4.4000000000000004</v>
      </c>
      <c r="X1470">
        <v>7.35</v>
      </c>
      <c r="Y1470">
        <v>-324460</v>
      </c>
      <c r="Z1470">
        <v>-24958</v>
      </c>
      <c r="AA1470">
        <v>-1.2</v>
      </c>
      <c r="AB1470">
        <v>13</v>
      </c>
      <c r="AC1470">
        <v>5</v>
      </c>
      <c r="AD1470">
        <v>8</v>
      </c>
      <c r="AE1470">
        <v>38.46</v>
      </c>
      <c r="AF1470">
        <v>8</v>
      </c>
      <c r="AG1470">
        <v>4</v>
      </c>
      <c r="AH1470">
        <v>7</v>
      </c>
      <c r="AI1470">
        <v>2</v>
      </c>
    </row>
    <row r="1471" spans="1:35" x14ac:dyDescent="0.2">
      <c r="A1471" s="102">
        <v>459</v>
      </c>
      <c r="B1471">
        <v>2127</v>
      </c>
      <c r="C1471" t="s">
        <v>1508</v>
      </c>
      <c r="D1471" t="s">
        <v>1326</v>
      </c>
      <c r="E1471">
        <v>3865</v>
      </c>
      <c r="F1471">
        <v>3830</v>
      </c>
      <c r="G1471">
        <v>300</v>
      </c>
      <c r="H1471" t="s">
        <v>1314</v>
      </c>
      <c r="I1471">
        <v>3110</v>
      </c>
      <c r="J1471" t="s">
        <v>548</v>
      </c>
      <c r="K1471" t="s">
        <v>1310</v>
      </c>
      <c r="L1471">
        <v>5210</v>
      </c>
      <c r="M1471">
        <v>5210</v>
      </c>
      <c r="N1471">
        <v>200</v>
      </c>
      <c r="O1471" t="s">
        <v>1311</v>
      </c>
      <c r="P1471">
        <v>0.67878324060698003</v>
      </c>
      <c r="Q1471">
        <v>0.90294710240503295</v>
      </c>
      <c r="R1471">
        <v>2.2745516593802001E-2</v>
      </c>
      <c r="S1471">
        <v>3.6412162897503403E-2</v>
      </c>
      <c r="T1471">
        <v>-1.6095850529881901</v>
      </c>
      <c r="U1471">
        <v>1.6095850529881901</v>
      </c>
      <c r="V1471">
        <v>1.4863040517197199</v>
      </c>
      <c r="W1471">
        <v>-17.04</v>
      </c>
      <c r="X1471">
        <v>10.27</v>
      </c>
      <c r="Y1471">
        <v>-325164</v>
      </c>
      <c r="Z1471">
        <v>-14138</v>
      </c>
      <c r="AA1471">
        <v>-0.75</v>
      </c>
      <c r="AB1471">
        <v>23</v>
      </c>
      <c r="AC1471">
        <v>9</v>
      </c>
      <c r="AD1471">
        <v>14</v>
      </c>
      <c r="AE1471">
        <v>39.130000000000003</v>
      </c>
      <c r="AF1471">
        <v>9</v>
      </c>
      <c r="AG1471">
        <v>7</v>
      </c>
      <c r="AH1471">
        <v>13</v>
      </c>
      <c r="AI1471">
        <v>3</v>
      </c>
    </row>
    <row r="1472" spans="1:35" x14ac:dyDescent="0.2">
      <c r="A1472" s="102">
        <v>143</v>
      </c>
      <c r="B1472">
        <v>4536</v>
      </c>
      <c r="C1472" t="s">
        <v>1613</v>
      </c>
      <c r="D1472" t="s">
        <v>1334</v>
      </c>
      <c r="E1472">
        <v>2021</v>
      </c>
      <c r="F1472">
        <v>2011</v>
      </c>
      <c r="G1472">
        <v>500</v>
      </c>
      <c r="H1472" t="s">
        <v>1311</v>
      </c>
      <c r="I1472">
        <v>4686</v>
      </c>
      <c r="J1472" t="s">
        <v>1332</v>
      </c>
      <c r="K1472" t="s">
        <v>1313</v>
      </c>
      <c r="L1472">
        <v>5310</v>
      </c>
      <c r="M1472">
        <v>5500</v>
      </c>
      <c r="N1472">
        <v>200</v>
      </c>
      <c r="O1472" t="s">
        <v>1314</v>
      </c>
      <c r="P1472">
        <v>0.54297349265152695</v>
      </c>
      <c r="Q1472">
        <v>0.93300067748898496</v>
      </c>
      <c r="R1472">
        <v>0.21433730587719299</v>
      </c>
      <c r="S1472">
        <v>2.42177771081644E-2</v>
      </c>
      <c r="T1472">
        <v>0.17997891924546899</v>
      </c>
      <c r="U1472">
        <v>0.17997891924546899</v>
      </c>
      <c r="V1472">
        <v>0.62909818807197604</v>
      </c>
      <c r="W1472">
        <v>1.52</v>
      </c>
      <c r="X1472">
        <v>8.59</v>
      </c>
      <c r="Y1472">
        <v>-331815</v>
      </c>
      <c r="Z1472">
        <v>-17464</v>
      </c>
      <c r="AA1472">
        <v>-0.88</v>
      </c>
      <c r="AB1472">
        <v>19</v>
      </c>
      <c r="AC1472">
        <v>9</v>
      </c>
      <c r="AD1472">
        <v>10</v>
      </c>
      <c r="AE1472">
        <v>47.37</v>
      </c>
      <c r="AF1472">
        <v>11</v>
      </c>
      <c r="AG1472">
        <v>6</v>
      </c>
      <c r="AH1472">
        <v>8</v>
      </c>
      <c r="AI1472">
        <v>5</v>
      </c>
    </row>
    <row r="1473" spans="1:35" x14ac:dyDescent="0.2">
      <c r="A1473" s="102">
        <v>1106</v>
      </c>
      <c r="B1473">
        <v>7751</v>
      </c>
      <c r="C1473" t="s">
        <v>1800</v>
      </c>
      <c r="D1473" t="s">
        <v>1316</v>
      </c>
      <c r="E1473">
        <v>2803.5</v>
      </c>
      <c r="F1473">
        <v>2807.5</v>
      </c>
      <c r="G1473">
        <v>300</v>
      </c>
      <c r="H1473" t="s">
        <v>1311</v>
      </c>
      <c r="I1473">
        <v>9956</v>
      </c>
      <c r="J1473" t="s">
        <v>1264</v>
      </c>
      <c r="K1473" t="s">
        <v>1337</v>
      </c>
      <c r="L1473">
        <v>1857</v>
      </c>
      <c r="M1473">
        <v>1831</v>
      </c>
      <c r="N1473">
        <v>500</v>
      </c>
      <c r="O1473" t="s">
        <v>1314</v>
      </c>
      <c r="P1473">
        <v>0.742104775223002</v>
      </c>
      <c r="Q1473">
        <v>0.84729329910629503</v>
      </c>
      <c r="R1473">
        <v>2.8111723381874301E-3</v>
      </c>
      <c r="S1473">
        <v>4.8262546146037401E-2</v>
      </c>
      <c r="T1473">
        <v>0.82399275525559101</v>
      </c>
      <c r="U1473">
        <v>0.82399275525559101</v>
      </c>
      <c r="V1473">
        <v>0.20269203031924601</v>
      </c>
      <c r="W1473">
        <v>2.2999999999999998</v>
      </c>
      <c r="X1473">
        <v>8.6999999999999993</v>
      </c>
      <c r="Y1473">
        <v>-333953</v>
      </c>
      <c r="Z1473">
        <v>-22264</v>
      </c>
      <c r="AA1473">
        <v>-1.25</v>
      </c>
      <c r="AB1473">
        <v>15</v>
      </c>
      <c r="AC1473">
        <v>5</v>
      </c>
      <c r="AD1473">
        <v>10</v>
      </c>
      <c r="AE1473">
        <v>33.33</v>
      </c>
      <c r="AF1473">
        <v>13</v>
      </c>
      <c r="AG1473">
        <v>0</v>
      </c>
      <c r="AH1473">
        <v>4</v>
      </c>
      <c r="AI1473">
        <v>11</v>
      </c>
    </row>
    <row r="1474" spans="1:35" x14ac:dyDescent="0.2">
      <c r="A1474" s="102">
        <v>324</v>
      </c>
      <c r="B1474">
        <v>2001</v>
      </c>
      <c r="C1474" t="s">
        <v>1222</v>
      </c>
      <c r="D1474" t="s">
        <v>1339</v>
      </c>
      <c r="E1474">
        <v>1653</v>
      </c>
      <c r="F1474">
        <v>1649</v>
      </c>
      <c r="G1474">
        <v>600</v>
      </c>
      <c r="H1474" t="s">
        <v>1311</v>
      </c>
      <c r="I1474">
        <v>7201</v>
      </c>
      <c r="J1474" t="s">
        <v>1354</v>
      </c>
      <c r="K1474" t="s">
        <v>1329</v>
      </c>
      <c r="L1474">
        <v>505</v>
      </c>
      <c r="M1474">
        <v>502.8</v>
      </c>
      <c r="N1474">
        <v>2000</v>
      </c>
      <c r="O1474" t="s">
        <v>1314</v>
      </c>
      <c r="P1474">
        <v>0.81824773675176798</v>
      </c>
      <c r="Q1474">
        <v>0.91360071064606097</v>
      </c>
      <c r="R1474">
        <v>1.70762602367334E-2</v>
      </c>
      <c r="S1474">
        <v>8.2948094185185707E-3</v>
      </c>
      <c r="T1474">
        <v>4.1994811215005496</v>
      </c>
      <c r="U1474">
        <v>4.1994811215005496</v>
      </c>
      <c r="V1474">
        <v>4.5288309871516397</v>
      </c>
      <c r="W1474">
        <v>19.579999999999998</v>
      </c>
      <c r="X1474">
        <v>1.64</v>
      </c>
      <c r="Y1474">
        <v>-336482</v>
      </c>
      <c r="Z1474">
        <v>-16824</v>
      </c>
      <c r="AA1474">
        <v>-0.86</v>
      </c>
      <c r="AB1474">
        <v>20</v>
      </c>
      <c r="AC1474">
        <v>7</v>
      </c>
      <c r="AD1474">
        <v>13</v>
      </c>
      <c r="AE1474">
        <v>35</v>
      </c>
      <c r="AF1474">
        <v>14</v>
      </c>
      <c r="AG1474">
        <v>3</v>
      </c>
      <c r="AH1474">
        <v>6</v>
      </c>
      <c r="AI1474">
        <v>11</v>
      </c>
    </row>
    <row r="1475" spans="1:35" x14ac:dyDescent="0.2">
      <c r="A1475" s="102">
        <v>139</v>
      </c>
      <c r="B1475">
        <v>2267</v>
      </c>
      <c r="C1475" t="s">
        <v>1570</v>
      </c>
      <c r="D1475" t="s">
        <v>1339</v>
      </c>
      <c r="E1475">
        <v>5310</v>
      </c>
      <c r="F1475">
        <v>5330</v>
      </c>
      <c r="G1475">
        <v>200</v>
      </c>
      <c r="H1475" t="s">
        <v>1314</v>
      </c>
      <c r="I1475">
        <v>7976</v>
      </c>
      <c r="J1475" t="s">
        <v>1364</v>
      </c>
      <c r="K1475" t="s">
        <v>1335</v>
      </c>
      <c r="L1475">
        <v>1579</v>
      </c>
      <c r="M1475">
        <v>1529</v>
      </c>
      <c r="N1475">
        <v>700</v>
      </c>
      <c r="O1475" t="s">
        <v>1311</v>
      </c>
      <c r="P1475">
        <v>0.81434248528265896</v>
      </c>
      <c r="Q1475">
        <v>0.93358480703176805</v>
      </c>
      <c r="R1475">
        <v>0.21264583419559299</v>
      </c>
      <c r="S1475">
        <v>2.9436469468406602E-2</v>
      </c>
      <c r="T1475">
        <v>-0.99499053861977604</v>
      </c>
      <c r="U1475">
        <v>0.99499053861977604</v>
      </c>
      <c r="V1475">
        <v>3.23490216406354</v>
      </c>
      <c r="W1475">
        <v>-2.8</v>
      </c>
      <c r="X1475">
        <v>0.4</v>
      </c>
      <c r="Y1475">
        <v>-336743</v>
      </c>
      <c r="Z1475">
        <v>-22450</v>
      </c>
      <c r="AA1475">
        <v>-1.42</v>
      </c>
      <c r="AB1475">
        <v>15</v>
      </c>
      <c r="AC1475">
        <v>3</v>
      </c>
      <c r="AD1475">
        <v>12</v>
      </c>
      <c r="AE1475">
        <v>20</v>
      </c>
      <c r="AF1475">
        <v>11</v>
      </c>
      <c r="AG1475">
        <v>3</v>
      </c>
      <c r="AH1475">
        <v>6</v>
      </c>
      <c r="AI1475">
        <v>6</v>
      </c>
    </row>
    <row r="1476" spans="1:35" x14ac:dyDescent="0.2">
      <c r="A1476" s="102">
        <v>867</v>
      </c>
      <c r="B1476">
        <v>8358</v>
      </c>
      <c r="C1476" t="s">
        <v>1602</v>
      </c>
      <c r="D1476" t="s">
        <v>1369</v>
      </c>
      <c r="E1476">
        <v>478</v>
      </c>
      <c r="F1476">
        <v>468</v>
      </c>
      <c r="G1476">
        <v>2300</v>
      </c>
      <c r="H1476" t="s">
        <v>1314</v>
      </c>
      <c r="I1476">
        <v>8411</v>
      </c>
      <c r="J1476" t="s">
        <v>1445</v>
      </c>
      <c r="K1476" t="s">
        <v>1369</v>
      </c>
      <c r="L1476">
        <v>160.1</v>
      </c>
      <c r="M1476">
        <v>160.30000000000001</v>
      </c>
      <c r="N1476">
        <v>6700</v>
      </c>
      <c r="O1476" t="s">
        <v>1311</v>
      </c>
      <c r="P1476">
        <v>0.87644759811047301</v>
      </c>
      <c r="Q1476">
        <v>0.86807996078781002</v>
      </c>
      <c r="R1476">
        <v>2.7857144267773699E-2</v>
      </c>
      <c r="S1476">
        <v>3.1430241421218801E-2</v>
      </c>
      <c r="T1476">
        <v>-5.59999686865379E-2</v>
      </c>
      <c r="U1476">
        <v>5.59999686865379E-2</v>
      </c>
      <c r="V1476">
        <v>0.68160097033752198</v>
      </c>
      <c r="W1476">
        <v>-0.45</v>
      </c>
      <c r="X1476">
        <v>0.22</v>
      </c>
      <c r="Y1476">
        <v>-339221</v>
      </c>
      <c r="Z1476">
        <v>-13047</v>
      </c>
      <c r="AA1476">
        <v>-0.68</v>
      </c>
      <c r="AB1476">
        <v>26</v>
      </c>
      <c r="AC1476">
        <v>11</v>
      </c>
      <c r="AD1476">
        <v>15</v>
      </c>
      <c r="AE1476">
        <v>42.31</v>
      </c>
      <c r="AF1476">
        <v>11</v>
      </c>
      <c r="AG1476">
        <v>6</v>
      </c>
      <c r="AH1476">
        <v>10</v>
      </c>
      <c r="AI1476">
        <v>10</v>
      </c>
    </row>
    <row r="1477" spans="1:35" x14ac:dyDescent="0.2">
      <c r="A1477" s="102">
        <v>1493</v>
      </c>
      <c r="B1477">
        <v>7762</v>
      </c>
      <c r="C1477" t="s">
        <v>1533</v>
      </c>
      <c r="D1477" t="s">
        <v>1320</v>
      </c>
      <c r="E1477">
        <v>488</v>
      </c>
      <c r="F1477">
        <v>491</v>
      </c>
      <c r="G1477">
        <v>2100</v>
      </c>
      <c r="H1477" t="s">
        <v>1314</v>
      </c>
      <c r="I1477">
        <v>8002</v>
      </c>
      <c r="J1477" t="s">
        <v>29</v>
      </c>
      <c r="K1477" t="s">
        <v>1318</v>
      </c>
      <c r="L1477">
        <v>782.8</v>
      </c>
      <c r="M1477">
        <v>789.7</v>
      </c>
      <c r="N1477">
        <v>1300</v>
      </c>
      <c r="O1477" t="s">
        <v>1311</v>
      </c>
      <c r="P1477">
        <v>0.71138191201970802</v>
      </c>
      <c r="Q1477">
        <v>0.80412331763417599</v>
      </c>
      <c r="R1477">
        <v>0.40251026949997298</v>
      </c>
      <c r="S1477">
        <v>1.90097125180409E-2</v>
      </c>
      <c r="T1477">
        <v>-2.8053203967764699</v>
      </c>
      <c r="U1477">
        <v>2.8053203967764699</v>
      </c>
      <c r="V1477">
        <v>2.9582380379728699</v>
      </c>
      <c r="W1477">
        <v>-16.3</v>
      </c>
      <c r="X1477">
        <v>0.44</v>
      </c>
      <c r="Y1477">
        <v>-341928</v>
      </c>
      <c r="Z1477">
        <v>-21370</v>
      </c>
      <c r="AA1477">
        <v>-1.04</v>
      </c>
      <c r="AB1477">
        <v>16</v>
      </c>
      <c r="AC1477">
        <v>5</v>
      </c>
      <c r="AD1477">
        <v>11</v>
      </c>
      <c r="AE1477">
        <v>31.25</v>
      </c>
      <c r="AF1477">
        <v>13</v>
      </c>
      <c r="AG1477">
        <v>2</v>
      </c>
      <c r="AH1477">
        <v>7</v>
      </c>
      <c r="AI1477">
        <v>7</v>
      </c>
    </row>
    <row r="1478" spans="1:35" x14ac:dyDescent="0.2">
      <c r="A1478" s="102">
        <v>460</v>
      </c>
      <c r="B1478">
        <v>1332</v>
      </c>
      <c r="C1478" t="s">
        <v>1780</v>
      </c>
      <c r="D1478" t="s">
        <v>1440</v>
      </c>
      <c r="E1478">
        <v>610</v>
      </c>
      <c r="F1478">
        <v>616</v>
      </c>
      <c r="G1478">
        <v>1700</v>
      </c>
      <c r="H1478" t="s">
        <v>1311</v>
      </c>
      <c r="I1478">
        <v>5214</v>
      </c>
      <c r="J1478" t="s">
        <v>1608</v>
      </c>
      <c r="K1478" t="s">
        <v>1310</v>
      </c>
      <c r="L1478">
        <v>2068</v>
      </c>
      <c r="M1478">
        <v>2069</v>
      </c>
      <c r="N1478">
        <v>500</v>
      </c>
      <c r="O1478" t="s">
        <v>1314</v>
      </c>
      <c r="P1478">
        <v>0.66352312773907096</v>
      </c>
      <c r="Q1478">
        <v>0.90291264274041405</v>
      </c>
      <c r="R1478">
        <v>6.4027430872873103E-2</v>
      </c>
      <c r="S1478">
        <v>1.0106156603362801E-2</v>
      </c>
      <c r="T1478">
        <v>2.6416882477381698</v>
      </c>
      <c r="U1478">
        <v>2.6416882477381698</v>
      </c>
      <c r="V1478">
        <v>2.4463699165736399</v>
      </c>
      <c r="W1478">
        <v>10.130000000000001</v>
      </c>
      <c r="X1478">
        <v>1.23</v>
      </c>
      <c r="Y1478">
        <v>-348008</v>
      </c>
      <c r="Z1478">
        <v>-16572</v>
      </c>
      <c r="AA1478">
        <v>-0.84</v>
      </c>
      <c r="AB1478">
        <v>21</v>
      </c>
      <c r="AC1478">
        <v>9</v>
      </c>
      <c r="AD1478">
        <v>12</v>
      </c>
      <c r="AE1478">
        <v>42.86</v>
      </c>
      <c r="AF1478">
        <v>9</v>
      </c>
      <c r="AG1478">
        <v>7</v>
      </c>
      <c r="AH1478">
        <v>11</v>
      </c>
      <c r="AI1478">
        <v>3</v>
      </c>
    </row>
    <row r="1479" spans="1:35" x14ac:dyDescent="0.2">
      <c r="A1479" s="102">
        <v>816</v>
      </c>
      <c r="B1479">
        <v>5703</v>
      </c>
      <c r="C1479" t="s">
        <v>221</v>
      </c>
      <c r="D1479" t="s">
        <v>1327</v>
      </c>
      <c r="E1479">
        <v>209</v>
      </c>
      <c r="F1479">
        <v>212</v>
      </c>
      <c r="G1479">
        <v>4000</v>
      </c>
      <c r="H1479" t="s">
        <v>1311</v>
      </c>
      <c r="I1479">
        <v>9616</v>
      </c>
      <c r="J1479" t="s">
        <v>1724</v>
      </c>
      <c r="K1479" t="s">
        <v>1326</v>
      </c>
      <c r="L1479">
        <v>4335</v>
      </c>
      <c r="M1479">
        <v>4190</v>
      </c>
      <c r="N1479">
        <v>200</v>
      </c>
      <c r="O1479" t="s">
        <v>1314</v>
      </c>
      <c r="P1479">
        <v>0.728368911912885</v>
      </c>
      <c r="Q1479">
        <v>0.872374936354121</v>
      </c>
      <c r="R1479">
        <v>0.42262458563630201</v>
      </c>
      <c r="S1479">
        <v>7.5817776771681797E-3</v>
      </c>
      <c r="T1479">
        <v>2.8160664808543201</v>
      </c>
      <c r="U1479">
        <v>2.8160664808543201</v>
      </c>
      <c r="V1479">
        <v>1.26875015210658</v>
      </c>
      <c r="W1479">
        <v>10.09</v>
      </c>
      <c r="X1479">
        <v>1.19</v>
      </c>
      <c r="Y1479">
        <v>-348660</v>
      </c>
      <c r="Z1479">
        <v>-17433</v>
      </c>
      <c r="AA1479">
        <v>-0.94</v>
      </c>
      <c r="AB1479">
        <v>20</v>
      </c>
      <c r="AC1479">
        <v>8</v>
      </c>
      <c r="AD1479">
        <v>12</v>
      </c>
      <c r="AE1479">
        <v>40</v>
      </c>
      <c r="AF1479">
        <v>10</v>
      </c>
      <c r="AG1479">
        <v>8</v>
      </c>
      <c r="AH1479">
        <v>12</v>
      </c>
      <c r="AI1479">
        <v>0</v>
      </c>
    </row>
    <row r="1480" spans="1:35" x14ac:dyDescent="0.2">
      <c r="A1480" s="102">
        <v>1411</v>
      </c>
      <c r="B1480">
        <v>7180</v>
      </c>
      <c r="C1480" t="s">
        <v>1114</v>
      </c>
      <c r="D1480" t="s">
        <v>1369</v>
      </c>
      <c r="E1480">
        <v>435</v>
      </c>
      <c r="F1480">
        <v>426</v>
      </c>
      <c r="G1480">
        <v>2300</v>
      </c>
      <c r="H1480" t="s">
        <v>1314</v>
      </c>
      <c r="I1480">
        <v>8341</v>
      </c>
      <c r="J1480" t="s">
        <v>897</v>
      </c>
      <c r="K1480" t="s">
        <v>1369</v>
      </c>
      <c r="L1480">
        <v>1626</v>
      </c>
      <c r="M1480">
        <v>1619</v>
      </c>
      <c r="N1480">
        <v>600</v>
      </c>
      <c r="O1480" t="s">
        <v>1311</v>
      </c>
      <c r="P1480">
        <v>0.73797831780349099</v>
      </c>
      <c r="Q1480">
        <v>0.81396376191374797</v>
      </c>
      <c r="R1480">
        <v>0.22217468469940699</v>
      </c>
      <c r="S1480">
        <v>3.1308937598649E-2</v>
      </c>
      <c r="T1480">
        <v>-0.749280154306743</v>
      </c>
      <c r="U1480">
        <v>0.749280154306743</v>
      </c>
      <c r="V1480">
        <v>0.56693607849059402</v>
      </c>
      <c r="W1480">
        <v>-2.34</v>
      </c>
      <c r="X1480">
        <v>0.86</v>
      </c>
      <c r="Y1480">
        <v>-358559</v>
      </c>
      <c r="Z1480">
        <v>-21092</v>
      </c>
      <c r="AA1480">
        <v>-1.06</v>
      </c>
      <c r="AB1480">
        <v>17</v>
      </c>
      <c r="AC1480">
        <v>4</v>
      </c>
      <c r="AD1480">
        <v>13</v>
      </c>
      <c r="AE1480">
        <v>23.53</v>
      </c>
      <c r="AF1480">
        <v>14</v>
      </c>
      <c r="AG1480">
        <v>2</v>
      </c>
      <c r="AH1480">
        <v>6</v>
      </c>
      <c r="AI1480">
        <v>9</v>
      </c>
    </row>
    <row r="1481" spans="1:35" x14ac:dyDescent="0.2">
      <c r="A1481" s="102">
        <v>970</v>
      </c>
      <c r="B1481">
        <v>3668</v>
      </c>
      <c r="C1481" t="s">
        <v>665</v>
      </c>
      <c r="D1481" t="s">
        <v>1313</v>
      </c>
      <c r="E1481">
        <v>931</v>
      </c>
      <c r="F1481">
        <v>940</v>
      </c>
      <c r="G1481">
        <v>1100</v>
      </c>
      <c r="H1481" t="s">
        <v>1314</v>
      </c>
      <c r="I1481">
        <v>4613</v>
      </c>
      <c r="J1481" t="s">
        <v>226</v>
      </c>
      <c r="K1481" t="s">
        <v>1336</v>
      </c>
      <c r="L1481">
        <v>2517</v>
      </c>
      <c r="M1481">
        <v>2530</v>
      </c>
      <c r="N1481">
        <v>400</v>
      </c>
      <c r="O1481" t="s">
        <v>1311</v>
      </c>
      <c r="P1481">
        <v>0.67945067727518005</v>
      </c>
      <c r="Q1481">
        <v>0.85875829591127695</v>
      </c>
      <c r="R1481">
        <v>1.90997805460476E-2</v>
      </c>
      <c r="S1481">
        <v>1.8980065199267801E-2</v>
      </c>
      <c r="T1481">
        <v>-1.85687734673852</v>
      </c>
      <c r="U1481">
        <v>1.85687734673852</v>
      </c>
      <c r="V1481">
        <v>1.8639949720295801</v>
      </c>
      <c r="W1481">
        <v>-21.12</v>
      </c>
      <c r="X1481">
        <v>2.17</v>
      </c>
      <c r="Y1481">
        <v>-359116</v>
      </c>
      <c r="Z1481">
        <v>-17956</v>
      </c>
      <c r="AA1481">
        <v>-0.85</v>
      </c>
      <c r="AB1481">
        <v>20</v>
      </c>
      <c r="AC1481">
        <v>12</v>
      </c>
      <c r="AD1481">
        <v>8</v>
      </c>
      <c r="AE1481">
        <v>60</v>
      </c>
      <c r="AF1481">
        <v>8</v>
      </c>
      <c r="AG1481">
        <v>10</v>
      </c>
      <c r="AH1481">
        <v>8</v>
      </c>
      <c r="AI1481">
        <v>2</v>
      </c>
    </row>
    <row r="1482" spans="1:35" x14ac:dyDescent="0.2">
      <c r="A1482" s="102">
        <v>478</v>
      </c>
      <c r="B1482">
        <v>5463</v>
      </c>
      <c r="C1482" t="s">
        <v>66</v>
      </c>
      <c r="D1482" t="s">
        <v>1367</v>
      </c>
      <c r="E1482">
        <v>2866</v>
      </c>
      <c r="F1482">
        <v>2883</v>
      </c>
      <c r="G1482">
        <v>300</v>
      </c>
      <c r="H1482" t="s">
        <v>1311</v>
      </c>
      <c r="I1482">
        <v>7762</v>
      </c>
      <c r="J1482" t="s">
        <v>1533</v>
      </c>
      <c r="K1482" t="s">
        <v>1320</v>
      </c>
      <c r="L1482">
        <v>488</v>
      </c>
      <c r="M1482">
        <v>491</v>
      </c>
      <c r="N1482">
        <v>1800</v>
      </c>
      <c r="O1482" t="s">
        <v>1314</v>
      </c>
      <c r="P1482">
        <v>0.74769926680710797</v>
      </c>
      <c r="Q1482">
        <v>0.90091438824789205</v>
      </c>
      <c r="R1482">
        <v>0.18606156223911899</v>
      </c>
      <c r="S1482">
        <v>8.2153530537767104E-3</v>
      </c>
      <c r="T1482">
        <v>2.27574688540063</v>
      </c>
      <c r="U1482">
        <v>2.27574688540063</v>
      </c>
      <c r="V1482">
        <v>2.2718554560438302</v>
      </c>
      <c r="W1482">
        <v>9.27</v>
      </c>
      <c r="X1482">
        <v>2.19</v>
      </c>
      <c r="Y1482">
        <v>-365327</v>
      </c>
      <c r="Z1482">
        <v>-19228</v>
      </c>
      <c r="AA1482">
        <v>-1.05</v>
      </c>
      <c r="AB1482">
        <v>19</v>
      </c>
      <c r="AC1482">
        <v>8</v>
      </c>
      <c r="AD1482">
        <v>11</v>
      </c>
      <c r="AE1482">
        <v>42.11</v>
      </c>
      <c r="AF1482">
        <v>12</v>
      </c>
      <c r="AG1482">
        <v>4</v>
      </c>
      <c r="AH1482">
        <v>8</v>
      </c>
      <c r="AI1482">
        <v>7</v>
      </c>
    </row>
    <row r="1483" spans="1:35" x14ac:dyDescent="0.2">
      <c r="A1483" s="102">
        <v>962</v>
      </c>
      <c r="B1483">
        <v>4506</v>
      </c>
      <c r="C1483" t="s">
        <v>1795</v>
      </c>
      <c r="D1483" t="s">
        <v>1334</v>
      </c>
      <c r="E1483">
        <v>1798</v>
      </c>
      <c r="F1483">
        <v>1778</v>
      </c>
      <c r="G1483">
        <v>500</v>
      </c>
      <c r="H1483" t="s">
        <v>1314</v>
      </c>
      <c r="I1483">
        <v>8058</v>
      </c>
      <c r="J1483" t="s">
        <v>1671</v>
      </c>
      <c r="K1483" t="s">
        <v>1318</v>
      </c>
      <c r="L1483">
        <v>2843</v>
      </c>
      <c r="M1483">
        <v>2864.5</v>
      </c>
      <c r="N1483">
        <v>300</v>
      </c>
      <c r="O1483" t="s">
        <v>1311</v>
      </c>
      <c r="P1483">
        <v>0.51238179414821305</v>
      </c>
      <c r="Q1483">
        <v>0.85931230344627396</v>
      </c>
      <c r="R1483">
        <v>0.15936160846099601</v>
      </c>
      <c r="S1483">
        <v>5.1709600519261101E-2</v>
      </c>
      <c r="T1483">
        <v>-2.1119246928526398</v>
      </c>
      <c r="U1483">
        <v>2.1119246928526398</v>
      </c>
      <c r="V1483">
        <v>1.9279855209271799</v>
      </c>
      <c r="W1483">
        <v>-13.13</v>
      </c>
      <c r="X1483">
        <v>3.45</v>
      </c>
      <c r="Y1483">
        <v>-368418</v>
      </c>
      <c r="Z1483">
        <v>-20468</v>
      </c>
      <c r="AA1483">
        <v>-1.1000000000000001</v>
      </c>
      <c r="AB1483">
        <v>18</v>
      </c>
      <c r="AC1483">
        <v>6</v>
      </c>
      <c r="AD1483">
        <v>12</v>
      </c>
      <c r="AE1483">
        <v>33.33</v>
      </c>
      <c r="AF1483">
        <v>12</v>
      </c>
      <c r="AG1483">
        <v>2</v>
      </c>
      <c r="AH1483">
        <v>8</v>
      </c>
      <c r="AI1483">
        <v>8</v>
      </c>
    </row>
    <row r="1484" spans="1:35" x14ac:dyDescent="0.2">
      <c r="A1484" s="102">
        <v>243</v>
      </c>
      <c r="B1484">
        <v>5019</v>
      </c>
      <c r="C1484" t="s">
        <v>1589</v>
      </c>
      <c r="D1484" t="s">
        <v>1590</v>
      </c>
      <c r="E1484">
        <v>2840</v>
      </c>
      <c r="F1484">
        <v>2838</v>
      </c>
      <c r="G1484">
        <v>300</v>
      </c>
      <c r="H1484" t="s">
        <v>1311</v>
      </c>
      <c r="I1484">
        <v>8242</v>
      </c>
      <c r="J1484" t="s">
        <v>884</v>
      </c>
      <c r="K1484" t="s">
        <v>1337</v>
      </c>
      <c r="L1484">
        <v>980</v>
      </c>
      <c r="M1484">
        <v>961</v>
      </c>
      <c r="N1484">
        <v>900</v>
      </c>
      <c r="O1484" t="s">
        <v>1314</v>
      </c>
      <c r="P1484">
        <v>0.85982989024816603</v>
      </c>
      <c r="Q1484">
        <v>0.922062749144688</v>
      </c>
      <c r="R1484">
        <v>0.13982551224342399</v>
      </c>
      <c r="S1484">
        <v>5.9420968937318203E-3</v>
      </c>
      <c r="T1484">
        <v>2.8744834255507699</v>
      </c>
      <c r="U1484">
        <v>2.8744834255507699</v>
      </c>
      <c r="V1484">
        <v>2.4320614928900599</v>
      </c>
      <c r="W1484">
        <v>14.33</v>
      </c>
      <c r="X1484">
        <v>1.59</v>
      </c>
      <c r="Y1484">
        <v>-376440</v>
      </c>
      <c r="Z1484">
        <v>-19813</v>
      </c>
      <c r="AA1484">
        <v>-1.03</v>
      </c>
      <c r="AB1484">
        <v>19</v>
      </c>
      <c r="AC1484">
        <v>6</v>
      </c>
      <c r="AD1484">
        <v>13</v>
      </c>
      <c r="AE1484">
        <v>31.58</v>
      </c>
      <c r="AF1484">
        <v>9</v>
      </c>
      <c r="AG1484">
        <v>5</v>
      </c>
      <c r="AH1484">
        <v>11</v>
      </c>
      <c r="AI1484">
        <v>3</v>
      </c>
    </row>
    <row r="1485" spans="1:35" x14ac:dyDescent="0.2">
      <c r="A1485" s="102">
        <v>393</v>
      </c>
      <c r="B1485">
        <v>4543</v>
      </c>
      <c r="C1485" t="s">
        <v>688</v>
      </c>
      <c r="D1485" t="s">
        <v>1320</v>
      </c>
      <c r="E1485">
        <v>3840</v>
      </c>
      <c r="F1485">
        <v>3826</v>
      </c>
      <c r="G1485">
        <v>200</v>
      </c>
      <c r="H1485" t="s">
        <v>1314</v>
      </c>
      <c r="I1485">
        <v>5486</v>
      </c>
      <c r="J1485" t="s">
        <v>723</v>
      </c>
      <c r="K1485" t="s">
        <v>1367</v>
      </c>
      <c r="L1485">
        <v>1678</v>
      </c>
      <c r="M1485">
        <v>1693</v>
      </c>
      <c r="N1485">
        <v>500</v>
      </c>
      <c r="O1485" t="s">
        <v>1311</v>
      </c>
      <c r="P1485">
        <v>0.61491401240867205</v>
      </c>
      <c r="Q1485">
        <v>0.90762619632636599</v>
      </c>
      <c r="R1485">
        <v>1.16427631128044E-2</v>
      </c>
      <c r="S1485">
        <v>1.5928831568357799E-2</v>
      </c>
      <c r="T1485">
        <v>-1.2831854742614299</v>
      </c>
      <c r="U1485">
        <v>1.2831854742614299</v>
      </c>
      <c r="V1485">
        <v>1.2275801333295</v>
      </c>
      <c r="W1485">
        <v>-9.07</v>
      </c>
      <c r="X1485">
        <v>10.62</v>
      </c>
      <c r="Y1485">
        <v>-377352</v>
      </c>
      <c r="Z1485">
        <v>-18868</v>
      </c>
      <c r="AA1485">
        <v>-0.96</v>
      </c>
      <c r="AB1485">
        <v>20</v>
      </c>
      <c r="AC1485">
        <v>9</v>
      </c>
      <c r="AD1485">
        <v>11</v>
      </c>
      <c r="AE1485">
        <v>45</v>
      </c>
      <c r="AF1485">
        <v>10</v>
      </c>
      <c r="AG1485">
        <v>5</v>
      </c>
      <c r="AH1485">
        <v>9</v>
      </c>
      <c r="AI1485">
        <v>6</v>
      </c>
    </row>
    <row r="1486" spans="1:35" x14ac:dyDescent="0.2">
      <c r="A1486" s="102">
        <v>9</v>
      </c>
      <c r="B1486">
        <v>6920</v>
      </c>
      <c r="C1486" t="s">
        <v>1315</v>
      </c>
      <c r="D1486" t="s">
        <v>1316</v>
      </c>
      <c r="E1486">
        <v>6050</v>
      </c>
      <c r="F1486">
        <v>5930</v>
      </c>
      <c r="G1486">
        <v>100</v>
      </c>
      <c r="H1486" t="s">
        <v>1311</v>
      </c>
      <c r="I1486">
        <v>8804</v>
      </c>
      <c r="J1486" t="s">
        <v>934</v>
      </c>
      <c r="K1486" t="s">
        <v>1333</v>
      </c>
      <c r="L1486">
        <v>1793</v>
      </c>
      <c r="M1486">
        <v>1785</v>
      </c>
      <c r="N1486">
        <v>300</v>
      </c>
      <c r="O1486" t="s">
        <v>1314</v>
      </c>
      <c r="P1486">
        <v>0.83153826167241396</v>
      </c>
      <c r="Q1486">
        <v>0.96808182127104403</v>
      </c>
      <c r="R1486">
        <v>0.234265029123609</v>
      </c>
      <c r="S1486">
        <v>3.7058657179585001E-2</v>
      </c>
      <c r="T1486">
        <v>1.12989815201442</v>
      </c>
      <c r="U1486">
        <v>1.12989815201442</v>
      </c>
      <c r="V1486">
        <v>1.3951629879059599</v>
      </c>
      <c r="W1486">
        <v>9.35</v>
      </c>
      <c r="X1486">
        <v>9.6999999999999993</v>
      </c>
      <c r="Y1486">
        <v>-380297</v>
      </c>
      <c r="Z1486">
        <v>-12677</v>
      </c>
      <c r="AA1486">
        <v>-0.61</v>
      </c>
      <c r="AB1486">
        <v>30</v>
      </c>
      <c r="AC1486">
        <v>13</v>
      </c>
      <c r="AD1486">
        <v>17</v>
      </c>
      <c r="AE1486">
        <v>43.33</v>
      </c>
      <c r="AF1486">
        <v>10</v>
      </c>
      <c r="AG1486">
        <v>10</v>
      </c>
      <c r="AH1486">
        <v>14</v>
      </c>
      <c r="AI1486">
        <v>6</v>
      </c>
    </row>
    <row r="1487" spans="1:35" x14ac:dyDescent="0.2">
      <c r="A1487" s="102">
        <v>1464</v>
      </c>
      <c r="B1487">
        <v>5706</v>
      </c>
      <c r="C1487" t="s">
        <v>1667</v>
      </c>
      <c r="D1487" t="s">
        <v>1327</v>
      </c>
      <c r="E1487">
        <v>2841</v>
      </c>
      <c r="F1487">
        <v>2899</v>
      </c>
      <c r="G1487">
        <v>300</v>
      </c>
      <c r="H1487" t="s">
        <v>1311</v>
      </c>
      <c r="I1487">
        <v>8002</v>
      </c>
      <c r="J1487" t="s">
        <v>29</v>
      </c>
      <c r="K1487" t="s">
        <v>1318</v>
      </c>
      <c r="L1487">
        <v>782.8</v>
      </c>
      <c r="M1487">
        <v>789.7</v>
      </c>
      <c r="N1487">
        <v>1100</v>
      </c>
      <c r="O1487" t="s">
        <v>1314</v>
      </c>
      <c r="P1487">
        <v>0.60079731294169103</v>
      </c>
      <c r="Q1487">
        <v>0.80797159999106105</v>
      </c>
      <c r="R1487">
        <v>3.0335792738830799E-2</v>
      </c>
      <c r="S1487">
        <v>5.8917425852468501E-2</v>
      </c>
      <c r="T1487">
        <v>0.61205581367533601</v>
      </c>
      <c r="U1487">
        <v>0.61205581367533601</v>
      </c>
      <c r="V1487">
        <v>0.352221922807125</v>
      </c>
      <c r="W1487">
        <v>4</v>
      </c>
      <c r="X1487">
        <v>0.12</v>
      </c>
      <c r="Y1487">
        <v>-383185</v>
      </c>
      <c r="Z1487">
        <v>-22540</v>
      </c>
      <c r="AA1487">
        <v>-1.1399999999999999</v>
      </c>
      <c r="AB1487">
        <v>17</v>
      </c>
      <c r="AC1487">
        <v>6</v>
      </c>
      <c r="AD1487">
        <v>11</v>
      </c>
      <c r="AE1487">
        <v>35.29</v>
      </c>
      <c r="AF1487">
        <v>10</v>
      </c>
      <c r="AG1487">
        <v>6</v>
      </c>
      <c r="AH1487">
        <v>9</v>
      </c>
      <c r="AI1487">
        <v>2</v>
      </c>
    </row>
    <row r="1488" spans="1:35" x14ac:dyDescent="0.2">
      <c r="A1488" s="102">
        <v>1203</v>
      </c>
      <c r="B1488">
        <v>6923</v>
      </c>
      <c r="C1488" t="s">
        <v>57</v>
      </c>
      <c r="D1488" t="s">
        <v>1316</v>
      </c>
      <c r="E1488">
        <v>2880</v>
      </c>
      <c r="F1488">
        <v>2932</v>
      </c>
      <c r="G1488">
        <v>300</v>
      </c>
      <c r="H1488" t="s">
        <v>1314</v>
      </c>
      <c r="I1488">
        <v>9412</v>
      </c>
      <c r="J1488" t="s">
        <v>560</v>
      </c>
      <c r="K1488" t="s">
        <v>1313</v>
      </c>
      <c r="L1488">
        <v>458</v>
      </c>
      <c r="M1488">
        <v>456</v>
      </c>
      <c r="N1488">
        <v>1900</v>
      </c>
      <c r="O1488" t="s">
        <v>1311</v>
      </c>
      <c r="P1488">
        <v>0.60802201534469802</v>
      </c>
      <c r="Q1488">
        <v>0.83687971001370098</v>
      </c>
      <c r="R1488">
        <v>0.39949292907647099</v>
      </c>
      <c r="S1488">
        <v>7.3217802894104705E-2</v>
      </c>
      <c r="T1488">
        <v>-0.48471086636156802</v>
      </c>
      <c r="U1488">
        <v>0.48471086636156802</v>
      </c>
      <c r="V1488">
        <v>0.84798691121357905</v>
      </c>
      <c r="W1488">
        <v>-1.29</v>
      </c>
      <c r="X1488">
        <v>1.5</v>
      </c>
      <c r="Y1488">
        <v>-387240</v>
      </c>
      <c r="Z1488">
        <v>-20381</v>
      </c>
      <c r="AA1488">
        <v>-1.1000000000000001</v>
      </c>
      <c r="AB1488">
        <v>19</v>
      </c>
      <c r="AC1488">
        <v>5</v>
      </c>
      <c r="AD1488">
        <v>14</v>
      </c>
      <c r="AE1488">
        <v>26.32</v>
      </c>
      <c r="AF1488">
        <v>13</v>
      </c>
      <c r="AG1488">
        <v>3</v>
      </c>
      <c r="AH1488">
        <v>7</v>
      </c>
      <c r="AI1488">
        <v>9</v>
      </c>
    </row>
    <row r="1489" spans="1:35" x14ac:dyDescent="0.2">
      <c r="A1489" s="102">
        <v>715</v>
      </c>
      <c r="B1489">
        <v>2127</v>
      </c>
      <c r="C1489" t="s">
        <v>1508</v>
      </c>
      <c r="D1489" t="s">
        <v>1326</v>
      </c>
      <c r="E1489">
        <v>3865</v>
      </c>
      <c r="F1489">
        <v>3830</v>
      </c>
      <c r="G1489">
        <v>200</v>
      </c>
      <c r="H1489" t="s">
        <v>1314</v>
      </c>
      <c r="I1489">
        <v>6755</v>
      </c>
      <c r="J1489" t="s">
        <v>536</v>
      </c>
      <c r="K1489" t="s">
        <v>1316</v>
      </c>
      <c r="L1489">
        <v>2449</v>
      </c>
      <c r="M1489">
        <v>2472</v>
      </c>
      <c r="N1489">
        <v>300</v>
      </c>
      <c r="O1489" t="s">
        <v>1311</v>
      </c>
      <c r="P1489">
        <v>0.57947348332758497</v>
      </c>
      <c r="Q1489">
        <v>0.88219471407335304</v>
      </c>
      <c r="R1489">
        <v>4.0160405790954798E-2</v>
      </c>
      <c r="S1489">
        <v>6.5014490803073005E-2</v>
      </c>
      <c r="T1489">
        <v>-0.51544036615595701</v>
      </c>
      <c r="U1489">
        <v>0.51544036615595701</v>
      </c>
      <c r="V1489">
        <v>0.27175607042043698</v>
      </c>
      <c r="W1489">
        <v>-3.53</v>
      </c>
      <c r="X1489">
        <v>3.19</v>
      </c>
      <c r="Y1489">
        <v>-388804</v>
      </c>
      <c r="Z1489">
        <v>-14400</v>
      </c>
      <c r="AA1489">
        <v>-0.78</v>
      </c>
      <c r="AB1489">
        <v>27</v>
      </c>
      <c r="AC1489">
        <v>10</v>
      </c>
      <c r="AD1489">
        <v>17</v>
      </c>
      <c r="AE1489">
        <v>37.04</v>
      </c>
      <c r="AF1489">
        <v>9</v>
      </c>
      <c r="AG1489">
        <v>7</v>
      </c>
      <c r="AH1489">
        <v>14</v>
      </c>
      <c r="AI1489">
        <v>6</v>
      </c>
    </row>
    <row r="1490" spans="1:35" x14ac:dyDescent="0.2">
      <c r="A1490" s="102">
        <v>785</v>
      </c>
      <c r="B1490">
        <v>4005</v>
      </c>
      <c r="C1490" t="s">
        <v>1568</v>
      </c>
      <c r="D1490" t="s">
        <v>1336</v>
      </c>
      <c r="E1490">
        <v>450</v>
      </c>
      <c r="F1490">
        <v>451</v>
      </c>
      <c r="G1490">
        <v>1900</v>
      </c>
      <c r="H1490" t="s">
        <v>1314</v>
      </c>
      <c r="I1490">
        <v>5019</v>
      </c>
      <c r="J1490" t="s">
        <v>1589</v>
      </c>
      <c r="K1490" t="s">
        <v>1590</v>
      </c>
      <c r="L1490">
        <v>2840</v>
      </c>
      <c r="M1490">
        <v>2838</v>
      </c>
      <c r="N1490">
        <v>300</v>
      </c>
      <c r="O1490" t="s">
        <v>1311</v>
      </c>
      <c r="P1490">
        <v>0.80374395475227101</v>
      </c>
      <c r="Q1490">
        <v>0.87589236787994995</v>
      </c>
      <c r="R1490">
        <v>0.18129983071132</v>
      </c>
      <c r="S1490">
        <v>2.7529704729966102E-3</v>
      </c>
      <c r="T1490">
        <v>-1.16338737453371</v>
      </c>
      <c r="U1490">
        <v>1.16338737453371</v>
      </c>
      <c r="V1490">
        <v>0.77189745885866001</v>
      </c>
      <c r="W1490">
        <v>-3.43</v>
      </c>
      <c r="X1490">
        <v>0.65</v>
      </c>
      <c r="Y1490">
        <v>-391160</v>
      </c>
      <c r="Z1490">
        <v>-21731</v>
      </c>
      <c r="AA1490">
        <v>-1.2</v>
      </c>
      <c r="AB1490">
        <v>18</v>
      </c>
      <c r="AC1490">
        <v>6</v>
      </c>
      <c r="AD1490">
        <v>12</v>
      </c>
      <c r="AE1490">
        <v>33.33</v>
      </c>
      <c r="AF1490">
        <v>12</v>
      </c>
      <c r="AG1490">
        <v>3</v>
      </c>
      <c r="AH1490">
        <v>9</v>
      </c>
      <c r="AI1490">
        <v>6</v>
      </c>
    </row>
    <row r="1491" spans="1:35" x14ac:dyDescent="0.2">
      <c r="A1491" s="102">
        <v>738</v>
      </c>
      <c r="B1491">
        <v>3865</v>
      </c>
      <c r="C1491" t="s">
        <v>1259</v>
      </c>
      <c r="D1491" t="s">
        <v>1542</v>
      </c>
      <c r="E1491">
        <v>500</v>
      </c>
      <c r="F1491">
        <v>499</v>
      </c>
      <c r="G1491">
        <v>2100</v>
      </c>
      <c r="H1491" t="s">
        <v>1314</v>
      </c>
      <c r="I1491">
        <v>4324</v>
      </c>
      <c r="J1491" t="s">
        <v>1560</v>
      </c>
      <c r="K1491" t="s">
        <v>1326</v>
      </c>
      <c r="L1491">
        <v>3490</v>
      </c>
      <c r="M1491">
        <v>3555</v>
      </c>
      <c r="N1491">
        <v>300</v>
      </c>
      <c r="O1491" t="s">
        <v>1311</v>
      </c>
      <c r="P1491">
        <v>0.780491118531495</v>
      </c>
      <c r="Q1491">
        <v>0.88028605608838395</v>
      </c>
      <c r="R1491">
        <v>0.28653021093551201</v>
      </c>
      <c r="S1491">
        <v>2.3052520742996899E-3</v>
      </c>
      <c r="T1491">
        <v>-0.725787827117786</v>
      </c>
      <c r="U1491">
        <v>0.725787827117786</v>
      </c>
      <c r="V1491">
        <v>7.1427016284654907E-2</v>
      </c>
      <c r="W1491">
        <v>-2.06</v>
      </c>
      <c r="X1491">
        <v>1.74</v>
      </c>
      <c r="Y1491">
        <v>-399179</v>
      </c>
      <c r="Z1491">
        <v>-24949</v>
      </c>
      <c r="AA1491">
        <v>-1.3</v>
      </c>
      <c r="AB1491">
        <v>16</v>
      </c>
      <c r="AC1491">
        <v>5</v>
      </c>
      <c r="AD1491">
        <v>11</v>
      </c>
      <c r="AE1491">
        <v>31.25</v>
      </c>
      <c r="AF1491">
        <v>12</v>
      </c>
      <c r="AG1491">
        <v>5</v>
      </c>
      <c r="AH1491">
        <v>7</v>
      </c>
      <c r="AI1491">
        <v>4</v>
      </c>
    </row>
    <row r="1492" spans="1:35" x14ac:dyDescent="0.2">
      <c r="A1492" s="102">
        <v>716</v>
      </c>
      <c r="B1492">
        <v>2427</v>
      </c>
      <c r="C1492" t="s">
        <v>1592</v>
      </c>
      <c r="D1492" t="s">
        <v>1326</v>
      </c>
      <c r="E1492">
        <v>1000</v>
      </c>
      <c r="F1492">
        <v>1023</v>
      </c>
      <c r="G1492">
        <v>1100</v>
      </c>
      <c r="H1492" t="s">
        <v>1314</v>
      </c>
      <c r="I1492">
        <v>9956</v>
      </c>
      <c r="J1492" t="s">
        <v>1264</v>
      </c>
      <c r="K1492" t="s">
        <v>1337</v>
      </c>
      <c r="L1492">
        <v>1857</v>
      </c>
      <c r="M1492">
        <v>1831</v>
      </c>
      <c r="N1492">
        <v>600</v>
      </c>
      <c r="O1492" t="s">
        <v>1311</v>
      </c>
      <c r="P1492">
        <v>0.81936700834768605</v>
      </c>
      <c r="Q1492">
        <v>0.88189146034009303</v>
      </c>
      <c r="R1492">
        <v>0.259189970417182</v>
      </c>
      <c r="S1492">
        <v>3.3158202371754403E-2</v>
      </c>
      <c r="T1492">
        <v>-0.27207918029598499</v>
      </c>
      <c r="U1492">
        <v>0.27207918029598499</v>
      </c>
      <c r="V1492">
        <v>1.6644441225547999</v>
      </c>
      <c r="W1492">
        <v>-1.53</v>
      </c>
      <c r="X1492">
        <v>2.4300000000000002</v>
      </c>
      <c r="Y1492">
        <v>-407673</v>
      </c>
      <c r="Z1492">
        <v>-23981</v>
      </c>
      <c r="AA1492">
        <v>-1.22</v>
      </c>
      <c r="AB1492">
        <v>17</v>
      </c>
      <c r="AC1492">
        <v>7</v>
      </c>
      <c r="AD1492">
        <v>10</v>
      </c>
      <c r="AE1492">
        <v>41.18</v>
      </c>
      <c r="AF1492">
        <v>10</v>
      </c>
      <c r="AG1492">
        <v>6</v>
      </c>
      <c r="AH1492">
        <v>9</v>
      </c>
      <c r="AI1492">
        <v>2</v>
      </c>
    </row>
    <row r="1493" spans="1:35" x14ac:dyDescent="0.2">
      <c r="A1493" s="102">
        <v>783</v>
      </c>
      <c r="B1493">
        <v>3105</v>
      </c>
      <c r="C1493" t="s">
        <v>49</v>
      </c>
      <c r="D1493" t="s">
        <v>1316</v>
      </c>
      <c r="E1493">
        <v>1035</v>
      </c>
      <c r="F1493">
        <v>1018</v>
      </c>
      <c r="G1493">
        <v>1000</v>
      </c>
      <c r="H1493" t="s">
        <v>1311</v>
      </c>
      <c r="I1493">
        <v>8410</v>
      </c>
      <c r="J1493" t="s">
        <v>1540</v>
      </c>
      <c r="K1493" t="s">
        <v>1369</v>
      </c>
      <c r="L1493">
        <v>320</v>
      </c>
      <c r="M1493">
        <v>317</v>
      </c>
      <c r="N1493">
        <v>3200</v>
      </c>
      <c r="O1493" t="s">
        <v>1314</v>
      </c>
      <c r="P1493">
        <v>0.71120184919539797</v>
      </c>
      <c r="Q1493">
        <v>0.87606284974936999</v>
      </c>
      <c r="R1493">
        <v>0.190898320877181</v>
      </c>
      <c r="S1493">
        <v>4.4452309445513698E-2</v>
      </c>
      <c r="T1493">
        <v>2.5976019145669702</v>
      </c>
      <c r="U1493">
        <v>2.5976019145669702</v>
      </c>
      <c r="V1493">
        <v>2.68385507234423</v>
      </c>
      <c r="W1493">
        <v>7.17</v>
      </c>
      <c r="X1493">
        <v>0.35</v>
      </c>
      <c r="Y1493">
        <v>-407792</v>
      </c>
      <c r="Z1493">
        <v>-21463</v>
      </c>
      <c r="AA1493">
        <v>-1.06</v>
      </c>
      <c r="AB1493">
        <v>19</v>
      </c>
      <c r="AC1493">
        <v>8</v>
      </c>
      <c r="AD1493">
        <v>11</v>
      </c>
      <c r="AE1493">
        <v>42.11</v>
      </c>
      <c r="AF1493">
        <v>11</v>
      </c>
      <c r="AG1493">
        <v>6</v>
      </c>
      <c r="AH1493">
        <v>7</v>
      </c>
      <c r="AI1493">
        <v>6</v>
      </c>
    </row>
    <row r="1494" spans="1:35" x14ac:dyDescent="0.2">
      <c r="A1494" s="102">
        <v>988</v>
      </c>
      <c r="B1494">
        <v>1802</v>
      </c>
      <c r="C1494" t="s">
        <v>1534</v>
      </c>
      <c r="D1494" t="s">
        <v>1321</v>
      </c>
      <c r="E1494">
        <v>1235</v>
      </c>
      <c r="F1494">
        <v>1237</v>
      </c>
      <c r="G1494">
        <v>800</v>
      </c>
      <c r="H1494" t="s">
        <v>1314</v>
      </c>
      <c r="I1494">
        <v>4812</v>
      </c>
      <c r="J1494" t="s">
        <v>698</v>
      </c>
      <c r="K1494" t="s">
        <v>1313</v>
      </c>
      <c r="L1494">
        <v>5060</v>
      </c>
      <c r="M1494">
        <v>5060</v>
      </c>
      <c r="N1494">
        <v>200</v>
      </c>
      <c r="O1494" t="s">
        <v>1311</v>
      </c>
      <c r="P1494">
        <v>0.55023917896443197</v>
      </c>
      <c r="Q1494">
        <v>0.85728264755832795</v>
      </c>
      <c r="R1494">
        <v>0.33169078005084801</v>
      </c>
      <c r="S1494" s="15">
        <v>3.932037128871E-2</v>
      </c>
      <c r="T1494">
        <v>-2.0377629385223002</v>
      </c>
      <c r="U1494">
        <v>2.0377629385223002</v>
      </c>
      <c r="V1494">
        <v>2.2060437430599702</v>
      </c>
      <c r="W1494">
        <v>-15.78</v>
      </c>
      <c r="X1494">
        <v>2.21</v>
      </c>
      <c r="Y1494">
        <v>-410021</v>
      </c>
      <c r="Z1494">
        <v>-19525</v>
      </c>
      <c r="AA1494">
        <v>-1.01</v>
      </c>
      <c r="AB1494">
        <v>21</v>
      </c>
      <c r="AC1494">
        <v>10</v>
      </c>
      <c r="AD1494">
        <v>11</v>
      </c>
      <c r="AE1494">
        <v>47.62</v>
      </c>
      <c r="AF1494">
        <v>11</v>
      </c>
      <c r="AG1494">
        <v>5</v>
      </c>
      <c r="AH1494">
        <v>9</v>
      </c>
      <c r="AI1494">
        <v>7</v>
      </c>
    </row>
    <row r="1495" spans="1:35" x14ac:dyDescent="0.2">
      <c r="A1495" s="102">
        <v>647</v>
      </c>
      <c r="B1495">
        <v>5947</v>
      </c>
      <c r="C1495" t="s">
        <v>230</v>
      </c>
      <c r="D1495" t="s">
        <v>1525</v>
      </c>
      <c r="E1495">
        <v>7880</v>
      </c>
      <c r="F1495">
        <v>7820</v>
      </c>
      <c r="G1495">
        <v>100</v>
      </c>
      <c r="H1495" t="s">
        <v>1311</v>
      </c>
      <c r="I1495">
        <v>6770</v>
      </c>
      <c r="J1495" t="s">
        <v>24</v>
      </c>
      <c r="K1495" t="s">
        <v>1316</v>
      </c>
      <c r="L1495">
        <v>1901</v>
      </c>
      <c r="M1495">
        <v>1906</v>
      </c>
      <c r="N1495">
        <v>400</v>
      </c>
      <c r="O1495" t="s">
        <v>1314</v>
      </c>
      <c r="P1495">
        <v>0.82261856749826701</v>
      </c>
      <c r="Q1495">
        <v>0.88763635545758501</v>
      </c>
      <c r="R1495">
        <v>0.14809278160279299</v>
      </c>
      <c r="S1495">
        <v>1.9454402659472899E-2</v>
      </c>
      <c r="T1495">
        <v>2.3509989120796502</v>
      </c>
      <c r="U1495">
        <v>2.3509989120796502</v>
      </c>
      <c r="V1495">
        <v>2.92245697276176</v>
      </c>
      <c r="W1495">
        <v>14.11</v>
      </c>
      <c r="X1495">
        <v>2.5099999999999998</v>
      </c>
      <c r="Y1495">
        <v>-418117</v>
      </c>
      <c r="Z1495">
        <v>-23229</v>
      </c>
      <c r="AA1495">
        <v>-1.28</v>
      </c>
      <c r="AB1495">
        <v>18</v>
      </c>
      <c r="AC1495">
        <v>6</v>
      </c>
      <c r="AD1495">
        <v>12</v>
      </c>
      <c r="AE1495">
        <v>33.33</v>
      </c>
      <c r="AF1495">
        <v>11</v>
      </c>
      <c r="AG1495">
        <v>5</v>
      </c>
      <c r="AH1495">
        <v>10</v>
      </c>
      <c r="AI1495">
        <v>3</v>
      </c>
    </row>
    <row r="1496" spans="1:35" x14ac:dyDescent="0.2">
      <c r="A1496" s="102">
        <v>1168</v>
      </c>
      <c r="B1496">
        <v>6371</v>
      </c>
      <c r="C1496" t="s">
        <v>1484</v>
      </c>
      <c r="D1496" t="s">
        <v>1324</v>
      </c>
      <c r="E1496">
        <v>3305</v>
      </c>
      <c r="F1496">
        <v>3325</v>
      </c>
      <c r="G1496">
        <v>300</v>
      </c>
      <c r="H1496" t="s">
        <v>1314</v>
      </c>
      <c r="I1496">
        <v>8358</v>
      </c>
      <c r="J1496" t="s">
        <v>1602</v>
      </c>
      <c r="K1496" t="s">
        <v>1369</v>
      </c>
      <c r="L1496">
        <v>478</v>
      </c>
      <c r="M1496">
        <v>468</v>
      </c>
      <c r="N1496">
        <v>2100</v>
      </c>
      <c r="O1496" t="s">
        <v>1311</v>
      </c>
      <c r="P1496">
        <v>0.65496082078465301</v>
      </c>
      <c r="Q1496">
        <v>0.84081534218450305</v>
      </c>
      <c r="R1496">
        <v>0.30483767615389601</v>
      </c>
      <c r="S1496">
        <v>7.4263480337721103E-3</v>
      </c>
      <c r="T1496">
        <v>-1.05105580822064</v>
      </c>
      <c r="U1496">
        <v>1.05105580822064</v>
      </c>
      <c r="V1496">
        <v>0.24083935699599399</v>
      </c>
      <c r="W1496">
        <v>-8.01</v>
      </c>
      <c r="X1496">
        <v>1.47</v>
      </c>
      <c r="Y1496">
        <v>-443353</v>
      </c>
      <c r="Z1496">
        <v>-16420</v>
      </c>
      <c r="AA1496">
        <v>-0.84</v>
      </c>
      <c r="AB1496">
        <v>27</v>
      </c>
      <c r="AC1496">
        <v>12</v>
      </c>
      <c r="AD1496">
        <v>15</v>
      </c>
      <c r="AE1496">
        <v>44.44</v>
      </c>
      <c r="AF1496">
        <v>8</v>
      </c>
      <c r="AG1496">
        <v>11</v>
      </c>
      <c r="AH1496">
        <v>15</v>
      </c>
      <c r="AI1496">
        <v>1</v>
      </c>
    </row>
    <row r="1497" spans="1:35" x14ac:dyDescent="0.2">
      <c r="A1497" s="102">
        <v>48</v>
      </c>
      <c r="B1497">
        <v>3110</v>
      </c>
      <c r="C1497" t="s">
        <v>548</v>
      </c>
      <c r="D1497" t="s">
        <v>1310</v>
      </c>
      <c r="E1497">
        <v>5210</v>
      </c>
      <c r="F1497">
        <v>5210</v>
      </c>
      <c r="G1497">
        <v>200</v>
      </c>
      <c r="H1497" t="s">
        <v>1311</v>
      </c>
      <c r="I1497">
        <v>4686</v>
      </c>
      <c r="J1497" t="s">
        <v>1332</v>
      </c>
      <c r="K1497" t="s">
        <v>1313</v>
      </c>
      <c r="L1497">
        <v>5310</v>
      </c>
      <c r="M1497">
        <v>5500</v>
      </c>
      <c r="N1497">
        <v>200</v>
      </c>
      <c r="O1497" t="s">
        <v>1314</v>
      </c>
      <c r="P1497">
        <v>0.50440508186625199</v>
      </c>
      <c r="Q1497">
        <v>0.95226127661538096</v>
      </c>
      <c r="R1497">
        <v>0.226634961650204</v>
      </c>
      <c r="S1497">
        <v>8.4399260067174794E-3</v>
      </c>
      <c r="T1497">
        <v>3.22131854242599</v>
      </c>
      <c r="U1497">
        <v>3.22131854242599</v>
      </c>
      <c r="V1497">
        <v>4.1522343483918096</v>
      </c>
      <c r="W1497">
        <v>20.89</v>
      </c>
      <c r="X1497">
        <v>5.27</v>
      </c>
      <c r="Y1497">
        <v>-452766</v>
      </c>
      <c r="Z1497">
        <v>-37730</v>
      </c>
      <c r="AA1497">
        <v>-2.02</v>
      </c>
      <c r="AB1497">
        <v>12</v>
      </c>
      <c r="AC1497">
        <v>3</v>
      </c>
      <c r="AD1497">
        <v>9</v>
      </c>
      <c r="AE1497">
        <v>25</v>
      </c>
      <c r="AF1497">
        <v>9</v>
      </c>
      <c r="AG1497">
        <v>1</v>
      </c>
      <c r="AH1497">
        <v>8</v>
      </c>
      <c r="AI1497">
        <v>3</v>
      </c>
    </row>
    <row r="1498" spans="1:35" x14ac:dyDescent="0.2">
      <c r="A1498" s="102">
        <v>1386</v>
      </c>
      <c r="B1498">
        <v>6471</v>
      </c>
      <c r="C1498" t="s">
        <v>1141</v>
      </c>
      <c r="D1498" t="s">
        <v>1324</v>
      </c>
      <c r="E1498">
        <v>908</v>
      </c>
      <c r="F1498">
        <v>909</v>
      </c>
      <c r="G1498">
        <v>1200</v>
      </c>
      <c r="H1498" t="s">
        <v>1314</v>
      </c>
      <c r="I1498">
        <v>8358</v>
      </c>
      <c r="J1498" t="s">
        <v>1602</v>
      </c>
      <c r="K1498" t="s">
        <v>1369</v>
      </c>
      <c r="L1498">
        <v>478</v>
      </c>
      <c r="M1498">
        <v>468</v>
      </c>
      <c r="N1498">
        <v>2300</v>
      </c>
      <c r="O1498" t="s">
        <v>1311</v>
      </c>
      <c r="P1498">
        <v>0.80937531951790098</v>
      </c>
      <c r="Q1498">
        <v>0.81697898774763</v>
      </c>
      <c r="R1498">
        <v>0.21837293470583899</v>
      </c>
      <c r="S1498">
        <v>2.2598006435992201E-2</v>
      </c>
      <c r="T1498">
        <v>-1.1509875721671901</v>
      </c>
      <c r="U1498">
        <v>1.1509875721671901</v>
      </c>
      <c r="V1498">
        <v>0.287997826995471</v>
      </c>
      <c r="W1498">
        <v>-7.83</v>
      </c>
      <c r="X1498">
        <v>1.32</v>
      </c>
      <c r="Y1498">
        <v>-461333</v>
      </c>
      <c r="Z1498">
        <v>-20970</v>
      </c>
      <c r="AA1498">
        <v>-1.04</v>
      </c>
      <c r="AB1498">
        <v>22</v>
      </c>
      <c r="AC1498">
        <v>10</v>
      </c>
      <c r="AD1498">
        <v>12</v>
      </c>
      <c r="AE1498">
        <v>45.45</v>
      </c>
      <c r="AF1498">
        <v>10</v>
      </c>
      <c r="AG1498">
        <v>7</v>
      </c>
      <c r="AH1498">
        <v>11</v>
      </c>
      <c r="AI1498">
        <v>4</v>
      </c>
    </row>
    <row r="1499" spans="1:35" x14ac:dyDescent="0.2">
      <c r="A1499" s="102">
        <v>134</v>
      </c>
      <c r="B1499">
        <v>3141</v>
      </c>
      <c r="C1499" t="s">
        <v>1473</v>
      </c>
      <c r="D1499" t="s">
        <v>1337</v>
      </c>
      <c r="E1499">
        <v>6340</v>
      </c>
      <c r="F1499">
        <v>6380</v>
      </c>
      <c r="G1499">
        <v>100</v>
      </c>
      <c r="H1499" t="s">
        <v>1311</v>
      </c>
      <c r="I1499">
        <v>6457</v>
      </c>
      <c r="J1499" t="s">
        <v>1655</v>
      </c>
      <c r="K1499" t="s">
        <v>1324</v>
      </c>
      <c r="L1499">
        <v>3160</v>
      </c>
      <c r="M1499">
        <v>3140</v>
      </c>
      <c r="N1499">
        <v>200</v>
      </c>
      <c r="O1499" t="s">
        <v>1314</v>
      </c>
      <c r="P1499">
        <v>0.63613455674422303</v>
      </c>
      <c r="Q1499">
        <v>0.934579608225514</v>
      </c>
      <c r="R1499">
        <v>0.31412033932921901</v>
      </c>
      <c r="S1499">
        <v>1.30024218634187E-2</v>
      </c>
      <c r="T1499">
        <v>0.38291778865124099</v>
      </c>
      <c r="U1499">
        <v>0.38291778865124099</v>
      </c>
      <c r="V1499">
        <v>9.6497294015723295E-2</v>
      </c>
      <c r="W1499">
        <v>1.41</v>
      </c>
      <c r="X1499">
        <v>1.57</v>
      </c>
      <c r="Y1499">
        <v>-468580</v>
      </c>
      <c r="Z1499">
        <v>-27564</v>
      </c>
      <c r="AA1499">
        <v>-1.55</v>
      </c>
      <c r="AB1499">
        <v>17</v>
      </c>
      <c r="AC1499">
        <v>4</v>
      </c>
      <c r="AD1499">
        <v>13</v>
      </c>
      <c r="AE1499">
        <v>23.53</v>
      </c>
      <c r="AF1499">
        <v>10</v>
      </c>
      <c r="AG1499">
        <v>3</v>
      </c>
      <c r="AH1499">
        <v>8</v>
      </c>
      <c r="AI1499">
        <v>6</v>
      </c>
    </row>
    <row r="1500" spans="1:35" x14ac:dyDescent="0.2">
      <c r="A1500" s="102">
        <v>950</v>
      </c>
      <c r="B1500">
        <v>2531</v>
      </c>
      <c r="C1500" t="s">
        <v>1338</v>
      </c>
      <c r="D1500" t="s">
        <v>1339</v>
      </c>
      <c r="E1500">
        <v>940</v>
      </c>
      <c r="F1500">
        <v>923</v>
      </c>
      <c r="G1500">
        <v>1100</v>
      </c>
      <c r="H1500" t="s">
        <v>1311</v>
      </c>
      <c r="I1500">
        <v>7211</v>
      </c>
      <c r="J1500" t="s">
        <v>28</v>
      </c>
      <c r="K1500" t="s">
        <v>1329</v>
      </c>
      <c r="L1500">
        <v>409</v>
      </c>
      <c r="M1500">
        <v>408</v>
      </c>
      <c r="N1500">
        <v>2500</v>
      </c>
      <c r="O1500" t="s">
        <v>1314</v>
      </c>
      <c r="P1500">
        <v>0.90750193303025695</v>
      </c>
      <c r="Q1500">
        <v>0.86004548846163198</v>
      </c>
      <c r="R1500">
        <v>3.1491817282719502E-3</v>
      </c>
      <c r="S1500">
        <v>1.26765422523283E-2</v>
      </c>
      <c r="T1500">
        <v>0.59459929871083606</v>
      </c>
      <c r="U1500">
        <v>0.59459929871083606</v>
      </c>
      <c r="V1500">
        <v>0.91545200987872299</v>
      </c>
      <c r="W1500">
        <v>2.2000000000000002</v>
      </c>
      <c r="X1500">
        <v>0.46</v>
      </c>
      <c r="Y1500">
        <v>-470928</v>
      </c>
      <c r="Z1500">
        <v>-27702</v>
      </c>
      <c r="AA1500">
        <v>-1.35</v>
      </c>
      <c r="AB1500">
        <v>17</v>
      </c>
      <c r="AC1500">
        <v>5</v>
      </c>
      <c r="AD1500">
        <v>12</v>
      </c>
      <c r="AE1500">
        <v>29.41</v>
      </c>
      <c r="AF1500">
        <v>10</v>
      </c>
      <c r="AG1500">
        <v>3</v>
      </c>
      <c r="AH1500">
        <v>9</v>
      </c>
      <c r="AI1500">
        <v>5</v>
      </c>
    </row>
    <row r="1501" spans="1:35" x14ac:dyDescent="0.2">
      <c r="A1501" s="102">
        <v>231</v>
      </c>
      <c r="B1501">
        <v>5301</v>
      </c>
      <c r="C1501" t="s">
        <v>715</v>
      </c>
      <c r="D1501" t="s">
        <v>1310</v>
      </c>
      <c r="E1501">
        <v>1003</v>
      </c>
      <c r="F1501">
        <v>1014</v>
      </c>
      <c r="G1501">
        <v>1000</v>
      </c>
      <c r="H1501" t="s">
        <v>1311</v>
      </c>
      <c r="I1501">
        <v>7202</v>
      </c>
      <c r="J1501" t="s">
        <v>803</v>
      </c>
      <c r="K1501" t="s">
        <v>1329</v>
      </c>
      <c r="L1501">
        <v>1138</v>
      </c>
      <c r="M1501">
        <v>1141.5</v>
      </c>
      <c r="N1501">
        <v>900</v>
      </c>
      <c r="O1501" t="s">
        <v>1314</v>
      </c>
      <c r="P1501">
        <v>0.88705664895145298</v>
      </c>
      <c r="Q1501">
        <v>0.92350926393393395</v>
      </c>
      <c r="R1501">
        <v>0.180399738387541</v>
      </c>
      <c r="S1501">
        <v>4.9372925079990602E-2</v>
      </c>
      <c r="T1501">
        <v>1.00524069787467</v>
      </c>
      <c r="U1501">
        <v>1.00524069787467</v>
      </c>
      <c r="V1501">
        <v>1.04645800777656</v>
      </c>
      <c r="W1501">
        <v>3.64</v>
      </c>
      <c r="X1501">
        <v>1.3</v>
      </c>
      <c r="Y1501">
        <v>-473307</v>
      </c>
      <c r="Z1501">
        <v>-18204</v>
      </c>
      <c r="AA1501">
        <v>-0.95</v>
      </c>
      <c r="AB1501">
        <v>26</v>
      </c>
      <c r="AC1501">
        <v>11</v>
      </c>
      <c r="AD1501">
        <v>15</v>
      </c>
      <c r="AE1501">
        <v>42.31</v>
      </c>
      <c r="AF1501">
        <v>9</v>
      </c>
      <c r="AG1501">
        <v>9</v>
      </c>
      <c r="AH1501">
        <v>13</v>
      </c>
      <c r="AI1501">
        <v>4</v>
      </c>
    </row>
    <row r="1502" spans="1:35" x14ac:dyDescent="0.2">
      <c r="A1502" s="102">
        <v>817</v>
      </c>
      <c r="B1502">
        <v>4569</v>
      </c>
      <c r="C1502" t="s">
        <v>1593</v>
      </c>
      <c r="D1502" t="s">
        <v>1334</v>
      </c>
      <c r="E1502">
        <v>2357</v>
      </c>
      <c r="F1502">
        <v>2293</v>
      </c>
      <c r="G1502">
        <v>400</v>
      </c>
      <c r="H1502" t="s">
        <v>1311</v>
      </c>
      <c r="I1502">
        <v>9401</v>
      </c>
      <c r="J1502" t="s">
        <v>959</v>
      </c>
      <c r="K1502" t="s">
        <v>1313</v>
      </c>
      <c r="L1502">
        <v>1929</v>
      </c>
      <c r="M1502">
        <v>1947</v>
      </c>
      <c r="N1502">
        <v>500</v>
      </c>
      <c r="O1502" t="s">
        <v>1314</v>
      </c>
      <c r="P1502">
        <v>0.74838845004839505</v>
      </c>
      <c r="Q1502">
        <v>0.87233590154395502</v>
      </c>
      <c r="R1502">
        <v>0.49217061386030903</v>
      </c>
      <c r="S1502">
        <v>1.86934602958768E-3</v>
      </c>
      <c r="T1502">
        <v>3.3061049309927499</v>
      </c>
      <c r="U1502">
        <v>3.3061049309927499</v>
      </c>
      <c r="V1502">
        <v>3.9230313789670901</v>
      </c>
      <c r="W1502">
        <v>10.53</v>
      </c>
      <c r="X1502">
        <v>6.14</v>
      </c>
      <c r="Y1502">
        <v>-477853</v>
      </c>
      <c r="Z1502">
        <v>-29866</v>
      </c>
      <c r="AA1502">
        <v>-1.5</v>
      </c>
      <c r="AB1502">
        <v>16</v>
      </c>
      <c r="AC1502">
        <v>4</v>
      </c>
      <c r="AD1502">
        <v>12</v>
      </c>
      <c r="AE1502">
        <v>25</v>
      </c>
      <c r="AF1502">
        <v>14</v>
      </c>
      <c r="AG1502">
        <v>1</v>
      </c>
      <c r="AH1502">
        <v>5</v>
      </c>
      <c r="AI1502">
        <v>10</v>
      </c>
    </row>
    <row r="1503" spans="1:35" x14ac:dyDescent="0.2">
      <c r="A1503" s="102">
        <v>26</v>
      </c>
      <c r="B1503">
        <v>5301</v>
      </c>
      <c r="C1503" t="s">
        <v>715</v>
      </c>
      <c r="D1503" t="s">
        <v>1310</v>
      </c>
      <c r="E1503">
        <v>1003</v>
      </c>
      <c r="F1503">
        <v>1014</v>
      </c>
      <c r="G1503">
        <v>1000</v>
      </c>
      <c r="H1503" t="s">
        <v>1314</v>
      </c>
      <c r="I1503">
        <v>9506</v>
      </c>
      <c r="J1503" t="s">
        <v>1370</v>
      </c>
      <c r="K1503" t="s">
        <v>1371</v>
      </c>
      <c r="L1503">
        <v>1033</v>
      </c>
      <c r="M1503">
        <v>1036</v>
      </c>
      <c r="N1503">
        <v>1000</v>
      </c>
      <c r="O1503" t="s">
        <v>1311</v>
      </c>
      <c r="P1503">
        <v>0.84946261588560201</v>
      </c>
      <c r="Q1503">
        <v>0.95738051929156698</v>
      </c>
      <c r="R1503">
        <v>0.190317598473352</v>
      </c>
      <c r="S1503" s="15">
        <v>4.8158185561015801E-5</v>
      </c>
      <c r="T1503">
        <v>-0.71708578735931705</v>
      </c>
      <c r="U1503">
        <v>0.71708578735931705</v>
      </c>
      <c r="V1503">
        <v>1.0429948792306301</v>
      </c>
      <c r="W1503">
        <v>-1.76</v>
      </c>
      <c r="X1503">
        <v>2.12</v>
      </c>
      <c r="Y1503">
        <v>-479689</v>
      </c>
      <c r="Z1503">
        <v>-20856</v>
      </c>
      <c r="AA1503">
        <v>-1.05</v>
      </c>
      <c r="AB1503">
        <v>23</v>
      </c>
      <c r="AC1503">
        <v>10</v>
      </c>
      <c r="AD1503">
        <v>13</v>
      </c>
      <c r="AE1503">
        <v>43.48</v>
      </c>
      <c r="AF1503">
        <v>8</v>
      </c>
      <c r="AG1503">
        <v>8</v>
      </c>
      <c r="AH1503">
        <v>12</v>
      </c>
      <c r="AI1503">
        <v>3</v>
      </c>
    </row>
    <row r="1504" spans="1:35" x14ac:dyDescent="0.2">
      <c r="A1504" s="102">
        <v>826</v>
      </c>
      <c r="B1504">
        <v>4114</v>
      </c>
      <c r="C1504" t="s">
        <v>1475</v>
      </c>
      <c r="D1504" t="s">
        <v>1336</v>
      </c>
      <c r="E1504">
        <v>6140</v>
      </c>
      <c r="F1504">
        <v>6160</v>
      </c>
      <c r="G1504">
        <v>100</v>
      </c>
      <c r="H1504" t="s">
        <v>1311</v>
      </c>
      <c r="I1504">
        <v>9956</v>
      </c>
      <c r="J1504" t="s">
        <v>1264</v>
      </c>
      <c r="K1504" t="s">
        <v>1337</v>
      </c>
      <c r="L1504">
        <v>1857</v>
      </c>
      <c r="M1504">
        <v>1831</v>
      </c>
      <c r="N1504">
        <v>300</v>
      </c>
      <c r="O1504" t="s">
        <v>1314</v>
      </c>
      <c r="P1504">
        <v>0.73734429789649203</v>
      </c>
      <c r="Q1504">
        <v>0.87185441587665602</v>
      </c>
      <c r="R1504">
        <v>0.30062313261204598</v>
      </c>
      <c r="S1504">
        <v>1.9969758099679099E-2</v>
      </c>
      <c r="T1504">
        <v>0.35383849461860201</v>
      </c>
      <c r="U1504">
        <v>0.35383849461860201</v>
      </c>
      <c r="V1504">
        <v>0.135927805870907</v>
      </c>
      <c r="W1504">
        <v>1.37</v>
      </c>
      <c r="X1504">
        <v>10.83</v>
      </c>
      <c r="Y1504">
        <v>-496180</v>
      </c>
      <c r="Z1504">
        <v>-29187</v>
      </c>
      <c r="AA1504">
        <v>-1.98</v>
      </c>
      <c r="AB1504">
        <v>17</v>
      </c>
      <c r="AC1504">
        <v>4</v>
      </c>
      <c r="AD1504">
        <v>13</v>
      </c>
      <c r="AE1504">
        <v>23.53</v>
      </c>
      <c r="AF1504">
        <v>12</v>
      </c>
      <c r="AG1504">
        <v>2</v>
      </c>
      <c r="AH1504">
        <v>8</v>
      </c>
      <c r="AI1504">
        <v>7</v>
      </c>
    </row>
    <row r="1505" spans="1:35" x14ac:dyDescent="0.2">
      <c r="A1505" s="102">
        <v>85</v>
      </c>
      <c r="B1505">
        <v>3258</v>
      </c>
      <c r="C1505" t="s">
        <v>2162</v>
      </c>
      <c r="D1505" t="s">
        <v>1333</v>
      </c>
      <c r="E1505">
        <v>5840</v>
      </c>
      <c r="F1505">
        <v>5860</v>
      </c>
      <c r="G1505">
        <v>100</v>
      </c>
      <c r="H1505" t="s">
        <v>1311</v>
      </c>
      <c r="I1505">
        <v>3626</v>
      </c>
      <c r="J1505" t="s">
        <v>1509</v>
      </c>
      <c r="K1505" t="s">
        <v>1313</v>
      </c>
      <c r="L1505">
        <v>7010</v>
      </c>
      <c r="M1505">
        <v>7080</v>
      </c>
      <c r="N1505">
        <v>100</v>
      </c>
      <c r="O1505" t="s">
        <v>1314</v>
      </c>
      <c r="P1505">
        <v>0.67500377151570601</v>
      </c>
      <c r="Q1505">
        <v>0.94315361708564904</v>
      </c>
      <c r="R1505">
        <v>0.33477030632124699</v>
      </c>
      <c r="S1505">
        <v>3.6025564009609101E-2</v>
      </c>
      <c r="T1505">
        <v>1.40278240898732</v>
      </c>
      <c r="U1505">
        <v>1.40278240898732</v>
      </c>
      <c r="V1505" s="15">
        <v>1.4197568840194801</v>
      </c>
      <c r="W1505">
        <v>5.46</v>
      </c>
      <c r="X1505">
        <v>17.23</v>
      </c>
      <c r="Y1505">
        <v>-498757</v>
      </c>
      <c r="Z1505">
        <v>-29339</v>
      </c>
      <c r="AA1505">
        <v>-1.64</v>
      </c>
      <c r="AB1505">
        <v>17</v>
      </c>
      <c r="AC1505">
        <v>3</v>
      </c>
      <c r="AD1505">
        <v>14</v>
      </c>
      <c r="AE1505">
        <v>17.649999999999999</v>
      </c>
      <c r="AF1505">
        <v>10</v>
      </c>
      <c r="AG1505">
        <v>3</v>
      </c>
      <c r="AH1505">
        <v>8</v>
      </c>
      <c r="AI1505">
        <v>6</v>
      </c>
    </row>
    <row r="1506" spans="1:35" x14ac:dyDescent="0.2">
      <c r="A1506" s="102">
        <v>367</v>
      </c>
      <c r="B1506">
        <v>2371</v>
      </c>
      <c r="C1506" t="s">
        <v>599</v>
      </c>
      <c r="D1506" t="s">
        <v>1326</v>
      </c>
      <c r="E1506">
        <v>2980</v>
      </c>
      <c r="F1506">
        <v>2954</v>
      </c>
      <c r="G1506">
        <v>300</v>
      </c>
      <c r="H1506" t="s">
        <v>1314</v>
      </c>
      <c r="I1506">
        <v>4739</v>
      </c>
      <c r="J1506" t="s">
        <v>1366</v>
      </c>
      <c r="K1506" t="s">
        <v>1313</v>
      </c>
      <c r="L1506">
        <v>3355</v>
      </c>
      <c r="M1506">
        <v>3360</v>
      </c>
      <c r="N1506">
        <v>300</v>
      </c>
      <c r="O1506" t="s">
        <v>1311</v>
      </c>
      <c r="P1506">
        <v>0.91077699741713003</v>
      </c>
      <c r="Q1506">
        <v>0.90998256742924699</v>
      </c>
      <c r="R1506">
        <v>0.117679929422149</v>
      </c>
      <c r="S1506">
        <v>2.4384260075500899E-2</v>
      </c>
      <c r="T1506">
        <v>-0.405851928383204</v>
      </c>
      <c r="U1506">
        <v>0.405851928383204</v>
      </c>
      <c r="V1506">
        <v>0.24672448057671101</v>
      </c>
      <c r="W1506">
        <v>-1.1000000000000001</v>
      </c>
      <c r="X1506">
        <v>12.08</v>
      </c>
      <c r="Y1506">
        <v>-527561</v>
      </c>
      <c r="Z1506">
        <v>-29309</v>
      </c>
      <c r="AA1506">
        <v>-1.49</v>
      </c>
      <c r="AB1506">
        <v>18</v>
      </c>
      <c r="AC1506">
        <v>5</v>
      </c>
      <c r="AD1506">
        <v>13</v>
      </c>
      <c r="AE1506">
        <v>27.78</v>
      </c>
      <c r="AF1506">
        <v>10</v>
      </c>
      <c r="AG1506">
        <v>5</v>
      </c>
      <c r="AH1506">
        <v>10</v>
      </c>
      <c r="AI1506">
        <v>3</v>
      </c>
    </row>
    <row r="1507" spans="1:35" x14ac:dyDescent="0.2">
      <c r="A1507" s="102">
        <v>1431</v>
      </c>
      <c r="B1507">
        <v>2229</v>
      </c>
      <c r="C1507" t="s">
        <v>2017</v>
      </c>
      <c r="D1507" t="s">
        <v>1339</v>
      </c>
      <c r="E1507">
        <v>3135</v>
      </c>
      <c r="F1507">
        <v>3105</v>
      </c>
      <c r="G1507">
        <v>300</v>
      </c>
      <c r="H1507" t="s">
        <v>1311</v>
      </c>
      <c r="I1507">
        <v>3668</v>
      </c>
      <c r="J1507" t="s">
        <v>665</v>
      </c>
      <c r="K1507" t="s">
        <v>1313</v>
      </c>
      <c r="L1507">
        <v>931</v>
      </c>
      <c r="M1507">
        <v>940</v>
      </c>
      <c r="N1507">
        <v>1000</v>
      </c>
      <c r="O1507" t="s">
        <v>1314</v>
      </c>
      <c r="P1507">
        <v>0.73040493675642304</v>
      </c>
      <c r="Q1507">
        <v>0.81136715679163895</v>
      </c>
      <c r="R1507" s="15">
        <v>0.13285873457272901</v>
      </c>
      <c r="S1507">
        <v>9.4666592723365195E-2</v>
      </c>
      <c r="T1507">
        <v>1.3717758848402799</v>
      </c>
      <c r="U1507">
        <v>1.3717758848402799</v>
      </c>
      <c r="V1507">
        <v>1.44278172044856</v>
      </c>
      <c r="W1507">
        <v>10.45</v>
      </c>
      <c r="X1507">
        <v>0.91</v>
      </c>
      <c r="Y1507">
        <v>-529741</v>
      </c>
      <c r="Z1507">
        <v>-18919</v>
      </c>
      <c r="AA1507">
        <v>-0.9</v>
      </c>
      <c r="AB1507">
        <v>28</v>
      </c>
      <c r="AC1507">
        <v>16</v>
      </c>
      <c r="AD1507">
        <v>12</v>
      </c>
      <c r="AE1507">
        <v>57.14</v>
      </c>
      <c r="AF1507">
        <v>8</v>
      </c>
      <c r="AG1507">
        <v>13</v>
      </c>
      <c r="AH1507">
        <v>11</v>
      </c>
      <c r="AI1507">
        <v>4</v>
      </c>
    </row>
    <row r="1508" spans="1:35" x14ac:dyDescent="0.2">
      <c r="A1508" s="102">
        <v>602</v>
      </c>
      <c r="B1508">
        <v>3436</v>
      </c>
      <c r="C1508" t="s">
        <v>1581</v>
      </c>
      <c r="D1508" t="s">
        <v>1525</v>
      </c>
      <c r="E1508">
        <v>1870</v>
      </c>
      <c r="F1508">
        <v>1896</v>
      </c>
      <c r="G1508">
        <v>500</v>
      </c>
      <c r="H1508" t="s">
        <v>1311</v>
      </c>
      <c r="I1508">
        <v>6952</v>
      </c>
      <c r="J1508" t="s">
        <v>445</v>
      </c>
      <c r="K1508" t="s">
        <v>1316</v>
      </c>
      <c r="L1508">
        <v>2040</v>
      </c>
      <c r="M1508">
        <v>2034</v>
      </c>
      <c r="N1508">
        <v>500</v>
      </c>
      <c r="O1508" t="s">
        <v>1314</v>
      </c>
      <c r="P1508">
        <v>0.73014816219035195</v>
      </c>
      <c r="Q1508">
        <v>0.89102535806133998</v>
      </c>
      <c r="R1508">
        <v>5.3682731840844402E-3</v>
      </c>
      <c r="S1508">
        <v>2.4628550538479299E-4</v>
      </c>
      <c r="T1508">
        <v>0.88928777981929297</v>
      </c>
      <c r="U1508">
        <v>0.88928777981929297</v>
      </c>
      <c r="V1508">
        <v>0.86564352640840603</v>
      </c>
      <c r="W1508">
        <v>7.16</v>
      </c>
      <c r="X1508">
        <v>6.78</v>
      </c>
      <c r="Y1508">
        <v>-531945</v>
      </c>
      <c r="Z1508">
        <v>-26597</v>
      </c>
      <c r="AA1508">
        <v>-1.39</v>
      </c>
      <c r="AB1508">
        <v>20</v>
      </c>
      <c r="AC1508">
        <v>7</v>
      </c>
      <c r="AD1508">
        <v>13</v>
      </c>
      <c r="AE1508">
        <v>35</v>
      </c>
      <c r="AF1508">
        <v>7</v>
      </c>
      <c r="AG1508">
        <v>6</v>
      </c>
      <c r="AH1508">
        <v>12</v>
      </c>
      <c r="AI1508">
        <v>2</v>
      </c>
    </row>
    <row r="1509" spans="1:35" x14ac:dyDescent="0.2">
      <c r="A1509" s="102">
        <v>829</v>
      </c>
      <c r="B1509">
        <v>2730</v>
      </c>
      <c r="C1509" t="s">
        <v>612</v>
      </c>
      <c r="D1509" t="s">
        <v>1337</v>
      </c>
      <c r="E1509">
        <v>1038</v>
      </c>
      <c r="F1509">
        <v>1020</v>
      </c>
      <c r="G1509">
        <v>600</v>
      </c>
      <c r="H1509" t="s">
        <v>1314</v>
      </c>
      <c r="I1509">
        <v>3141</v>
      </c>
      <c r="J1509" t="s">
        <v>1473</v>
      </c>
      <c r="K1509" t="s">
        <v>1337</v>
      </c>
      <c r="L1509">
        <v>6340</v>
      </c>
      <c r="M1509">
        <v>6380</v>
      </c>
      <c r="N1509">
        <v>100</v>
      </c>
      <c r="O1509" t="s">
        <v>1311</v>
      </c>
      <c r="P1509">
        <v>0.64533014926982002</v>
      </c>
      <c r="Q1509">
        <v>0.87169894918913204</v>
      </c>
      <c r="R1509">
        <v>0.12895448664672499</v>
      </c>
      <c r="S1509">
        <v>5.4287355080597101E-2</v>
      </c>
      <c r="T1509">
        <v>-2.4550489136942</v>
      </c>
      <c r="U1509">
        <v>2.4550489136942</v>
      </c>
      <c r="V1509">
        <v>1.85194391763704</v>
      </c>
      <c r="W1509">
        <v>-11.12</v>
      </c>
      <c r="X1509">
        <v>4.08</v>
      </c>
      <c r="Y1509">
        <v>-573609</v>
      </c>
      <c r="Z1509">
        <v>-30190</v>
      </c>
      <c r="AA1509">
        <v>-1.56</v>
      </c>
      <c r="AB1509">
        <v>19</v>
      </c>
      <c r="AC1509">
        <v>6</v>
      </c>
      <c r="AD1509">
        <v>13</v>
      </c>
      <c r="AE1509">
        <v>31.58</v>
      </c>
      <c r="AF1509">
        <v>11</v>
      </c>
      <c r="AG1509">
        <v>3</v>
      </c>
      <c r="AH1509">
        <v>10</v>
      </c>
      <c r="AI1509">
        <v>6</v>
      </c>
    </row>
    <row r="1510" spans="1:35" x14ac:dyDescent="0.2">
      <c r="A1510" s="102">
        <v>1321</v>
      </c>
      <c r="B1510">
        <v>6481</v>
      </c>
      <c r="C1510" t="s">
        <v>1781</v>
      </c>
      <c r="D1510" t="s">
        <v>1324</v>
      </c>
      <c r="E1510">
        <v>2856</v>
      </c>
      <c r="F1510">
        <v>2886</v>
      </c>
      <c r="G1510">
        <v>300</v>
      </c>
      <c r="H1510" t="s">
        <v>1311</v>
      </c>
      <c r="I1510">
        <v>6770</v>
      </c>
      <c r="J1510" t="s">
        <v>24</v>
      </c>
      <c r="K1510" t="s">
        <v>1316</v>
      </c>
      <c r="L1510">
        <v>1901</v>
      </c>
      <c r="M1510">
        <v>1906</v>
      </c>
      <c r="N1510">
        <v>500</v>
      </c>
      <c r="O1510" t="s">
        <v>1314</v>
      </c>
      <c r="P1510">
        <v>0.66977335147545503</v>
      </c>
      <c r="Q1510">
        <v>0.824046140517945</v>
      </c>
      <c r="R1510">
        <v>2.6785699481556399E-2</v>
      </c>
      <c r="S1510">
        <v>4.1253011880260697E-2</v>
      </c>
      <c r="T1510">
        <v>2.1741685711307999</v>
      </c>
      <c r="U1510">
        <v>2.1741685711307999</v>
      </c>
      <c r="V1510">
        <v>2.0352464442894398</v>
      </c>
      <c r="W1510">
        <v>15.39</v>
      </c>
      <c r="X1510">
        <v>10.07</v>
      </c>
      <c r="Y1510">
        <v>-577426</v>
      </c>
      <c r="Z1510">
        <v>-27496</v>
      </c>
      <c r="AA1510">
        <v>-1.38</v>
      </c>
      <c r="AB1510">
        <v>21</v>
      </c>
      <c r="AC1510">
        <v>5</v>
      </c>
      <c r="AD1510">
        <v>16</v>
      </c>
      <c r="AE1510">
        <v>23.81</v>
      </c>
      <c r="AF1510">
        <v>11</v>
      </c>
      <c r="AG1510">
        <v>4</v>
      </c>
      <c r="AH1510">
        <v>14</v>
      </c>
      <c r="AI1510">
        <v>3</v>
      </c>
    </row>
    <row r="1511" spans="1:35" x14ac:dyDescent="0.2">
      <c r="A1511" s="102">
        <v>707</v>
      </c>
      <c r="B1511">
        <v>7267</v>
      </c>
      <c r="C1511" t="s">
        <v>60</v>
      </c>
      <c r="D1511" t="s">
        <v>1329</v>
      </c>
      <c r="E1511">
        <v>2938</v>
      </c>
      <c r="F1511">
        <v>2954</v>
      </c>
      <c r="G1511">
        <v>300</v>
      </c>
      <c r="H1511" t="s">
        <v>1311</v>
      </c>
      <c r="I1511">
        <v>8358</v>
      </c>
      <c r="J1511" t="s">
        <v>1602</v>
      </c>
      <c r="K1511" t="s">
        <v>1369</v>
      </c>
      <c r="L1511">
        <v>478</v>
      </c>
      <c r="M1511">
        <v>468</v>
      </c>
      <c r="N1511">
        <v>1900</v>
      </c>
      <c r="O1511" t="s">
        <v>1314</v>
      </c>
      <c r="P1511">
        <v>0.79971021660231301</v>
      </c>
      <c r="Q1511">
        <v>0.88240496335750196</v>
      </c>
      <c r="R1511">
        <v>0.314225068688261</v>
      </c>
      <c r="S1511">
        <v>2.3371690164983201E-2</v>
      </c>
      <c r="T1511">
        <v>0.17401796923912299</v>
      </c>
      <c r="U1511">
        <v>0.17401796923912299</v>
      </c>
      <c r="V1511">
        <v>0.94625260907570097</v>
      </c>
      <c r="W1511">
        <v>1.1499999999999999</v>
      </c>
      <c r="X1511">
        <v>0.34</v>
      </c>
      <c r="Y1511">
        <v>-579454</v>
      </c>
      <c r="Z1511">
        <v>-19981</v>
      </c>
      <c r="AA1511">
        <v>-1.01</v>
      </c>
      <c r="AB1511">
        <v>29</v>
      </c>
      <c r="AC1511">
        <v>12</v>
      </c>
      <c r="AD1511">
        <v>17</v>
      </c>
      <c r="AE1511">
        <v>41.38</v>
      </c>
      <c r="AF1511">
        <v>10</v>
      </c>
      <c r="AG1511">
        <v>9</v>
      </c>
      <c r="AH1511">
        <v>15</v>
      </c>
      <c r="AI1511">
        <v>5</v>
      </c>
    </row>
    <row r="1512" spans="1:35" x14ac:dyDescent="0.2">
      <c r="A1512" s="102">
        <v>49</v>
      </c>
      <c r="B1512">
        <v>6920</v>
      </c>
      <c r="C1512" t="s">
        <v>1315</v>
      </c>
      <c r="D1512" t="s">
        <v>1316</v>
      </c>
      <c r="E1512">
        <v>6050</v>
      </c>
      <c r="F1512">
        <v>5930</v>
      </c>
      <c r="G1512">
        <v>100</v>
      </c>
      <c r="H1512" t="s">
        <v>1311</v>
      </c>
      <c r="I1512">
        <v>8572</v>
      </c>
      <c r="J1512" t="s">
        <v>1279</v>
      </c>
      <c r="K1512" t="s">
        <v>1317</v>
      </c>
      <c r="L1512">
        <v>522</v>
      </c>
      <c r="M1512">
        <v>522</v>
      </c>
      <c r="N1512">
        <v>1100</v>
      </c>
      <c r="O1512" t="s">
        <v>1314</v>
      </c>
      <c r="P1512">
        <v>0.90451730886929405</v>
      </c>
      <c r="Q1512">
        <v>0.95213880708107901</v>
      </c>
      <c r="R1512" s="15">
        <v>7.6336753133604801E-2</v>
      </c>
      <c r="S1512">
        <v>7.7086731590654697E-2</v>
      </c>
      <c r="T1512">
        <v>1.20582198796451</v>
      </c>
      <c r="U1512">
        <v>1.20582198796451</v>
      </c>
      <c r="V1512">
        <v>1.4267172572557301</v>
      </c>
      <c r="W1512">
        <v>8.18</v>
      </c>
      <c r="X1512">
        <v>3.17</v>
      </c>
      <c r="Y1512">
        <v>-608768</v>
      </c>
      <c r="Z1512">
        <v>-21742</v>
      </c>
      <c r="AA1512">
        <v>-1.07</v>
      </c>
      <c r="AB1512">
        <v>28</v>
      </c>
      <c r="AC1512">
        <v>12</v>
      </c>
      <c r="AD1512">
        <v>16</v>
      </c>
      <c r="AE1512">
        <v>42.86</v>
      </c>
      <c r="AF1512">
        <v>9</v>
      </c>
      <c r="AG1512">
        <v>11</v>
      </c>
      <c r="AH1512">
        <v>15</v>
      </c>
      <c r="AI1512">
        <v>2</v>
      </c>
    </row>
    <row r="1513" spans="1:35" x14ac:dyDescent="0.2">
      <c r="A1513" s="102">
        <v>1468</v>
      </c>
      <c r="B1513">
        <v>3668</v>
      </c>
      <c r="C1513" t="s">
        <v>665</v>
      </c>
      <c r="D1513" t="s">
        <v>1313</v>
      </c>
      <c r="E1513">
        <v>931</v>
      </c>
      <c r="F1513">
        <v>940</v>
      </c>
      <c r="G1513">
        <v>900</v>
      </c>
      <c r="H1513" t="s">
        <v>1314</v>
      </c>
      <c r="I1513">
        <v>6845</v>
      </c>
      <c r="J1513" t="s">
        <v>1561</v>
      </c>
      <c r="K1513" t="s">
        <v>1316</v>
      </c>
      <c r="L1513">
        <v>2883</v>
      </c>
      <c r="M1513">
        <v>2926</v>
      </c>
      <c r="N1513">
        <v>300</v>
      </c>
      <c r="O1513" t="s">
        <v>1311</v>
      </c>
      <c r="P1513">
        <v>0.76193124913958499</v>
      </c>
      <c r="Q1513">
        <v>0.80724292239196604</v>
      </c>
      <c r="R1513">
        <v>2.2065115514776699E-3</v>
      </c>
      <c r="S1513">
        <v>1.6567530455468899E-2</v>
      </c>
      <c r="T1513">
        <v>-1.8856506738437899</v>
      </c>
      <c r="U1513">
        <v>1.8856506738437899</v>
      </c>
      <c r="V1513">
        <v>1.7057739730606201</v>
      </c>
      <c r="W1513">
        <v>-21.65</v>
      </c>
      <c r="X1513">
        <v>3.62</v>
      </c>
      <c r="Y1513">
        <v>-613056</v>
      </c>
      <c r="Z1513">
        <v>-30653</v>
      </c>
      <c r="AA1513">
        <v>-1.77</v>
      </c>
      <c r="AB1513">
        <v>20</v>
      </c>
      <c r="AC1513">
        <v>8</v>
      </c>
      <c r="AD1513">
        <v>12</v>
      </c>
      <c r="AE1513">
        <v>40</v>
      </c>
      <c r="AF1513">
        <v>9</v>
      </c>
      <c r="AG1513">
        <v>7</v>
      </c>
      <c r="AH1513">
        <v>8</v>
      </c>
      <c r="AI1513">
        <v>5</v>
      </c>
    </row>
    <row r="1514" spans="1:35" x14ac:dyDescent="0.2">
      <c r="A1514" s="102">
        <v>1002</v>
      </c>
      <c r="B1514">
        <v>3099</v>
      </c>
      <c r="C1514" t="s">
        <v>36</v>
      </c>
      <c r="D1514" t="s">
        <v>1337</v>
      </c>
      <c r="E1514">
        <v>818</v>
      </c>
      <c r="F1514">
        <v>816</v>
      </c>
      <c r="G1514">
        <v>1300</v>
      </c>
      <c r="H1514" t="s">
        <v>1314</v>
      </c>
      <c r="I1514">
        <v>8358</v>
      </c>
      <c r="J1514" t="s">
        <v>1602</v>
      </c>
      <c r="K1514" t="s">
        <v>1369</v>
      </c>
      <c r="L1514">
        <v>478</v>
      </c>
      <c r="M1514">
        <v>468</v>
      </c>
      <c r="N1514">
        <v>2300</v>
      </c>
      <c r="O1514" t="s">
        <v>1311</v>
      </c>
      <c r="P1514">
        <v>0.68462247594008196</v>
      </c>
      <c r="Q1514">
        <v>0.85541371989190196</v>
      </c>
      <c r="R1514">
        <v>0.40751044180991702</v>
      </c>
      <c r="S1514">
        <v>1.79531916817442E-2</v>
      </c>
      <c r="T1514">
        <v>-1.4830111128535399</v>
      </c>
      <c r="U1514">
        <v>1.4830111128535399</v>
      </c>
      <c r="V1514">
        <v>0.51400822913029798</v>
      </c>
      <c r="W1514">
        <v>-11.52</v>
      </c>
      <c r="X1514">
        <v>1.47</v>
      </c>
      <c r="Y1514">
        <v>-615019</v>
      </c>
      <c r="Z1514">
        <v>-23655</v>
      </c>
      <c r="AA1514">
        <v>-1.18</v>
      </c>
      <c r="AB1514">
        <v>26</v>
      </c>
      <c r="AC1514">
        <v>8</v>
      </c>
      <c r="AD1514">
        <v>18</v>
      </c>
      <c r="AE1514">
        <v>30.77</v>
      </c>
      <c r="AF1514">
        <v>9</v>
      </c>
      <c r="AG1514">
        <v>7</v>
      </c>
      <c r="AH1514">
        <v>14</v>
      </c>
      <c r="AI1514">
        <v>5</v>
      </c>
    </row>
    <row r="1515" spans="1:35" x14ac:dyDescent="0.2">
      <c r="A1515" s="102">
        <v>1344</v>
      </c>
      <c r="B1515">
        <v>5020</v>
      </c>
      <c r="C1515" t="s">
        <v>1669</v>
      </c>
      <c r="D1515" t="s">
        <v>1590</v>
      </c>
      <c r="E1515">
        <v>471</v>
      </c>
      <c r="F1515">
        <v>474.9</v>
      </c>
      <c r="G1515">
        <v>2300</v>
      </c>
      <c r="H1515" t="s">
        <v>1311</v>
      </c>
      <c r="I1515">
        <v>5703</v>
      </c>
      <c r="J1515" t="s">
        <v>221</v>
      </c>
      <c r="K1515" t="s">
        <v>1327</v>
      </c>
      <c r="L1515">
        <v>209</v>
      </c>
      <c r="M1515">
        <v>212</v>
      </c>
      <c r="N1515">
        <v>5200</v>
      </c>
      <c r="O1515" t="s">
        <v>1314</v>
      </c>
      <c r="P1515">
        <v>0.76936988989800803</v>
      </c>
      <c r="Q1515">
        <v>0.82170581556706501</v>
      </c>
      <c r="R1515">
        <v>0.451826850442554</v>
      </c>
      <c r="S1515">
        <v>2.09477293658238E-2</v>
      </c>
      <c r="T1515">
        <v>0.349262757559966</v>
      </c>
      <c r="U1515">
        <v>0.349262757559966</v>
      </c>
      <c r="V1515">
        <v>0.37141962009089702</v>
      </c>
      <c r="W1515">
        <v>1.28</v>
      </c>
      <c r="X1515">
        <v>0.93</v>
      </c>
      <c r="Y1515">
        <v>-625248</v>
      </c>
      <c r="Z1515">
        <v>-29774</v>
      </c>
      <c r="AA1515">
        <v>-1.4</v>
      </c>
      <c r="AB1515">
        <v>21</v>
      </c>
      <c r="AC1515">
        <v>4</v>
      </c>
      <c r="AD1515">
        <v>17</v>
      </c>
      <c r="AE1515">
        <v>19.05</v>
      </c>
      <c r="AF1515">
        <v>10</v>
      </c>
      <c r="AG1515">
        <v>4</v>
      </c>
      <c r="AH1515">
        <v>13</v>
      </c>
      <c r="AI1515">
        <v>4</v>
      </c>
    </row>
    <row r="1516" spans="1:35" x14ac:dyDescent="0.2">
      <c r="A1516" s="102">
        <v>1116</v>
      </c>
      <c r="B1516">
        <v>5019</v>
      </c>
      <c r="C1516" t="s">
        <v>1589</v>
      </c>
      <c r="D1516" t="s">
        <v>1590</v>
      </c>
      <c r="E1516">
        <v>2840</v>
      </c>
      <c r="F1516">
        <v>2838</v>
      </c>
      <c r="G1516">
        <v>300</v>
      </c>
      <c r="H1516" t="s">
        <v>1311</v>
      </c>
      <c r="I1516">
        <v>9531</v>
      </c>
      <c r="J1516" t="s">
        <v>2153</v>
      </c>
      <c r="K1516" t="s">
        <v>1371</v>
      </c>
      <c r="L1516">
        <v>2376.5</v>
      </c>
      <c r="M1516">
        <v>2384</v>
      </c>
      <c r="N1516">
        <v>400</v>
      </c>
      <c r="O1516" t="s">
        <v>1314</v>
      </c>
      <c r="P1516">
        <v>0.87086912885642198</v>
      </c>
      <c r="Q1516">
        <v>0.84630175332058299</v>
      </c>
      <c r="R1516">
        <v>2.90482651991847E-2</v>
      </c>
      <c r="S1516">
        <v>7.8780683514947103E-2</v>
      </c>
      <c r="T1516">
        <v>0.86679738590320998</v>
      </c>
      <c r="U1516">
        <v>0.86679738590320998</v>
      </c>
      <c r="V1516">
        <v>0.71049465930762301</v>
      </c>
      <c r="W1516">
        <v>2.71</v>
      </c>
      <c r="X1516">
        <v>12</v>
      </c>
      <c r="Y1516">
        <v>-648067</v>
      </c>
      <c r="Z1516">
        <v>-38122</v>
      </c>
      <c r="AA1516">
        <v>-2.0699999999999998</v>
      </c>
      <c r="AB1516">
        <v>17</v>
      </c>
      <c r="AC1516">
        <v>4</v>
      </c>
      <c r="AD1516">
        <v>13</v>
      </c>
      <c r="AE1516">
        <v>23.53</v>
      </c>
      <c r="AF1516">
        <v>10</v>
      </c>
      <c r="AG1516">
        <v>3</v>
      </c>
      <c r="AH1516">
        <v>12</v>
      </c>
      <c r="AI1516">
        <v>2</v>
      </c>
    </row>
    <row r="1517" spans="1:35" x14ac:dyDescent="0.2">
      <c r="A1517" s="102">
        <v>261</v>
      </c>
      <c r="B1517">
        <v>4506</v>
      </c>
      <c r="C1517" t="s">
        <v>1795</v>
      </c>
      <c r="D1517" t="s">
        <v>1334</v>
      </c>
      <c r="E1517">
        <v>1798</v>
      </c>
      <c r="F1517">
        <v>1778</v>
      </c>
      <c r="G1517">
        <v>600</v>
      </c>
      <c r="H1517" t="s">
        <v>1311</v>
      </c>
      <c r="I1517">
        <v>5411</v>
      </c>
      <c r="J1517" t="s">
        <v>1786</v>
      </c>
      <c r="K1517" t="s">
        <v>1367</v>
      </c>
      <c r="L1517">
        <v>1210</v>
      </c>
      <c r="M1517">
        <v>1197</v>
      </c>
      <c r="N1517">
        <v>900</v>
      </c>
      <c r="O1517" t="s">
        <v>1314</v>
      </c>
      <c r="P1517">
        <v>0.811275159436607</v>
      </c>
      <c r="Q1517">
        <v>0.92051236226272504</v>
      </c>
      <c r="R1517">
        <v>0.18617772594842799</v>
      </c>
      <c r="S1517">
        <v>4.6712160378618701E-2</v>
      </c>
      <c r="T1517">
        <v>0.50790314437563899</v>
      </c>
      <c r="U1517">
        <v>0.50790314437563899</v>
      </c>
      <c r="V1517">
        <v>0.34067734605809502</v>
      </c>
      <c r="W1517">
        <v>2.33</v>
      </c>
      <c r="X1517">
        <v>0.98</v>
      </c>
      <c r="Y1517">
        <v>-650089</v>
      </c>
      <c r="Z1517">
        <v>-27087</v>
      </c>
      <c r="AA1517">
        <v>-1.54</v>
      </c>
      <c r="AB1517">
        <v>24</v>
      </c>
      <c r="AC1517">
        <v>7</v>
      </c>
      <c r="AD1517">
        <v>17</v>
      </c>
      <c r="AE1517">
        <v>29.17</v>
      </c>
      <c r="AF1517">
        <v>9</v>
      </c>
      <c r="AG1517">
        <v>5</v>
      </c>
      <c r="AH1517">
        <v>15</v>
      </c>
      <c r="AI1517">
        <v>4</v>
      </c>
    </row>
    <row r="1518" spans="1:35" x14ac:dyDescent="0.2">
      <c r="A1518" s="102">
        <v>282</v>
      </c>
      <c r="B1518">
        <v>5214</v>
      </c>
      <c r="C1518" t="s">
        <v>1608</v>
      </c>
      <c r="D1518" t="s">
        <v>1310</v>
      </c>
      <c r="E1518">
        <v>2068</v>
      </c>
      <c r="F1518">
        <v>2069</v>
      </c>
      <c r="G1518">
        <v>500</v>
      </c>
      <c r="H1518" t="s">
        <v>1314</v>
      </c>
      <c r="I1518">
        <v>6178</v>
      </c>
      <c r="J1518" t="s">
        <v>1814</v>
      </c>
      <c r="K1518" t="s">
        <v>1326</v>
      </c>
      <c r="L1518">
        <v>1010</v>
      </c>
      <c r="M1518">
        <v>1005.5</v>
      </c>
      <c r="N1518">
        <v>1000</v>
      </c>
      <c r="O1518" t="s">
        <v>1311</v>
      </c>
      <c r="P1518">
        <v>0.59739334043456205</v>
      </c>
      <c r="Q1518">
        <v>0.91750044047286805</v>
      </c>
      <c r="R1518">
        <v>0.39501322736849598</v>
      </c>
      <c r="S1518">
        <v>2.32580105470017E-2</v>
      </c>
      <c r="T1518">
        <v>-2.2414408116670201</v>
      </c>
      <c r="U1518">
        <v>2.2414408116670201</v>
      </c>
      <c r="V1518">
        <v>2.0481062005258202</v>
      </c>
      <c r="W1518">
        <v>-12.03</v>
      </c>
      <c r="X1518">
        <v>2.8</v>
      </c>
      <c r="Y1518">
        <v>-657288</v>
      </c>
      <c r="Z1518">
        <v>-32864</v>
      </c>
      <c r="AA1518">
        <v>-1.78</v>
      </c>
      <c r="AB1518">
        <v>20</v>
      </c>
      <c r="AC1518">
        <v>5</v>
      </c>
      <c r="AD1518">
        <v>15</v>
      </c>
      <c r="AE1518">
        <v>25</v>
      </c>
      <c r="AF1518">
        <v>12</v>
      </c>
      <c r="AG1518">
        <v>4</v>
      </c>
      <c r="AH1518">
        <v>12</v>
      </c>
      <c r="AI1518">
        <v>4</v>
      </c>
    </row>
    <row r="1519" spans="1:35" x14ac:dyDescent="0.2">
      <c r="A1519" s="102">
        <v>1003</v>
      </c>
      <c r="B1519">
        <v>7278</v>
      </c>
      <c r="C1519" t="s">
        <v>45</v>
      </c>
      <c r="D1519" t="s">
        <v>1329</v>
      </c>
      <c r="E1519">
        <v>2240</v>
      </c>
      <c r="F1519">
        <v>2234</v>
      </c>
      <c r="G1519">
        <v>400</v>
      </c>
      <c r="H1519" t="s">
        <v>1314</v>
      </c>
      <c r="I1519">
        <v>8358</v>
      </c>
      <c r="J1519" t="s">
        <v>1602</v>
      </c>
      <c r="K1519" t="s">
        <v>1369</v>
      </c>
      <c r="L1519">
        <v>478</v>
      </c>
      <c r="M1519">
        <v>468</v>
      </c>
      <c r="N1519">
        <v>1900</v>
      </c>
      <c r="O1519" t="s">
        <v>1311</v>
      </c>
      <c r="P1519">
        <v>0.76177790606502704</v>
      </c>
      <c r="Q1519">
        <v>0.85533049968842401</v>
      </c>
      <c r="R1519">
        <v>0.323009448199015</v>
      </c>
      <c r="S1519">
        <v>8.4461800878559895E-2</v>
      </c>
      <c r="T1519">
        <v>-0.47812445094519002</v>
      </c>
      <c r="U1519">
        <v>0.47812445094519002</v>
      </c>
      <c r="V1519">
        <v>0.32961538930197798</v>
      </c>
      <c r="W1519">
        <v>-3.47</v>
      </c>
      <c r="X1519">
        <v>0.49</v>
      </c>
      <c r="Y1519">
        <v>-828221</v>
      </c>
      <c r="Z1519">
        <v>-34509</v>
      </c>
      <c r="AA1519">
        <v>-1.62</v>
      </c>
      <c r="AB1519">
        <v>24</v>
      </c>
      <c r="AC1519">
        <v>9</v>
      </c>
      <c r="AD1519">
        <v>15</v>
      </c>
      <c r="AE1519">
        <v>37.5</v>
      </c>
      <c r="AF1519">
        <v>10</v>
      </c>
      <c r="AG1519">
        <v>7</v>
      </c>
      <c r="AH1519">
        <v>12</v>
      </c>
      <c r="AI1519">
        <v>5</v>
      </c>
    </row>
    <row r="1520" spans="1:35" x14ac:dyDescent="0.2">
      <c r="A1520" s="102">
        <v>557</v>
      </c>
      <c r="B1520">
        <v>3668</v>
      </c>
      <c r="C1520" t="s">
        <v>665</v>
      </c>
      <c r="D1520" t="s">
        <v>1313</v>
      </c>
      <c r="E1520">
        <v>931</v>
      </c>
      <c r="F1520">
        <v>940</v>
      </c>
      <c r="G1520">
        <v>1100</v>
      </c>
      <c r="H1520" t="s">
        <v>1314</v>
      </c>
      <c r="I1520">
        <v>4612</v>
      </c>
      <c r="J1520" t="s">
        <v>691</v>
      </c>
      <c r="K1520" t="s">
        <v>1336</v>
      </c>
      <c r="L1520">
        <v>5130</v>
      </c>
      <c r="M1520">
        <v>5170</v>
      </c>
      <c r="N1520">
        <v>200</v>
      </c>
      <c r="O1520" t="s">
        <v>1311</v>
      </c>
      <c r="P1520">
        <v>0.60011012040942902</v>
      </c>
      <c r="Q1520">
        <v>0.89518942440176097</v>
      </c>
      <c r="R1520">
        <v>0.132016054924362</v>
      </c>
      <c r="S1520">
        <v>5.5794716455077997E-2</v>
      </c>
      <c r="T1520">
        <v>-1.81241428113884</v>
      </c>
      <c r="U1520">
        <v>1.81241428113884</v>
      </c>
      <c r="V1520">
        <v>1.71306724923228</v>
      </c>
      <c r="W1520">
        <v>-16.61</v>
      </c>
      <c r="X1520">
        <v>0</v>
      </c>
      <c r="Y1520">
        <v>-854036</v>
      </c>
      <c r="Z1520">
        <v>-34161</v>
      </c>
      <c r="AA1520">
        <v>-1.63</v>
      </c>
      <c r="AB1520">
        <v>25</v>
      </c>
      <c r="AC1520">
        <v>10</v>
      </c>
      <c r="AD1520">
        <v>15</v>
      </c>
      <c r="AE1520">
        <v>40</v>
      </c>
      <c r="AF1520">
        <v>7</v>
      </c>
      <c r="AG1520">
        <v>10</v>
      </c>
      <c r="AH1520">
        <v>14</v>
      </c>
      <c r="AI1520">
        <v>1</v>
      </c>
    </row>
    <row r="1521" spans="1:35" x14ac:dyDescent="0.2">
      <c r="A1521" s="102">
        <v>1000</v>
      </c>
      <c r="B1521">
        <v>4004</v>
      </c>
      <c r="C1521" t="s">
        <v>1520</v>
      </c>
      <c r="D1521" t="s">
        <v>1336</v>
      </c>
      <c r="E1521">
        <v>2690</v>
      </c>
      <c r="F1521">
        <v>2705</v>
      </c>
      <c r="G1521">
        <v>400</v>
      </c>
      <c r="H1521" t="s">
        <v>1314</v>
      </c>
      <c r="I1521">
        <v>9501</v>
      </c>
      <c r="J1521" t="s">
        <v>1373</v>
      </c>
      <c r="K1521" t="s">
        <v>1371</v>
      </c>
      <c r="L1521">
        <v>435</v>
      </c>
      <c r="M1521">
        <v>438</v>
      </c>
      <c r="N1521">
        <v>2500</v>
      </c>
      <c r="O1521" t="s">
        <v>1311</v>
      </c>
      <c r="P1521">
        <v>0.87033903612029695</v>
      </c>
      <c r="Q1521">
        <v>0.85597059606994397</v>
      </c>
      <c r="R1521">
        <v>0.214689763891554</v>
      </c>
      <c r="S1521">
        <v>6.2361313074527198E-2</v>
      </c>
      <c r="T1521">
        <v>-0.248168972805906</v>
      </c>
      <c r="U1521">
        <v>0.248168972805906</v>
      </c>
      <c r="V1521">
        <v>0.39960615524843102</v>
      </c>
      <c r="W1521">
        <v>-0.74</v>
      </c>
      <c r="X1521">
        <v>1.2</v>
      </c>
      <c r="Y1521">
        <v>-983797</v>
      </c>
      <c r="Z1521">
        <v>-28935</v>
      </c>
      <c r="AA1521">
        <v>-1.65</v>
      </c>
      <c r="AB1521">
        <v>34</v>
      </c>
      <c r="AC1521">
        <v>10</v>
      </c>
      <c r="AD1521">
        <v>24</v>
      </c>
      <c r="AE1521">
        <v>29.41</v>
      </c>
      <c r="AF1521">
        <v>9</v>
      </c>
      <c r="AG1521">
        <v>9</v>
      </c>
      <c r="AH1521">
        <v>23</v>
      </c>
      <c r="AI1521">
        <v>2</v>
      </c>
    </row>
    <row r="1522" spans="1:35" x14ac:dyDescent="0.2">
      <c r="A1522" s="102">
        <v>747</v>
      </c>
      <c r="B1522">
        <v>6479</v>
      </c>
      <c r="C1522" t="s">
        <v>556</v>
      </c>
      <c r="D1522" t="s">
        <v>1316</v>
      </c>
      <c r="E1522">
        <v>2175</v>
      </c>
      <c r="F1522">
        <v>2197</v>
      </c>
      <c r="G1522">
        <v>300</v>
      </c>
      <c r="H1522" t="s">
        <v>1314</v>
      </c>
      <c r="I1522">
        <v>6920</v>
      </c>
      <c r="J1522" t="s">
        <v>1315</v>
      </c>
      <c r="K1522" t="s">
        <v>1316</v>
      </c>
      <c r="L1522">
        <v>6050</v>
      </c>
      <c r="M1522">
        <v>5930</v>
      </c>
      <c r="N1522">
        <v>100</v>
      </c>
      <c r="O1522" t="s">
        <v>1311</v>
      </c>
      <c r="P1522">
        <v>0.69031182310435302</v>
      </c>
      <c r="Q1522">
        <v>0.87940899934015104</v>
      </c>
      <c r="R1522" s="15">
        <v>0.35560609402208199</v>
      </c>
      <c r="S1522">
        <v>3.9818322500073298E-2</v>
      </c>
      <c r="T1522">
        <v>-1.55919155782466</v>
      </c>
      <c r="U1522">
        <v>1.55919155782466</v>
      </c>
      <c r="V1522">
        <v>1.80201306041996</v>
      </c>
      <c r="W1522">
        <v>-20.5</v>
      </c>
      <c r="X1522">
        <v>11.15</v>
      </c>
      <c r="Y1522">
        <v>-1047341</v>
      </c>
      <c r="Z1522">
        <v>-52367</v>
      </c>
      <c r="AA1522">
        <v>-2.54</v>
      </c>
      <c r="AB1522">
        <v>20</v>
      </c>
      <c r="AC1522">
        <v>7</v>
      </c>
      <c r="AD1522">
        <v>13</v>
      </c>
      <c r="AE1522">
        <v>35</v>
      </c>
      <c r="AF1522">
        <v>9</v>
      </c>
      <c r="AG1522">
        <v>4</v>
      </c>
      <c r="AH1522">
        <v>12</v>
      </c>
      <c r="AI1522">
        <v>4</v>
      </c>
    </row>
    <row r="1546" spans="19:19" x14ac:dyDescent="0.2">
      <c r="S1546" s="15"/>
    </row>
    <row r="1560" spans="18:18" x14ac:dyDescent="0.2">
      <c r="R1560" s="15"/>
    </row>
    <row r="1593" spans="18:18" x14ac:dyDescent="0.2">
      <c r="R1593" s="15"/>
    </row>
    <row r="1650" spans="19:19" x14ac:dyDescent="0.2">
      <c r="S1650" s="15"/>
    </row>
    <row r="1680" spans="18:18" x14ac:dyDescent="0.2">
      <c r="R1680" s="15"/>
    </row>
    <row r="1691" spans="19:19" x14ac:dyDescent="0.2">
      <c r="S1691" s="15"/>
    </row>
    <row r="1720" spans="19:19" x14ac:dyDescent="0.2">
      <c r="S1720" s="15"/>
    </row>
    <row r="1739" spans="19:19" x14ac:dyDescent="0.2">
      <c r="S1739" s="15"/>
    </row>
    <row r="1779" spans="18:18" x14ac:dyDescent="0.2">
      <c r="R1779" s="15"/>
    </row>
    <row r="1862" spans="19:19" x14ac:dyDescent="0.2">
      <c r="S1862" s="15"/>
    </row>
    <row r="1916" spans="16:16" x14ac:dyDescent="0.2">
      <c r="P1916" s="15"/>
    </row>
    <row r="1925" spans="18:18" x14ac:dyDescent="0.2">
      <c r="R1925" s="15"/>
    </row>
    <row r="2064" spans="18:18" x14ac:dyDescent="0.2">
      <c r="R2064" s="15"/>
    </row>
    <row r="2297" spans="18:18" x14ac:dyDescent="0.2">
      <c r="R2297" s="15"/>
    </row>
    <row r="2311" spans="19:19" x14ac:dyDescent="0.2">
      <c r="S2311" s="15"/>
    </row>
    <row r="2426" spans="19:19" x14ac:dyDescent="0.2">
      <c r="S2426" s="15"/>
    </row>
    <row r="2494" spans="19:19" x14ac:dyDescent="0.2">
      <c r="S2494" s="15"/>
    </row>
    <row r="2584" spans="18:18" x14ac:dyDescent="0.2">
      <c r="R2584" s="15"/>
    </row>
    <row r="2640" spans="18:18" x14ac:dyDescent="0.2">
      <c r="R2640" s="15"/>
    </row>
    <row r="2641" spans="18:19" x14ac:dyDescent="0.2">
      <c r="R2641" s="15"/>
      <c r="S2641" s="15"/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241</v>
      </c>
      <c r="B1" s="106" t="s">
        <v>242</v>
      </c>
      <c r="C1" s="106" t="s">
        <v>243</v>
      </c>
      <c r="D1" s="106" t="s">
        <v>244</v>
      </c>
      <c r="E1" s="106" t="s">
        <v>245</v>
      </c>
      <c r="F1" s="106" t="s">
        <v>246</v>
      </c>
      <c r="G1" s="106" t="s">
        <v>247</v>
      </c>
      <c r="H1" s="106" t="s">
        <v>248</v>
      </c>
      <c r="I1" s="106" t="s">
        <v>249</v>
      </c>
    </row>
    <row r="2" spans="1:10" x14ac:dyDescent="0.2">
      <c r="A2" s="106" t="s">
        <v>1207</v>
      </c>
      <c r="B2" s="106" t="s">
        <v>314</v>
      </c>
      <c r="C2" s="106" t="s">
        <v>260</v>
      </c>
      <c r="D2" s="106" t="s">
        <v>252</v>
      </c>
      <c r="E2" s="106">
        <v>4634</v>
      </c>
      <c r="F2" s="106" t="s">
        <v>1208</v>
      </c>
      <c r="G2" s="106" t="s">
        <v>253</v>
      </c>
      <c r="H2" s="106" t="s">
        <v>266</v>
      </c>
      <c r="I2" s="106" t="s">
        <v>284</v>
      </c>
      <c r="J2" t="s">
        <v>1876</v>
      </c>
    </row>
    <row r="3" spans="1:10" x14ac:dyDescent="0.2">
      <c r="A3" s="106" t="s">
        <v>1207</v>
      </c>
      <c r="B3" s="106" t="s">
        <v>314</v>
      </c>
      <c r="C3" s="106" t="s">
        <v>260</v>
      </c>
      <c r="D3" s="106" t="s">
        <v>252</v>
      </c>
      <c r="E3">
        <v>5108</v>
      </c>
      <c r="F3" s="106" t="s">
        <v>1211</v>
      </c>
      <c r="G3" s="106" t="s">
        <v>253</v>
      </c>
      <c r="H3" s="106" t="s">
        <v>398</v>
      </c>
      <c r="I3" t="s">
        <v>2023</v>
      </c>
      <c r="J3" t="s">
        <v>2204</v>
      </c>
    </row>
    <row r="4" spans="1:10" x14ac:dyDescent="0.2">
      <c r="A4" s="106" t="s">
        <v>1207</v>
      </c>
      <c r="B4" s="106" t="s">
        <v>314</v>
      </c>
      <c r="C4" s="106" t="s">
        <v>260</v>
      </c>
      <c r="D4" s="106" t="s">
        <v>252</v>
      </c>
      <c r="E4">
        <v>7531</v>
      </c>
      <c r="F4" s="106" t="s">
        <v>1209</v>
      </c>
      <c r="G4" s="106" t="s">
        <v>257</v>
      </c>
      <c r="H4" s="106" t="s">
        <v>259</v>
      </c>
      <c r="I4">
        <v>153</v>
      </c>
    </row>
    <row r="5" spans="1:10" x14ac:dyDescent="0.2">
      <c r="A5" s="106" t="s">
        <v>1207</v>
      </c>
      <c r="B5" s="106" t="s">
        <v>314</v>
      </c>
      <c r="C5" s="106" t="s">
        <v>260</v>
      </c>
      <c r="D5" s="106" t="s">
        <v>256</v>
      </c>
      <c r="E5">
        <v>8951</v>
      </c>
      <c r="F5" s="106" t="s">
        <v>1407</v>
      </c>
      <c r="G5" s="106" t="s">
        <v>290</v>
      </c>
      <c r="H5" s="106" t="s">
        <v>291</v>
      </c>
      <c r="I5" t="s">
        <v>401</v>
      </c>
      <c r="J5" t="s">
        <v>2072</v>
      </c>
    </row>
    <row r="6" spans="1:10" x14ac:dyDescent="0.2">
      <c r="A6" s="106" t="s">
        <v>1207</v>
      </c>
      <c r="B6" s="106" t="s">
        <v>314</v>
      </c>
      <c r="C6" s="106" t="s">
        <v>260</v>
      </c>
      <c r="D6" s="106" t="s">
        <v>256</v>
      </c>
      <c r="E6">
        <v>8987</v>
      </c>
      <c r="F6" s="106" t="s">
        <v>1210</v>
      </c>
      <c r="G6" s="106" t="s">
        <v>290</v>
      </c>
      <c r="H6" s="106" t="s">
        <v>291</v>
      </c>
      <c r="I6" t="s">
        <v>276</v>
      </c>
      <c r="J6" t="s">
        <v>2205</v>
      </c>
    </row>
    <row r="7" spans="1:10" x14ac:dyDescent="0.2">
      <c r="A7" s="106" t="s">
        <v>1212</v>
      </c>
      <c r="B7" s="106" t="s">
        <v>1030</v>
      </c>
      <c r="C7" s="106" t="s">
        <v>260</v>
      </c>
      <c r="D7" s="106" t="s">
        <v>252</v>
      </c>
      <c r="E7">
        <v>9176</v>
      </c>
      <c r="F7" s="106" t="s">
        <v>1213</v>
      </c>
      <c r="G7" s="106" t="s">
        <v>257</v>
      </c>
      <c r="H7" s="106" t="s">
        <v>1205</v>
      </c>
      <c r="I7" s="106">
        <v>36</v>
      </c>
      <c r="J7" s="106"/>
    </row>
    <row r="8" spans="1:10" x14ac:dyDescent="0.2">
      <c r="A8" s="106" t="s">
        <v>1212</v>
      </c>
      <c r="B8" s="106" t="s">
        <v>314</v>
      </c>
      <c r="C8" s="106" t="s">
        <v>260</v>
      </c>
      <c r="D8" s="106" t="s">
        <v>256</v>
      </c>
      <c r="E8">
        <v>3470</v>
      </c>
      <c r="F8" s="106" t="s">
        <v>1214</v>
      </c>
      <c r="G8" s="106" t="s">
        <v>290</v>
      </c>
      <c r="H8" s="106" t="s">
        <v>291</v>
      </c>
      <c r="I8" s="106">
        <v>196</v>
      </c>
      <c r="J8" s="106"/>
    </row>
    <row r="9" spans="1:10" x14ac:dyDescent="0.2">
      <c r="A9" s="106" t="s">
        <v>1212</v>
      </c>
      <c r="B9" s="106" t="s">
        <v>314</v>
      </c>
      <c r="C9" s="106" t="s">
        <v>260</v>
      </c>
      <c r="D9" s="106" t="s">
        <v>252</v>
      </c>
      <c r="E9">
        <v>4704</v>
      </c>
      <c r="F9" s="106" t="s">
        <v>1256</v>
      </c>
      <c r="G9" s="106" t="s">
        <v>253</v>
      </c>
      <c r="H9" s="106" t="s">
        <v>264</v>
      </c>
      <c r="I9" s="106" t="s">
        <v>330</v>
      </c>
      <c r="J9" s="106" t="s">
        <v>2206</v>
      </c>
    </row>
    <row r="10" spans="1:10" x14ac:dyDescent="0.2">
      <c r="A10" s="106" t="s">
        <v>1212</v>
      </c>
      <c r="B10" s="106" t="s">
        <v>250</v>
      </c>
      <c r="C10" s="106" t="s">
        <v>260</v>
      </c>
      <c r="D10" s="106" t="s">
        <v>256</v>
      </c>
      <c r="E10">
        <v>3473</v>
      </c>
      <c r="F10" s="106" t="s">
        <v>1215</v>
      </c>
      <c r="G10" s="106" t="s">
        <v>290</v>
      </c>
      <c r="H10" s="106" t="s">
        <v>291</v>
      </c>
      <c r="I10" s="106">
        <v>315</v>
      </c>
      <c r="J10" s="106"/>
    </row>
    <row r="11" spans="1:10" x14ac:dyDescent="0.2">
      <c r="A11" s="106" t="s">
        <v>1039</v>
      </c>
      <c r="B11" s="106" t="s">
        <v>314</v>
      </c>
      <c r="C11" s="106" t="s">
        <v>260</v>
      </c>
      <c r="D11" s="106" t="s">
        <v>252</v>
      </c>
      <c r="E11">
        <v>3975</v>
      </c>
      <c r="F11" s="106" t="s">
        <v>1040</v>
      </c>
      <c r="G11" s="106" t="s">
        <v>253</v>
      </c>
      <c r="H11" s="106" t="s">
        <v>264</v>
      </c>
      <c r="I11">
        <v>174</v>
      </c>
    </row>
    <row r="12" spans="1:10" x14ac:dyDescent="0.2">
      <c r="A12" s="106" t="s">
        <v>1039</v>
      </c>
      <c r="B12" s="106" t="s">
        <v>1146</v>
      </c>
      <c r="C12" s="106" t="s">
        <v>260</v>
      </c>
      <c r="D12" s="106" t="s">
        <v>252</v>
      </c>
      <c r="E12">
        <v>2721</v>
      </c>
      <c r="F12" s="106" t="s">
        <v>1216</v>
      </c>
      <c r="G12" s="106" t="s">
        <v>257</v>
      </c>
      <c r="H12" s="106" t="s">
        <v>259</v>
      </c>
      <c r="I12">
        <v>11</v>
      </c>
    </row>
    <row r="13" spans="1:10" x14ac:dyDescent="0.2">
      <c r="A13" s="106" t="s">
        <v>1039</v>
      </c>
      <c r="B13" s="106" t="s">
        <v>250</v>
      </c>
      <c r="C13" s="106" t="s">
        <v>260</v>
      </c>
      <c r="D13" s="106" t="s">
        <v>256</v>
      </c>
      <c r="E13">
        <v>3296</v>
      </c>
      <c r="F13" s="106" t="s">
        <v>1217</v>
      </c>
      <c r="G13" s="106" t="s">
        <v>290</v>
      </c>
      <c r="H13" s="106" t="s">
        <v>291</v>
      </c>
      <c r="I13" s="106" t="s">
        <v>276</v>
      </c>
      <c r="J13" s="106" t="s">
        <v>2207</v>
      </c>
    </row>
    <row r="14" spans="1:10" x14ac:dyDescent="0.2">
      <c r="A14" s="106" t="s">
        <v>358</v>
      </c>
      <c r="B14" s="106" t="s">
        <v>314</v>
      </c>
      <c r="C14" s="106" t="s">
        <v>260</v>
      </c>
      <c r="D14" s="106" t="s">
        <v>256</v>
      </c>
      <c r="E14">
        <v>3227</v>
      </c>
      <c r="F14" s="106" t="s">
        <v>1218</v>
      </c>
      <c r="G14" s="106" t="s">
        <v>290</v>
      </c>
      <c r="H14" s="106" t="s">
        <v>291</v>
      </c>
      <c r="I14" s="106" t="s">
        <v>276</v>
      </c>
      <c r="J14" s="106" t="s">
        <v>2208</v>
      </c>
    </row>
    <row r="15" spans="1:10" x14ac:dyDescent="0.2">
      <c r="A15" s="106" t="s">
        <v>358</v>
      </c>
      <c r="B15" s="106" t="s">
        <v>314</v>
      </c>
      <c r="C15" s="106" t="s">
        <v>260</v>
      </c>
      <c r="D15" s="106" t="s">
        <v>256</v>
      </c>
      <c r="E15">
        <v>8963</v>
      </c>
      <c r="F15" s="106" t="s">
        <v>1219</v>
      </c>
      <c r="G15" s="106" t="s">
        <v>290</v>
      </c>
      <c r="H15" s="106" t="s">
        <v>291</v>
      </c>
      <c r="I15" t="s">
        <v>320</v>
      </c>
      <c r="J15" t="s">
        <v>2209</v>
      </c>
    </row>
    <row r="16" spans="1:10" x14ac:dyDescent="0.2">
      <c r="A16" s="106" t="s">
        <v>358</v>
      </c>
      <c r="B16" s="106" t="s">
        <v>314</v>
      </c>
      <c r="C16" s="106" t="s">
        <v>260</v>
      </c>
      <c r="D16" s="106" t="s">
        <v>256</v>
      </c>
      <c r="E16">
        <v>8985</v>
      </c>
      <c r="F16" s="106" t="s">
        <v>359</v>
      </c>
      <c r="G16" s="106" t="s">
        <v>290</v>
      </c>
      <c r="H16" s="106" t="s">
        <v>291</v>
      </c>
      <c r="I16" s="106" t="s">
        <v>320</v>
      </c>
      <c r="J16" s="106" t="s">
        <v>2074</v>
      </c>
    </row>
    <row r="17" spans="1:10" x14ac:dyDescent="0.2">
      <c r="A17" s="106" t="s">
        <v>1628</v>
      </c>
      <c r="B17" s="106" t="s">
        <v>250</v>
      </c>
      <c r="C17" s="106" t="s">
        <v>260</v>
      </c>
      <c r="D17" s="106" t="s">
        <v>256</v>
      </c>
      <c r="E17">
        <v>9285</v>
      </c>
      <c r="F17" s="106" t="s">
        <v>1206</v>
      </c>
      <c r="G17" s="106" t="s">
        <v>290</v>
      </c>
      <c r="H17" s="106" t="s">
        <v>291</v>
      </c>
      <c r="I17" s="106">
        <v>48</v>
      </c>
      <c r="J17" s="106"/>
    </row>
    <row r="18" spans="1:10" x14ac:dyDescent="0.2">
      <c r="A18" s="106" t="s">
        <v>1245</v>
      </c>
      <c r="B18" s="106" t="s">
        <v>250</v>
      </c>
      <c r="C18" s="106" t="s">
        <v>262</v>
      </c>
      <c r="D18" s="106" t="s">
        <v>256</v>
      </c>
      <c r="E18">
        <v>2391</v>
      </c>
      <c r="F18" s="106" t="s">
        <v>1128</v>
      </c>
      <c r="G18" s="106" t="s">
        <v>257</v>
      </c>
      <c r="H18" s="106" t="s">
        <v>258</v>
      </c>
      <c r="I18">
        <v>94</v>
      </c>
    </row>
    <row r="19" spans="1:10" x14ac:dyDescent="0.2">
      <c r="A19" s="106" t="s">
        <v>1041</v>
      </c>
      <c r="B19" s="106" t="s">
        <v>250</v>
      </c>
      <c r="C19" s="106" t="s">
        <v>255</v>
      </c>
      <c r="D19" s="106" t="s">
        <v>252</v>
      </c>
      <c r="E19">
        <v>4666</v>
      </c>
      <c r="F19" s="106" t="s">
        <v>311</v>
      </c>
      <c r="G19" s="106" t="s">
        <v>253</v>
      </c>
      <c r="H19" s="106" t="s">
        <v>279</v>
      </c>
      <c r="I19" t="s">
        <v>303</v>
      </c>
      <c r="J19" t="s">
        <v>2077</v>
      </c>
    </row>
    <row r="20" spans="1:10" x14ac:dyDescent="0.2">
      <c r="A20" s="106" t="s">
        <v>1341</v>
      </c>
      <c r="B20" s="106" t="s">
        <v>250</v>
      </c>
      <c r="C20" s="106" t="s">
        <v>255</v>
      </c>
      <c r="D20" s="106" t="s">
        <v>252</v>
      </c>
      <c r="E20">
        <v>2198</v>
      </c>
      <c r="F20" s="106" t="s">
        <v>1696</v>
      </c>
      <c r="G20" s="106" t="s">
        <v>253</v>
      </c>
      <c r="H20" s="106" t="s">
        <v>258</v>
      </c>
      <c r="I20">
        <v>223</v>
      </c>
    </row>
    <row r="21" spans="1:10" x14ac:dyDescent="0.2">
      <c r="A21" s="106" t="s">
        <v>1341</v>
      </c>
      <c r="B21" s="106" t="s">
        <v>250</v>
      </c>
      <c r="C21" s="106" t="s">
        <v>255</v>
      </c>
      <c r="D21" s="106" t="s">
        <v>252</v>
      </c>
      <c r="E21">
        <v>2375</v>
      </c>
      <c r="F21" s="106" t="s">
        <v>1878</v>
      </c>
      <c r="G21" s="106" t="s">
        <v>261</v>
      </c>
      <c r="H21" s="106" t="s">
        <v>258</v>
      </c>
      <c r="I21" s="106">
        <v>130</v>
      </c>
      <c r="J21" s="106"/>
    </row>
    <row r="22" spans="1:10" x14ac:dyDescent="0.2">
      <c r="A22" s="106" t="s">
        <v>1341</v>
      </c>
      <c r="B22" s="106" t="s">
        <v>250</v>
      </c>
      <c r="C22" s="106" t="s">
        <v>251</v>
      </c>
      <c r="D22" s="106" t="s">
        <v>256</v>
      </c>
      <c r="E22">
        <v>3329</v>
      </c>
      <c r="F22" s="106" t="s">
        <v>1879</v>
      </c>
      <c r="G22" s="106" t="s">
        <v>257</v>
      </c>
      <c r="H22" s="106" t="s">
        <v>263</v>
      </c>
      <c r="I22" s="106">
        <v>142</v>
      </c>
      <c r="J22" s="106"/>
    </row>
    <row r="23" spans="1:10" x14ac:dyDescent="0.2">
      <c r="A23" s="106" t="s">
        <v>1341</v>
      </c>
      <c r="B23" s="106" t="s">
        <v>250</v>
      </c>
      <c r="C23" s="106" t="s">
        <v>262</v>
      </c>
      <c r="D23" s="106" t="s">
        <v>252</v>
      </c>
      <c r="E23">
        <v>3816</v>
      </c>
      <c r="F23" s="106" t="s">
        <v>1342</v>
      </c>
      <c r="G23" s="106" t="s">
        <v>257</v>
      </c>
      <c r="H23" s="106" t="s">
        <v>264</v>
      </c>
      <c r="I23">
        <v>60</v>
      </c>
    </row>
    <row r="24" spans="1:10" x14ac:dyDescent="0.2">
      <c r="A24" s="106" t="s">
        <v>1341</v>
      </c>
      <c r="B24" s="106" t="s">
        <v>250</v>
      </c>
      <c r="C24" s="106" t="s">
        <v>262</v>
      </c>
      <c r="D24" s="106" t="s">
        <v>256</v>
      </c>
      <c r="E24">
        <v>3930</v>
      </c>
      <c r="F24" s="106" t="s">
        <v>1463</v>
      </c>
      <c r="G24" s="106" t="s">
        <v>265</v>
      </c>
      <c r="H24" s="106" t="s">
        <v>264</v>
      </c>
      <c r="I24" s="106">
        <v>64</v>
      </c>
      <c r="J24" s="106"/>
    </row>
    <row r="25" spans="1:10" x14ac:dyDescent="0.2">
      <c r="A25" s="106" t="s">
        <v>1341</v>
      </c>
      <c r="B25" s="106" t="s">
        <v>250</v>
      </c>
      <c r="C25" s="106" t="s">
        <v>255</v>
      </c>
      <c r="D25" s="106" t="s">
        <v>256</v>
      </c>
      <c r="E25">
        <v>4707</v>
      </c>
      <c r="F25" s="106" t="s">
        <v>1880</v>
      </c>
      <c r="G25" s="106" t="s">
        <v>257</v>
      </c>
      <c r="H25" s="106" t="s">
        <v>258</v>
      </c>
      <c r="I25" s="106">
        <v>22</v>
      </c>
      <c r="J25" s="106"/>
    </row>
    <row r="26" spans="1:10" x14ac:dyDescent="0.2">
      <c r="A26" s="106" t="s">
        <v>1341</v>
      </c>
      <c r="B26" s="106" t="s">
        <v>250</v>
      </c>
      <c r="C26" s="106" t="s">
        <v>251</v>
      </c>
      <c r="D26" s="106" t="s">
        <v>252</v>
      </c>
      <c r="E26">
        <v>5971</v>
      </c>
      <c r="F26" s="106" t="s">
        <v>1881</v>
      </c>
      <c r="G26" s="106" t="s">
        <v>257</v>
      </c>
      <c r="H26" s="106" t="s">
        <v>268</v>
      </c>
      <c r="I26" s="106">
        <v>54</v>
      </c>
      <c r="J26" s="106"/>
    </row>
    <row r="27" spans="1:10" x14ac:dyDescent="0.2">
      <c r="A27" s="106" t="s">
        <v>488</v>
      </c>
      <c r="B27" s="106" t="s">
        <v>277</v>
      </c>
      <c r="C27" s="106" t="s">
        <v>262</v>
      </c>
      <c r="D27" s="106" t="s">
        <v>252</v>
      </c>
      <c r="E27">
        <v>6267</v>
      </c>
      <c r="F27" s="106" t="s">
        <v>273</v>
      </c>
      <c r="G27" s="106" t="s">
        <v>257</v>
      </c>
      <c r="H27" s="106" t="s">
        <v>274</v>
      </c>
      <c r="I27">
        <v>37</v>
      </c>
    </row>
    <row r="28" spans="1:10" x14ac:dyDescent="0.2">
      <c r="A28" s="106" t="s">
        <v>488</v>
      </c>
      <c r="B28" s="106" t="s">
        <v>250</v>
      </c>
      <c r="C28" s="106" t="s">
        <v>251</v>
      </c>
      <c r="D28" s="106" t="s">
        <v>252</v>
      </c>
      <c r="E28">
        <v>2593</v>
      </c>
      <c r="F28" s="106" t="s">
        <v>269</v>
      </c>
      <c r="G28" s="106" t="s">
        <v>253</v>
      </c>
      <c r="H28" s="106" t="s">
        <v>254</v>
      </c>
      <c r="I28" t="s">
        <v>303</v>
      </c>
      <c r="J28" t="s">
        <v>2210</v>
      </c>
    </row>
    <row r="29" spans="1:10" x14ac:dyDescent="0.2">
      <c r="A29" s="106" t="s">
        <v>488</v>
      </c>
      <c r="B29" s="106" t="s">
        <v>250</v>
      </c>
      <c r="C29" s="106" t="s">
        <v>251</v>
      </c>
      <c r="D29" s="106" t="s">
        <v>252</v>
      </c>
      <c r="E29">
        <v>2910</v>
      </c>
      <c r="F29" s="106" t="s">
        <v>271</v>
      </c>
      <c r="G29" s="106" t="s">
        <v>253</v>
      </c>
      <c r="H29" s="106" t="s">
        <v>254</v>
      </c>
      <c r="I29" s="106">
        <v>389</v>
      </c>
      <c r="J29" s="106"/>
    </row>
    <row r="30" spans="1:10" x14ac:dyDescent="0.2">
      <c r="A30" s="106" t="s">
        <v>488</v>
      </c>
      <c r="B30" s="106" t="s">
        <v>250</v>
      </c>
      <c r="C30" s="106" t="s">
        <v>255</v>
      </c>
      <c r="D30" s="106" t="s">
        <v>252</v>
      </c>
      <c r="E30">
        <v>9603</v>
      </c>
      <c r="F30" s="106" t="s">
        <v>1882</v>
      </c>
      <c r="G30" s="106" t="s">
        <v>253</v>
      </c>
      <c r="H30" s="106" t="s">
        <v>258</v>
      </c>
      <c r="I30" s="106" t="s">
        <v>284</v>
      </c>
      <c r="J30" s="106" t="s">
        <v>2211</v>
      </c>
    </row>
    <row r="31" spans="1:10" x14ac:dyDescent="0.2">
      <c r="A31" s="106" t="s">
        <v>489</v>
      </c>
      <c r="B31" s="106" t="s">
        <v>250</v>
      </c>
      <c r="C31" s="106" t="s">
        <v>255</v>
      </c>
      <c r="D31" s="106" t="s">
        <v>252</v>
      </c>
      <c r="E31">
        <v>4627</v>
      </c>
      <c r="F31" s="106" t="s">
        <v>1883</v>
      </c>
      <c r="G31" s="106" t="s">
        <v>257</v>
      </c>
      <c r="H31" s="106" t="s">
        <v>266</v>
      </c>
      <c r="I31">
        <v>109</v>
      </c>
    </row>
    <row r="32" spans="1:10" x14ac:dyDescent="0.2">
      <c r="A32" s="106" t="s">
        <v>489</v>
      </c>
      <c r="B32" s="106" t="s">
        <v>250</v>
      </c>
      <c r="C32" s="106" t="s">
        <v>251</v>
      </c>
      <c r="D32" s="106" t="s">
        <v>252</v>
      </c>
      <c r="E32">
        <v>4750</v>
      </c>
      <c r="F32" s="106" t="s">
        <v>267</v>
      </c>
      <c r="G32" s="106" t="s">
        <v>261</v>
      </c>
      <c r="H32" s="106" t="s">
        <v>258</v>
      </c>
      <c r="I32">
        <v>53</v>
      </c>
    </row>
    <row r="33" spans="1:10" x14ac:dyDescent="0.2">
      <c r="A33" s="106" t="s">
        <v>489</v>
      </c>
      <c r="B33" s="106" t="s">
        <v>250</v>
      </c>
      <c r="C33" s="106" t="s">
        <v>255</v>
      </c>
      <c r="D33" s="106" t="s">
        <v>252</v>
      </c>
      <c r="E33">
        <v>6309</v>
      </c>
      <c r="F33" s="106" t="s">
        <v>1884</v>
      </c>
      <c r="G33" s="106" t="s">
        <v>253</v>
      </c>
      <c r="H33" s="106" t="s">
        <v>274</v>
      </c>
      <c r="I33" s="106">
        <v>232</v>
      </c>
      <c r="J33" s="106"/>
    </row>
    <row r="34" spans="1:10" x14ac:dyDescent="0.2">
      <c r="A34" s="106" t="s">
        <v>489</v>
      </c>
      <c r="B34" s="106" t="s">
        <v>250</v>
      </c>
      <c r="C34" s="106" t="s">
        <v>255</v>
      </c>
      <c r="D34" s="106" t="s">
        <v>256</v>
      </c>
      <c r="E34">
        <v>7265</v>
      </c>
      <c r="F34" s="106" t="s">
        <v>1885</v>
      </c>
      <c r="G34" s="106" t="s">
        <v>257</v>
      </c>
      <c r="H34" s="106" t="s">
        <v>283</v>
      </c>
      <c r="I34" s="106">
        <v>32</v>
      </c>
      <c r="J34" s="106"/>
    </row>
    <row r="35" spans="1:10" x14ac:dyDescent="0.2">
      <c r="A35" s="106" t="s">
        <v>489</v>
      </c>
      <c r="B35" s="106" t="s">
        <v>250</v>
      </c>
      <c r="C35" s="106" t="s">
        <v>260</v>
      </c>
      <c r="D35" s="106" t="s">
        <v>252</v>
      </c>
      <c r="E35">
        <v>7590</v>
      </c>
      <c r="F35" s="106" t="s">
        <v>1042</v>
      </c>
      <c r="G35" s="106" t="s">
        <v>253</v>
      </c>
      <c r="H35" s="106" t="s">
        <v>259</v>
      </c>
      <c r="I35">
        <v>68</v>
      </c>
    </row>
    <row r="36" spans="1:10" x14ac:dyDescent="0.2">
      <c r="A36" s="106" t="s">
        <v>489</v>
      </c>
      <c r="B36" s="106" t="s">
        <v>250</v>
      </c>
      <c r="C36" s="106" t="s">
        <v>260</v>
      </c>
      <c r="D36" s="106" t="s">
        <v>252</v>
      </c>
      <c r="E36">
        <v>7865</v>
      </c>
      <c r="F36" s="106" t="s">
        <v>1886</v>
      </c>
      <c r="G36" s="106" t="s">
        <v>257</v>
      </c>
      <c r="H36" s="106" t="s">
        <v>275</v>
      </c>
      <c r="I36">
        <v>44</v>
      </c>
    </row>
    <row r="37" spans="1:10" x14ac:dyDescent="0.2">
      <c r="A37" s="106" t="s">
        <v>1629</v>
      </c>
      <c r="B37" s="106" t="s">
        <v>250</v>
      </c>
      <c r="C37" s="106" t="s">
        <v>260</v>
      </c>
      <c r="D37" s="106" t="s">
        <v>252</v>
      </c>
      <c r="E37">
        <v>2590</v>
      </c>
      <c r="F37" s="106" t="s">
        <v>1887</v>
      </c>
      <c r="G37" s="106" t="s">
        <v>253</v>
      </c>
      <c r="H37" s="106" t="s">
        <v>254</v>
      </c>
      <c r="I37" s="106">
        <v>684</v>
      </c>
      <c r="J37" s="106"/>
    </row>
    <row r="38" spans="1:10" x14ac:dyDescent="0.2">
      <c r="A38" s="106" t="s">
        <v>1629</v>
      </c>
      <c r="B38" s="106" t="s">
        <v>250</v>
      </c>
      <c r="C38" s="106" t="s">
        <v>262</v>
      </c>
      <c r="D38" s="106" t="s">
        <v>252</v>
      </c>
      <c r="E38">
        <v>3172</v>
      </c>
      <c r="F38" s="106" t="s">
        <v>1888</v>
      </c>
      <c r="G38" s="106" t="s">
        <v>253</v>
      </c>
      <c r="H38" s="106" t="s">
        <v>263</v>
      </c>
      <c r="I38">
        <v>38</v>
      </c>
    </row>
    <row r="39" spans="1:10" x14ac:dyDescent="0.2">
      <c r="A39" s="106" t="s">
        <v>1629</v>
      </c>
      <c r="B39" s="106" t="s">
        <v>250</v>
      </c>
      <c r="C39" s="106" t="s">
        <v>262</v>
      </c>
      <c r="D39" s="106" t="s">
        <v>252</v>
      </c>
      <c r="E39">
        <v>4699</v>
      </c>
      <c r="F39" s="106" t="s">
        <v>1889</v>
      </c>
      <c r="G39" s="106" t="s">
        <v>257</v>
      </c>
      <c r="H39" s="106" t="s">
        <v>258</v>
      </c>
      <c r="I39">
        <v>134</v>
      </c>
    </row>
    <row r="40" spans="1:10" x14ac:dyDescent="0.2">
      <c r="A40" s="106" t="s">
        <v>1629</v>
      </c>
      <c r="B40" s="106" t="s">
        <v>250</v>
      </c>
      <c r="C40" s="106" t="s">
        <v>255</v>
      </c>
      <c r="D40" s="106" t="s">
        <v>252</v>
      </c>
      <c r="E40">
        <v>7959</v>
      </c>
      <c r="F40" s="106" t="s">
        <v>1890</v>
      </c>
      <c r="G40" s="106" t="s">
        <v>253</v>
      </c>
      <c r="H40" s="106" t="s">
        <v>275</v>
      </c>
      <c r="I40">
        <v>490</v>
      </c>
    </row>
    <row r="41" spans="1:10" x14ac:dyDescent="0.2">
      <c r="A41" s="106" t="s">
        <v>1629</v>
      </c>
      <c r="B41" s="106" t="s">
        <v>250</v>
      </c>
      <c r="C41" s="106" t="s">
        <v>262</v>
      </c>
      <c r="D41" s="106" t="s">
        <v>252</v>
      </c>
      <c r="E41">
        <v>8057</v>
      </c>
      <c r="F41" s="106" t="s">
        <v>1891</v>
      </c>
      <c r="G41" s="106" t="s">
        <v>253</v>
      </c>
      <c r="H41" s="106" t="s">
        <v>259</v>
      </c>
      <c r="I41">
        <v>665</v>
      </c>
    </row>
    <row r="42" spans="1:10" x14ac:dyDescent="0.2">
      <c r="A42" s="106" t="s">
        <v>1629</v>
      </c>
      <c r="B42" s="106" t="s">
        <v>250</v>
      </c>
      <c r="C42" s="106" t="s">
        <v>251</v>
      </c>
      <c r="D42" s="106" t="s">
        <v>252</v>
      </c>
      <c r="E42">
        <v>9627</v>
      </c>
      <c r="F42" s="106" t="s">
        <v>1630</v>
      </c>
      <c r="G42" s="106" t="s">
        <v>253</v>
      </c>
      <c r="H42" s="106" t="s">
        <v>263</v>
      </c>
      <c r="I42" t="s">
        <v>276</v>
      </c>
      <c r="J42" t="s">
        <v>2212</v>
      </c>
    </row>
    <row r="43" spans="1:10" x14ac:dyDescent="0.2">
      <c r="A43" s="106" t="s">
        <v>1629</v>
      </c>
      <c r="B43" s="106" t="s">
        <v>250</v>
      </c>
      <c r="C43" s="106" t="s">
        <v>255</v>
      </c>
      <c r="D43" s="106" t="s">
        <v>252</v>
      </c>
      <c r="E43">
        <v>9824</v>
      </c>
      <c r="F43" s="106" t="s">
        <v>1892</v>
      </c>
      <c r="G43" s="106" t="s">
        <v>253</v>
      </c>
      <c r="H43" s="106" t="s">
        <v>259</v>
      </c>
      <c r="I43">
        <v>327</v>
      </c>
    </row>
    <row r="44" spans="1:10" x14ac:dyDescent="0.2">
      <c r="A44" s="106" t="s">
        <v>1233</v>
      </c>
      <c r="B44" s="106" t="s">
        <v>250</v>
      </c>
      <c r="C44" s="106" t="s">
        <v>255</v>
      </c>
      <c r="D44" s="106" t="s">
        <v>252</v>
      </c>
      <c r="E44">
        <v>1873</v>
      </c>
      <c r="F44" s="106" t="s">
        <v>1893</v>
      </c>
      <c r="G44" s="106" t="s">
        <v>253</v>
      </c>
      <c r="H44" s="106" t="s">
        <v>280</v>
      </c>
      <c r="I44">
        <v>211</v>
      </c>
    </row>
    <row r="45" spans="1:10" x14ac:dyDescent="0.2">
      <c r="A45" s="106" t="s">
        <v>1233</v>
      </c>
      <c r="B45" s="106" t="s">
        <v>250</v>
      </c>
      <c r="C45" s="106" t="s">
        <v>260</v>
      </c>
      <c r="D45" s="106" t="s">
        <v>252</v>
      </c>
      <c r="E45">
        <v>1928</v>
      </c>
      <c r="F45" s="106" t="s">
        <v>1894</v>
      </c>
      <c r="G45" s="106" t="s">
        <v>253</v>
      </c>
      <c r="H45" s="106" t="s">
        <v>280</v>
      </c>
      <c r="I45" s="106" t="s">
        <v>281</v>
      </c>
      <c r="J45" s="106" t="s">
        <v>2213</v>
      </c>
    </row>
    <row r="46" spans="1:10" x14ac:dyDescent="0.2">
      <c r="A46" s="106" t="s">
        <v>1233</v>
      </c>
      <c r="B46" s="106" t="s">
        <v>250</v>
      </c>
      <c r="C46" s="106" t="s">
        <v>251</v>
      </c>
      <c r="D46" s="106" t="s">
        <v>252</v>
      </c>
      <c r="E46">
        <v>3031</v>
      </c>
      <c r="F46" s="106" t="s">
        <v>1234</v>
      </c>
      <c r="G46" s="106" t="s">
        <v>253</v>
      </c>
      <c r="H46" s="106" t="s">
        <v>259</v>
      </c>
      <c r="I46">
        <v>162</v>
      </c>
    </row>
    <row r="47" spans="1:10" x14ac:dyDescent="0.2">
      <c r="A47" s="106" t="s">
        <v>1233</v>
      </c>
      <c r="B47" s="106" t="s">
        <v>250</v>
      </c>
      <c r="C47" s="106" t="s">
        <v>262</v>
      </c>
      <c r="D47" s="106" t="s">
        <v>252</v>
      </c>
      <c r="E47">
        <v>6778</v>
      </c>
      <c r="F47" s="106" t="s">
        <v>1895</v>
      </c>
      <c r="G47" s="106" t="s">
        <v>261</v>
      </c>
      <c r="H47" s="106" t="s">
        <v>278</v>
      </c>
      <c r="I47">
        <v>129</v>
      </c>
    </row>
    <row r="48" spans="1:10" x14ac:dyDescent="0.2">
      <c r="A48" s="106" t="s">
        <v>1233</v>
      </c>
      <c r="B48" s="106" t="s">
        <v>250</v>
      </c>
      <c r="C48" s="106" t="s">
        <v>255</v>
      </c>
      <c r="D48" s="106" t="s">
        <v>252</v>
      </c>
      <c r="E48">
        <v>7640</v>
      </c>
      <c r="F48" s="106" t="s">
        <v>1896</v>
      </c>
      <c r="G48" s="106" t="s">
        <v>253</v>
      </c>
      <c r="H48" s="106" t="s">
        <v>263</v>
      </c>
      <c r="I48">
        <v>42</v>
      </c>
    </row>
    <row r="49" spans="1:10" x14ac:dyDescent="0.2">
      <c r="A49" s="106" t="s">
        <v>1158</v>
      </c>
      <c r="B49" s="106" t="s">
        <v>250</v>
      </c>
      <c r="C49" s="106" t="s">
        <v>262</v>
      </c>
      <c r="D49" s="106" t="s">
        <v>252</v>
      </c>
      <c r="E49">
        <v>2353</v>
      </c>
      <c r="F49" s="106" t="s">
        <v>1897</v>
      </c>
      <c r="G49" s="106" t="s">
        <v>253</v>
      </c>
      <c r="H49" s="106" t="s">
        <v>279</v>
      </c>
      <c r="I49">
        <v>516</v>
      </c>
    </row>
    <row r="50" spans="1:10" x14ac:dyDescent="0.2">
      <c r="A50" s="106" t="s">
        <v>1158</v>
      </c>
      <c r="B50" s="106" t="s">
        <v>250</v>
      </c>
      <c r="C50" s="106" t="s">
        <v>255</v>
      </c>
      <c r="D50" s="106" t="s">
        <v>252</v>
      </c>
      <c r="E50">
        <v>2373</v>
      </c>
      <c r="F50" s="106" t="s">
        <v>1898</v>
      </c>
      <c r="G50" s="106" t="s">
        <v>257</v>
      </c>
      <c r="H50" s="106" t="s">
        <v>258</v>
      </c>
      <c r="I50" s="106">
        <v>79</v>
      </c>
      <c r="J50" s="106"/>
    </row>
    <row r="51" spans="1:10" x14ac:dyDescent="0.2">
      <c r="A51" s="106" t="s">
        <v>1158</v>
      </c>
      <c r="B51" s="106" t="s">
        <v>250</v>
      </c>
      <c r="C51" s="106" t="s">
        <v>251</v>
      </c>
      <c r="D51" s="106" t="s">
        <v>256</v>
      </c>
      <c r="E51">
        <v>2438</v>
      </c>
      <c r="F51" s="106" t="s">
        <v>1235</v>
      </c>
      <c r="G51" s="106" t="s">
        <v>265</v>
      </c>
      <c r="H51" s="106" t="s">
        <v>258</v>
      </c>
      <c r="I51" s="106">
        <v>247</v>
      </c>
      <c r="J51" s="106"/>
    </row>
    <row r="52" spans="1:10" x14ac:dyDescent="0.2">
      <c r="A52" s="106" t="s">
        <v>1158</v>
      </c>
      <c r="B52" s="106" t="s">
        <v>250</v>
      </c>
      <c r="C52" s="106" t="s">
        <v>262</v>
      </c>
      <c r="D52" s="106" t="s">
        <v>252</v>
      </c>
      <c r="E52">
        <v>2929</v>
      </c>
      <c r="F52" s="106" t="s">
        <v>1246</v>
      </c>
      <c r="G52" s="106" t="s">
        <v>261</v>
      </c>
      <c r="H52" s="106" t="s">
        <v>254</v>
      </c>
      <c r="I52">
        <v>360</v>
      </c>
    </row>
    <row r="53" spans="1:10" x14ac:dyDescent="0.2">
      <c r="A53" s="106" t="s">
        <v>1158</v>
      </c>
      <c r="B53" s="106" t="s">
        <v>250</v>
      </c>
      <c r="C53" s="106" t="s">
        <v>262</v>
      </c>
      <c r="D53" s="106" t="s">
        <v>256</v>
      </c>
      <c r="E53">
        <v>3193</v>
      </c>
      <c r="F53" s="106" t="s">
        <v>1899</v>
      </c>
      <c r="G53" s="106" t="s">
        <v>253</v>
      </c>
      <c r="H53" s="106" t="s">
        <v>263</v>
      </c>
      <c r="I53">
        <v>308</v>
      </c>
    </row>
    <row r="54" spans="1:10" x14ac:dyDescent="0.2">
      <c r="A54" s="106" t="s">
        <v>1158</v>
      </c>
      <c r="B54" s="106" t="s">
        <v>250</v>
      </c>
      <c r="C54" s="106" t="s">
        <v>255</v>
      </c>
      <c r="D54" s="106" t="s">
        <v>252</v>
      </c>
      <c r="E54">
        <v>3248</v>
      </c>
      <c r="F54" s="106" t="s">
        <v>1900</v>
      </c>
      <c r="G54" s="106" t="s">
        <v>261</v>
      </c>
      <c r="H54" s="106" t="s">
        <v>279</v>
      </c>
      <c r="I54">
        <v>22</v>
      </c>
    </row>
    <row r="55" spans="1:10" x14ac:dyDescent="0.2">
      <c r="A55" s="106" t="s">
        <v>1158</v>
      </c>
      <c r="B55" s="106" t="s">
        <v>250</v>
      </c>
      <c r="C55" s="106" t="s">
        <v>255</v>
      </c>
      <c r="D55" s="106" t="s">
        <v>256</v>
      </c>
      <c r="E55">
        <v>3733</v>
      </c>
      <c r="F55" s="106" t="s">
        <v>1901</v>
      </c>
      <c r="G55" s="106" t="s">
        <v>257</v>
      </c>
      <c r="H55" s="106" t="s">
        <v>264</v>
      </c>
      <c r="I55" s="106">
        <v>552</v>
      </c>
      <c r="J55" s="106"/>
    </row>
    <row r="56" spans="1:10" x14ac:dyDescent="0.2">
      <c r="A56" s="106" t="s">
        <v>1158</v>
      </c>
      <c r="B56" s="106" t="s">
        <v>250</v>
      </c>
      <c r="C56" s="106" t="s">
        <v>251</v>
      </c>
      <c r="D56" s="106" t="s">
        <v>252</v>
      </c>
      <c r="E56">
        <v>3770</v>
      </c>
      <c r="F56" s="106" t="s">
        <v>272</v>
      </c>
      <c r="G56" s="106" t="s">
        <v>253</v>
      </c>
      <c r="H56" s="106" t="s">
        <v>264</v>
      </c>
      <c r="I56">
        <v>53</v>
      </c>
    </row>
    <row r="57" spans="1:10" x14ac:dyDescent="0.2">
      <c r="A57" s="106" t="s">
        <v>1158</v>
      </c>
      <c r="B57" s="106" t="s">
        <v>250</v>
      </c>
      <c r="C57" s="106" t="s">
        <v>262</v>
      </c>
      <c r="D57" s="106" t="s">
        <v>252</v>
      </c>
      <c r="E57">
        <v>3854</v>
      </c>
      <c r="F57" s="106" t="s">
        <v>1183</v>
      </c>
      <c r="G57" s="106" t="s">
        <v>253</v>
      </c>
      <c r="H57" s="106" t="s">
        <v>264</v>
      </c>
      <c r="I57">
        <v>480</v>
      </c>
    </row>
    <row r="58" spans="1:10" x14ac:dyDescent="0.2">
      <c r="A58" s="106" t="s">
        <v>1158</v>
      </c>
      <c r="B58" s="106" t="s">
        <v>250</v>
      </c>
      <c r="C58" s="106" t="s">
        <v>251</v>
      </c>
      <c r="D58" s="106" t="s">
        <v>256</v>
      </c>
      <c r="E58">
        <v>4382</v>
      </c>
      <c r="F58" s="106" t="s">
        <v>1902</v>
      </c>
      <c r="G58" s="106" t="s">
        <v>253</v>
      </c>
      <c r="H58" s="106" t="s">
        <v>264</v>
      </c>
      <c r="I58">
        <v>804</v>
      </c>
    </row>
    <row r="59" spans="1:10" x14ac:dyDescent="0.2">
      <c r="A59" s="106" t="s">
        <v>1158</v>
      </c>
      <c r="B59" s="106" t="s">
        <v>250</v>
      </c>
      <c r="C59" s="106" t="s">
        <v>262</v>
      </c>
      <c r="D59" s="106" t="s">
        <v>256</v>
      </c>
      <c r="E59">
        <v>4446</v>
      </c>
      <c r="F59" s="106" t="s">
        <v>1903</v>
      </c>
      <c r="G59" s="106" t="s">
        <v>265</v>
      </c>
      <c r="H59" s="106" t="s">
        <v>264</v>
      </c>
      <c r="I59">
        <v>288</v>
      </c>
    </row>
    <row r="60" spans="1:10" x14ac:dyDescent="0.2">
      <c r="A60" s="106" t="s">
        <v>1158</v>
      </c>
      <c r="B60" s="106" t="s">
        <v>250</v>
      </c>
      <c r="C60" s="106" t="s">
        <v>255</v>
      </c>
      <c r="D60" s="106" t="s">
        <v>252</v>
      </c>
      <c r="E60">
        <v>4996</v>
      </c>
      <c r="F60" s="106" t="s">
        <v>307</v>
      </c>
      <c r="G60" s="106" t="s">
        <v>253</v>
      </c>
      <c r="H60" s="106" t="s">
        <v>266</v>
      </c>
      <c r="I60" t="s">
        <v>284</v>
      </c>
      <c r="J60" t="s">
        <v>2022</v>
      </c>
    </row>
    <row r="61" spans="1:10" x14ac:dyDescent="0.2">
      <c r="A61" s="106" t="s">
        <v>1158</v>
      </c>
      <c r="B61" s="106" t="s">
        <v>250</v>
      </c>
      <c r="C61" s="106" t="s">
        <v>251</v>
      </c>
      <c r="D61" s="106" t="s">
        <v>252</v>
      </c>
      <c r="E61">
        <v>6656</v>
      </c>
      <c r="F61" s="106" t="s">
        <v>1904</v>
      </c>
      <c r="G61" s="106" t="s">
        <v>261</v>
      </c>
      <c r="H61" s="106" t="s">
        <v>278</v>
      </c>
      <c r="I61">
        <v>200</v>
      </c>
    </row>
    <row r="62" spans="1:10" x14ac:dyDescent="0.2">
      <c r="A62" s="106" t="s">
        <v>1158</v>
      </c>
      <c r="B62" s="106" t="s">
        <v>250</v>
      </c>
      <c r="C62" s="106" t="s">
        <v>255</v>
      </c>
      <c r="D62" s="106" t="s">
        <v>252</v>
      </c>
      <c r="E62">
        <v>7279</v>
      </c>
      <c r="F62" s="106" t="s">
        <v>2214</v>
      </c>
      <c r="G62" s="106" t="s">
        <v>261</v>
      </c>
      <c r="H62" s="106" t="s">
        <v>283</v>
      </c>
      <c r="I62">
        <v>713</v>
      </c>
    </row>
    <row r="63" spans="1:10" x14ac:dyDescent="0.2">
      <c r="A63" s="106" t="s">
        <v>1158</v>
      </c>
      <c r="B63" s="106" t="s">
        <v>250</v>
      </c>
      <c r="C63" s="106" t="s">
        <v>255</v>
      </c>
      <c r="D63" s="106" t="s">
        <v>256</v>
      </c>
      <c r="E63">
        <v>7605</v>
      </c>
      <c r="F63" s="106" t="s">
        <v>1905</v>
      </c>
      <c r="G63" s="106" t="s">
        <v>253</v>
      </c>
      <c r="H63" s="106" t="s">
        <v>263</v>
      </c>
      <c r="I63">
        <v>219</v>
      </c>
    </row>
    <row r="64" spans="1:10" x14ac:dyDescent="0.2">
      <c r="A64" s="106" t="s">
        <v>1158</v>
      </c>
      <c r="B64" s="106" t="s">
        <v>250</v>
      </c>
      <c r="C64" s="106" t="s">
        <v>251</v>
      </c>
      <c r="D64" s="106" t="s">
        <v>256</v>
      </c>
      <c r="E64">
        <v>7901</v>
      </c>
      <c r="F64" s="106" t="s">
        <v>1159</v>
      </c>
      <c r="G64" s="106" t="s">
        <v>257</v>
      </c>
      <c r="H64" s="106" t="s">
        <v>275</v>
      </c>
      <c r="I64" s="106">
        <v>10</v>
      </c>
      <c r="J64" s="106"/>
    </row>
    <row r="65" spans="1:10" x14ac:dyDescent="0.2">
      <c r="A65" s="106" t="s">
        <v>1158</v>
      </c>
      <c r="B65" s="106" t="s">
        <v>250</v>
      </c>
      <c r="C65" s="106" t="s">
        <v>255</v>
      </c>
      <c r="D65" s="106" t="s">
        <v>252</v>
      </c>
      <c r="E65">
        <v>8917</v>
      </c>
      <c r="F65" s="106" t="s">
        <v>1134</v>
      </c>
      <c r="G65" s="106" t="s">
        <v>253</v>
      </c>
      <c r="H65" s="106" t="s">
        <v>279</v>
      </c>
      <c r="I65">
        <v>211</v>
      </c>
    </row>
    <row r="66" spans="1:10" x14ac:dyDescent="0.2">
      <c r="A66" s="106" t="s">
        <v>1158</v>
      </c>
      <c r="B66" s="106" t="s">
        <v>250</v>
      </c>
      <c r="C66" s="106" t="s">
        <v>255</v>
      </c>
      <c r="D66" s="106" t="s">
        <v>252</v>
      </c>
      <c r="E66">
        <v>9678</v>
      </c>
      <c r="F66" s="106" t="s">
        <v>1906</v>
      </c>
      <c r="G66" s="106" t="s">
        <v>253</v>
      </c>
      <c r="H66" s="106" t="s">
        <v>258</v>
      </c>
      <c r="I66" s="106" t="s">
        <v>284</v>
      </c>
      <c r="J66" s="106" t="s">
        <v>2071</v>
      </c>
    </row>
    <row r="67" spans="1:10" x14ac:dyDescent="0.2">
      <c r="A67" s="106" t="s">
        <v>1043</v>
      </c>
      <c r="B67" s="106" t="s">
        <v>250</v>
      </c>
      <c r="C67" s="106" t="s">
        <v>255</v>
      </c>
      <c r="D67" s="106" t="s">
        <v>252</v>
      </c>
      <c r="E67">
        <v>1383</v>
      </c>
      <c r="F67" s="106" t="s">
        <v>300</v>
      </c>
      <c r="G67" s="106" t="s">
        <v>257</v>
      </c>
      <c r="H67" s="106" t="s">
        <v>301</v>
      </c>
      <c r="I67" s="106">
        <v>35</v>
      </c>
      <c r="J67" s="106"/>
    </row>
    <row r="68" spans="1:10" x14ac:dyDescent="0.2">
      <c r="A68" s="106" t="s">
        <v>1043</v>
      </c>
      <c r="B68" s="106" t="s">
        <v>250</v>
      </c>
      <c r="C68" s="106" t="s">
        <v>255</v>
      </c>
      <c r="D68" s="106" t="s">
        <v>256</v>
      </c>
      <c r="E68">
        <v>2301</v>
      </c>
      <c r="F68" s="106" t="s">
        <v>1907</v>
      </c>
      <c r="G68" s="106" t="s">
        <v>253</v>
      </c>
      <c r="H68" s="106" t="s">
        <v>258</v>
      </c>
      <c r="I68">
        <v>351</v>
      </c>
    </row>
    <row r="69" spans="1:10" x14ac:dyDescent="0.2">
      <c r="A69" s="106" t="s">
        <v>1043</v>
      </c>
      <c r="B69" s="106" t="s">
        <v>250</v>
      </c>
      <c r="C69" s="106" t="s">
        <v>251</v>
      </c>
      <c r="D69" s="106" t="s">
        <v>252</v>
      </c>
      <c r="E69">
        <v>3180</v>
      </c>
      <c r="F69" s="106" t="s">
        <v>1908</v>
      </c>
      <c r="G69" s="106" t="s">
        <v>253</v>
      </c>
      <c r="H69" s="106" t="s">
        <v>259</v>
      </c>
      <c r="I69" s="106">
        <v>130</v>
      </c>
      <c r="J69" s="106"/>
    </row>
    <row r="70" spans="1:10" x14ac:dyDescent="0.2">
      <c r="A70" s="106" t="s">
        <v>1043</v>
      </c>
      <c r="B70" s="106" t="s">
        <v>250</v>
      </c>
      <c r="C70" s="106" t="s">
        <v>260</v>
      </c>
      <c r="D70" s="106" t="s">
        <v>252</v>
      </c>
      <c r="E70">
        <v>4238</v>
      </c>
      <c r="F70" s="106" t="s">
        <v>1408</v>
      </c>
      <c r="G70" s="106" t="s">
        <v>253</v>
      </c>
      <c r="H70" s="106" t="s">
        <v>266</v>
      </c>
      <c r="I70" s="106">
        <v>125</v>
      </c>
      <c r="J70" s="106"/>
    </row>
    <row r="71" spans="1:10" x14ac:dyDescent="0.2">
      <c r="A71" s="106" t="s">
        <v>1043</v>
      </c>
      <c r="B71" s="106" t="s">
        <v>250</v>
      </c>
      <c r="C71" s="106" t="s">
        <v>251</v>
      </c>
      <c r="D71" s="106" t="s">
        <v>252</v>
      </c>
      <c r="E71">
        <v>6065</v>
      </c>
      <c r="F71" s="106" t="s">
        <v>288</v>
      </c>
      <c r="G71" s="106" t="s">
        <v>253</v>
      </c>
      <c r="H71" s="106" t="s">
        <v>258</v>
      </c>
      <c r="I71">
        <v>93</v>
      </c>
    </row>
    <row r="72" spans="1:10" x14ac:dyDescent="0.2">
      <c r="A72" s="106" t="s">
        <v>1043</v>
      </c>
      <c r="B72" s="106" t="s">
        <v>250</v>
      </c>
      <c r="C72" s="106" t="s">
        <v>255</v>
      </c>
      <c r="D72" s="106" t="s">
        <v>256</v>
      </c>
      <c r="E72">
        <v>7804</v>
      </c>
      <c r="F72" s="106" t="s">
        <v>1909</v>
      </c>
      <c r="G72" s="106" t="s">
        <v>265</v>
      </c>
      <c r="H72" s="106" t="s">
        <v>275</v>
      </c>
      <c r="I72">
        <v>37</v>
      </c>
    </row>
    <row r="73" spans="1:10" x14ac:dyDescent="0.2">
      <c r="A73" s="106" t="s">
        <v>1043</v>
      </c>
      <c r="B73" s="106" t="s">
        <v>250</v>
      </c>
      <c r="C73" s="106" t="s">
        <v>255</v>
      </c>
      <c r="D73" s="106" t="s">
        <v>252</v>
      </c>
      <c r="E73">
        <v>7856</v>
      </c>
      <c r="F73" s="106" t="s">
        <v>1672</v>
      </c>
      <c r="G73" s="106" t="s">
        <v>253</v>
      </c>
      <c r="H73" s="106" t="s">
        <v>275</v>
      </c>
      <c r="I73" s="106">
        <v>243</v>
      </c>
      <c r="J73" s="106"/>
    </row>
    <row r="74" spans="1:10" x14ac:dyDescent="0.2">
      <c r="A74" s="106" t="s">
        <v>1374</v>
      </c>
      <c r="B74" s="106" t="s">
        <v>250</v>
      </c>
      <c r="C74" s="106" t="s">
        <v>251</v>
      </c>
      <c r="D74" s="106" t="s">
        <v>252</v>
      </c>
      <c r="E74">
        <v>2923</v>
      </c>
      <c r="F74" s="106" t="s">
        <v>1910</v>
      </c>
      <c r="G74" s="106" t="s">
        <v>261</v>
      </c>
      <c r="H74" s="106" t="s">
        <v>254</v>
      </c>
      <c r="I74" s="106">
        <v>191</v>
      </c>
      <c r="J74" s="106"/>
    </row>
    <row r="75" spans="1:10" x14ac:dyDescent="0.2">
      <c r="A75" s="106" t="s">
        <v>1374</v>
      </c>
      <c r="B75" s="106" t="s">
        <v>250</v>
      </c>
      <c r="C75" s="106" t="s">
        <v>255</v>
      </c>
      <c r="D75" s="106" t="s">
        <v>252</v>
      </c>
      <c r="E75">
        <v>3475</v>
      </c>
      <c r="F75" s="106" t="s">
        <v>1451</v>
      </c>
      <c r="G75" s="106" t="s">
        <v>253</v>
      </c>
      <c r="H75" s="106" t="s">
        <v>279</v>
      </c>
      <c r="I75" s="106">
        <v>149</v>
      </c>
      <c r="J75" s="106"/>
    </row>
    <row r="76" spans="1:10" x14ac:dyDescent="0.2">
      <c r="A76" s="106" t="s">
        <v>1374</v>
      </c>
      <c r="B76" s="106" t="s">
        <v>250</v>
      </c>
      <c r="C76" s="106" t="s">
        <v>251</v>
      </c>
      <c r="D76" s="106" t="s">
        <v>252</v>
      </c>
      <c r="E76">
        <v>3524</v>
      </c>
      <c r="F76" s="106" t="s">
        <v>1911</v>
      </c>
      <c r="G76" s="106" t="s">
        <v>253</v>
      </c>
      <c r="H76" s="106" t="s">
        <v>286</v>
      </c>
      <c r="I76">
        <v>44</v>
      </c>
    </row>
    <row r="77" spans="1:10" x14ac:dyDescent="0.2">
      <c r="A77" s="106" t="s">
        <v>1374</v>
      </c>
      <c r="B77" s="106" t="s">
        <v>250</v>
      </c>
      <c r="C77" s="106" t="s">
        <v>262</v>
      </c>
      <c r="D77" s="106" t="s">
        <v>252</v>
      </c>
      <c r="E77">
        <v>3988</v>
      </c>
      <c r="F77" s="106" t="s">
        <v>1912</v>
      </c>
      <c r="G77" s="106" t="s">
        <v>257</v>
      </c>
      <c r="H77" s="106" t="s">
        <v>264</v>
      </c>
      <c r="I77">
        <v>39</v>
      </c>
    </row>
    <row r="78" spans="1:10" x14ac:dyDescent="0.2">
      <c r="A78" s="106" t="s">
        <v>1374</v>
      </c>
      <c r="B78" s="106" t="s">
        <v>250</v>
      </c>
      <c r="C78" s="106" t="s">
        <v>255</v>
      </c>
      <c r="D78" s="106" t="s">
        <v>256</v>
      </c>
      <c r="E78">
        <v>4441</v>
      </c>
      <c r="F78" s="106" t="s">
        <v>292</v>
      </c>
      <c r="G78" s="106" t="s">
        <v>265</v>
      </c>
      <c r="H78" s="106" t="s">
        <v>264</v>
      </c>
      <c r="I78">
        <v>197</v>
      </c>
    </row>
    <row r="79" spans="1:10" x14ac:dyDescent="0.2">
      <c r="A79" s="106" t="s">
        <v>1374</v>
      </c>
      <c r="B79" s="106" t="s">
        <v>250</v>
      </c>
      <c r="C79" s="106" t="s">
        <v>260</v>
      </c>
      <c r="D79" s="106" t="s">
        <v>256</v>
      </c>
      <c r="E79">
        <v>6654</v>
      </c>
      <c r="F79" s="106" t="s">
        <v>1913</v>
      </c>
      <c r="G79" s="106" t="s">
        <v>253</v>
      </c>
      <c r="H79" s="106" t="s">
        <v>278</v>
      </c>
      <c r="I79">
        <v>83</v>
      </c>
    </row>
    <row r="80" spans="1:10" x14ac:dyDescent="0.2">
      <c r="A80" s="106" t="s">
        <v>1374</v>
      </c>
      <c r="B80" s="106" t="s">
        <v>250</v>
      </c>
      <c r="C80" s="106" t="s">
        <v>260</v>
      </c>
      <c r="D80" s="106" t="s">
        <v>252</v>
      </c>
      <c r="E80">
        <v>7196</v>
      </c>
      <c r="F80" s="106" t="s">
        <v>1409</v>
      </c>
      <c r="G80" s="106" t="s">
        <v>253</v>
      </c>
      <c r="H80" s="106" t="s">
        <v>289</v>
      </c>
      <c r="I80" s="106">
        <v>170</v>
      </c>
      <c r="J80" s="106"/>
    </row>
    <row r="81" spans="1:10" x14ac:dyDescent="0.2">
      <c r="A81" s="106" t="s">
        <v>1374</v>
      </c>
      <c r="B81" s="106" t="s">
        <v>250</v>
      </c>
      <c r="C81" s="106" t="s">
        <v>262</v>
      </c>
      <c r="D81" s="106" t="s">
        <v>256</v>
      </c>
      <c r="E81">
        <v>7682</v>
      </c>
      <c r="F81" s="106" t="s">
        <v>309</v>
      </c>
      <c r="G81" s="106" t="s">
        <v>257</v>
      </c>
      <c r="H81" s="106" t="s">
        <v>263</v>
      </c>
      <c r="I81">
        <v>24</v>
      </c>
    </row>
    <row r="82" spans="1:10" x14ac:dyDescent="0.2">
      <c r="A82" s="106" t="s">
        <v>1374</v>
      </c>
      <c r="B82" s="106" t="s">
        <v>250</v>
      </c>
      <c r="C82" s="106" t="s">
        <v>255</v>
      </c>
      <c r="D82" s="106" t="s">
        <v>252</v>
      </c>
      <c r="E82">
        <v>7983</v>
      </c>
      <c r="F82" s="106" t="s">
        <v>1914</v>
      </c>
      <c r="G82" s="106" t="s">
        <v>261</v>
      </c>
      <c r="H82" s="106" t="s">
        <v>275</v>
      </c>
      <c r="I82">
        <v>62</v>
      </c>
    </row>
    <row r="83" spans="1:10" x14ac:dyDescent="0.2">
      <c r="A83" s="106" t="s">
        <v>1374</v>
      </c>
      <c r="B83" s="106" t="s">
        <v>250</v>
      </c>
      <c r="C83" s="106" t="s">
        <v>260</v>
      </c>
      <c r="D83" s="106" t="s">
        <v>252</v>
      </c>
      <c r="E83">
        <v>8068</v>
      </c>
      <c r="F83" s="106" t="s">
        <v>1375</v>
      </c>
      <c r="G83" s="106" t="s">
        <v>253</v>
      </c>
      <c r="H83" s="106" t="s">
        <v>259</v>
      </c>
      <c r="I83">
        <v>498</v>
      </c>
    </row>
    <row r="84" spans="1:10" x14ac:dyDescent="0.2">
      <c r="A84" s="106" t="s">
        <v>1374</v>
      </c>
      <c r="B84" s="106" t="s">
        <v>250</v>
      </c>
      <c r="C84" s="106" t="s">
        <v>260</v>
      </c>
      <c r="D84" s="106" t="s">
        <v>256</v>
      </c>
      <c r="E84">
        <v>9283</v>
      </c>
      <c r="F84" s="106" t="s">
        <v>1915</v>
      </c>
      <c r="G84" s="106" t="s">
        <v>290</v>
      </c>
      <c r="H84" s="106" t="s">
        <v>291</v>
      </c>
      <c r="I84">
        <v>165</v>
      </c>
    </row>
    <row r="85" spans="1:10" x14ac:dyDescent="0.2">
      <c r="A85" s="106" t="s">
        <v>1044</v>
      </c>
      <c r="B85" s="106" t="s">
        <v>250</v>
      </c>
      <c r="C85" s="106" t="s">
        <v>262</v>
      </c>
      <c r="D85" s="106" t="s">
        <v>252</v>
      </c>
      <c r="E85">
        <v>1844</v>
      </c>
      <c r="F85" s="106" t="s">
        <v>1916</v>
      </c>
      <c r="G85" s="106" t="s">
        <v>261</v>
      </c>
      <c r="H85" s="106" t="s">
        <v>280</v>
      </c>
      <c r="I85" s="106">
        <v>37</v>
      </c>
      <c r="J85" s="106"/>
    </row>
    <row r="86" spans="1:10" x14ac:dyDescent="0.2">
      <c r="A86" s="106" t="s">
        <v>1044</v>
      </c>
      <c r="B86" s="106" t="s">
        <v>250</v>
      </c>
      <c r="C86" s="106" t="s">
        <v>255</v>
      </c>
      <c r="D86" s="106" t="s">
        <v>252</v>
      </c>
      <c r="E86">
        <v>2345</v>
      </c>
      <c r="F86" s="106" t="s">
        <v>1347</v>
      </c>
      <c r="G86" s="106" t="s">
        <v>261</v>
      </c>
      <c r="H86" s="106" t="s">
        <v>264</v>
      </c>
      <c r="I86">
        <v>30</v>
      </c>
    </row>
    <row r="87" spans="1:10" x14ac:dyDescent="0.2">
      <c r="A87" s="106" t="s">
        <v>1044</v>
      </c>
      <c r="B87" s="106" t="s">
        <v>250</v>
      </c>
      <c r="C87" s="106" t="s">
        <v>251</v>
      </c>
      <c r="D87" s="106" t="s">
        <v>252</v>
      </c>
      <c r="E87">
        <v>2751</v>
      </c>
      <c r="F87" s="106" t="s">
        <v>1917</v>
      </c>
      <c r="G87" s="106" t="s">
        <v>257</v>
      </c>
      <c r="H87" s="106" t="s">
        <v>259</v>
      </c>
      <c r="I87">
        <v>351</v>
      </c>
    </row>
    <row r="88" spans="1:10" x14ac:dyDescent="0.2">
      <c r="A88" s="106" t="s">
        <v>1044</v>
      </c>
      <c r="B88" s="106" t="s">
        <v>250</v>
      </c>
      <c r="C88" s="106" t="s">
        <v>251</v>
      </c>
      <c r="D88" s="106" t="s">
        <v>252</v>
      </c>
      <c r="E88">
        <v>3134</v>
      </c>
      <c r="F88" s="106" t="s">
        <v>1918</v>
      </c>
      <c r="G88" s="106" t="s">
        <v>253</v>
      </c>
      <c r="H88" s="106" t="s">
        <v>263</v>
      </c>
      <c r="I88">
        <v>284</v>
      </c>
    </row>
    <row r="89" spans="1:10" x14ac:dyDescent="0.2">
      <c r="A89" s="106" t="s">
        <v>1044</v>
      </c>
      <c r="B89" s="106" t="s">
        <v>250</v>
      </c>
      <c r="C89" s="106" t="s">
        <v>251</v>
      </c>
      <c r="D89" s="106" t="s">
        <v>252</v>
      </c>
      <c r="E89">
        <v>3161</v>
      </c>
      <c r="F89" s="106" t="s">
        <v>1160</v>
      </c>
      <c r="G89" s="106" t="s">
        <v>261</v>
      </c>
      <c r="H89" s="106" t="s">
        <v>259</v>
      </c>
      <c r="I89">
        <v>83</v>
      </c>
    </row>
    <row r="90" spans="1:10" x14ac:dyDescent="0.2">
      <c r="A90" s="106" t="s">
        <v>1044</v>
      </c>
      <c r="B90" s="106" t="s">
        <v>250</v>
      </c>
      <c r="C90" s="106" t="s">
        <v>260</v>
      </c>
      <c r="D90" s="106" t="s">
        <v>256</v>
      </c>
      <c r="E90">
        <v>3269</v>
      </c>
      <c r="F90" s="106" t="s">
        <v>1452</v>
      </c>
      <c r="G90" s="106" t="s">
        <v>290</v>
      </c>
      <c r="H90" s="106" t="s">
        <v>291</v>
      </c>
      <c r="I90" t="s">
        <v>303</v>
      </c>
      <c r="J90" t="s">
        <v>2215</v>
      </c>
    </row>
    <row r="91" spans="1:10" x14ac:dyDescent="0.2">
      <c r="A91" s="106" t="s">
        <v>1044</v>
      </c>
      <c r="B91" s="106" t="s">
        <v>250</v>
      </c>
      <c r="C91" s="106" t="s">
        <v>251</v>
      </c>
      <c r="D91" s="106" t="s">
        <v>252</v>
      </c>
      <c r="E91">
        <v>3444</v>
      </c>
      <c r="F91" s="106" t="s">
        <v>1919</v>
      </c>
      <c r="G91" s="106" t="s">
        <v>257</v>
      </c>
      <c r="H91" s="106" t="s">
        <v>268</v>
      </c>
      <c r="I91" s="106">
        <v>118</v>
      </c>
      <c r="J91" s="106"/>
    </row>
    <row r="92" spans="1:10" x14ac:dyDescent="0.2">
      <c r="A92" s="106" t="s">
        <v>1044</v>
      </c>
      <c r="B92" s="106" t="s">
        <v>250</v>
      </c>
      <c r="C92" s="106" t="s">
        <v>260</v>
      </c>
      <c r="D92" s="106" t="s">
        <v>256</v>
      </c>
      <c r="E92">
        <v>3565</v>
      </c>
      <c r="F92" s="106" t="s">
        <v>1631</v>
      </c>
      <c r="G92" s="106" t="s">
        <v>253</v>
      </c>
      <c r="H92" s="106" t="s">
        <v>259</v>
      </c>
      <c r="I92" s="106">
        <v>175</v>
      </c>
      <c r="J92" s="106"/>
    </row>
    <row r="93" spans="1:10" x14ac:dyDescent="0.2">
      <c r="A93" s="106" t="s">
        <v>1044</v>
      </c>
      <c r="B93" s="106" t="s">
        <v>250</v>
      </c>
      <c r="C93" s="106" t="s">
        <v>251</v>
      </c>
      <c r="D93" s="106" t="s">
        <v>256</v>
      </c>
      <c r="E93">
        <v>4026</v>
      </c>
      <c r="F93" s="106" t="s">
        <v>1453</v>
      </c>
      <c r="G93" s="106" t="s">
        <v>261</v>
      </c>
      <c r="H93" s="106" t="s">
        <v>295</v>
      </c>
      <c r="I93" s="106">
        <v>102</v>
      </c>
      <c r="J93" s="106"/>
    </row>
    <row r="94" spans="1:10" x14ac:dyDescent="0.2">
      <c r="A94" s="106" t="s">
        <v>1044</v>
      </c>
      <c r="B94" s="106" t="s">
        <v>250</v>
      </c>
      <c r="C94" s="106" t="s">
        <v>262</v>
      </c>
      <c r="D94" s="106" t="s">
        <v>256</v>
      </c>
      <c r="E94">
        <v>4599</v>
      </c>
      <c r="F94" s="106" t="s">
        <v>1920</v>
      </c>
      <c r="G94" s="106" t="s">
        <v>265</v>
      </c>
      <c r="H94" s="106" t="s">
        <v>298</v>
      </c>
      <c r="I94">
        <v>386</v>
      </c>
    </row>
    <row r="95" spans="1:10" x14ac:dyDescent="0.2">
      <c r="A95" s="106" t="s">
        <v>1044</v>
      </c>
      <c r="B95" s="106" t="s">
        <v>250</v>
      </c>
      <c r="C95" s="106" t="s">
        <v>262</v>
      </c>
      <c r="D95" s="106" t="s">
        <v>252</v>
      </c>
      <c r="E95">
        <v>6577</v>
      </c>
      <c r="F95" s="106" t="s">
        <v>1921</v>
      </c>
      <c r="G95" s="106" t="s">
        <v>265</v>
      </c>
      <c r="H95" s="106" t="s">
        <v>258</v>
      </c>
      <c r="I95" s="106">
        <v>38</v>
      </c>
      <c r="J95" s="106"/>
    </row>
    <row r="96" spans="1:10" x14ac:dyDescent="0.2">
      <c r="A96" s="106" t="s">
        <v>1044</v>
      </c>
      <c r="B96" s="106" t="s">
        <v>250</v>
      </c>
      <c r="C96" s="106" t="s">
        <v>260</v>
      </c>
      <c r="D96" s="106" t="s">
        <v>256</v>
      </c>
      <c r="E96">
        <v>7064</v>
      </c>
      <c r="F96" s="106" t="s">
        <v>296</v>
      </c>
      <c r="G96" s="106" t="s">
        <v>265</v>
      </c>
      <c r="H96" s="106" t="s">
        <v>258</v>
      </c>
      <c r="I96">
        <v>27</v>
      </c>
    </row>
    <row r="97" spans="1:10" x14ac:dyDescent="0.2">
      <c r="A97" s="106" t="s">
        <v>1044</v>
      </c>
      <c r="B97" s="106" t="s">
        <v>250</v>
      </c>
      <c r="C97" s="106" t="s">
        <v>260</v>
      </c>
      <c r="D97" s="106" t="s">
        <v>252</v>
      </c>
      <c r="E97">
        <v>8142</v>
      </c>
      <c r="F97" s="106" t="s">
        <v>1376</v>
      </c>
      <c r="G97" s="106" t="s">
        <v>253</v>
      </c>
      <c r="H97" s="106" t="s">
        <v>259</v>
      </c>
      <c r="I97">
        <v>197</v>
      </c>
    </row>
    <row r="98" spans="1:10" x14ac:dyDescent="0.2">
      <c r="A98" s="106" t="s">
        <v>1044</v>
      </c>
      <c r="B98" s="106" t="s">
        <v>250</v>
      </c>
      <c r="C98" s="106" t="s">
        <v>260</v>
      </c>
      <c r="D98" s="106" t="s">
        <v>252</v>
      </c>
      <c r="E98">
        <v>8842</v>
      </c>
      <c r="F98" s="106" t="s">
        <v>1922</v>
      </c>
      <c r="G98" s="106" t="s">
        <v>253</v>
      </c>
      <c r="H98" s="106" t="s">
        <v>279</v>
      </c>
      <c r="I98">
        <v>386</v>
      </c>
    </row>
    <row r="99" spans="1:10" x14ac:dyDescent="0.2">
      <c r="A99" s="106" t="s">
        <v>1044</v>
      </c>
      <c r="B99" s="106" t="s">
        <v>250</v>
      </c>
      <c r="C99" s="106" t="s">
        <v>262</v>
      </c>
      <c r="D99" s="106" t="s">
        <v>256</v>
      </c>
      <c r="E99">
        <v>9262</v>
      </c>
      <c r="F99" s="106" t="s">
        <v>294</v>
      </c>
      <c r="G99" s="106" t="s">
        <v>253</v>
      </c>
      <c r="H99" s="106" t="s">
        <v>263</v>
      </c>
      <c r="I99">
        <v>272</v>
      </c>
    </row>
    <row r="100" spans="1:10" x14ac:dyDescent="0.2">
      <c r="A100" s="106" t="s">
        <v>1045</v>
      </c>
      <c r="B100" s="106" t="s">
        <v>277</v>
      </c>
      <c r="C100" s="106" t="s">
        <v>262</v>
      </c>
      <c r="D100" s="106" t="s">
        <v>256</v>
      </c>
      <c r="E100">
        <v>6387</v>
      </c>
      <c r="F100" s="106" t="s">
        <v>1161</v>
      </c>
      <c r="G100" s="106" t="s">
        <v>253</v>
      </c>
      <c r="H100" s="106" t="s">
        <v>274</v>
      </c>
      <c r="I100" s="106">
        <v>165</v>
      </c>
      <c r="J100" s="106"/>
    </row>
    <row r="101" spans="1:10" x14ac:dyDescent="0.2">
      <c r="A101" s="106" t="s">
        <v>1045</v>
      </c>
      <c r="B101" s="106" t="s">
        <v>250</v>
      </c>
      <c r="C101" s="106" t="s">
        <v>262</v>
      </c>
      <c r="D101" s="106" t="s">
        <v>256</v>
      </c>
      <c r="E101">
        <v>2978</v>
      </c>
      <c r="F101" s="106" t="s">
        <v>1923</v>
      </c>
      <c r="G101" s="106" t="s">
        <v>265</v>
      </c>
      <c r="H101" s="106" t="s">
        <v>279</v>
      </c>
      <c r="I101" s="106">
        <v>128</v>
      </c>
      <c r="J101" s="106"/>
    </row>
    <row r="102" spans="1:10" x14ac:dyDescent="0.2">
      <c r="A102" s="106" t="s">
        <v>1045</v>
      </c>
      <c r="B102" s="106" t="s">
        <v>250</v>
      </c>
      <c r="C102" s="106" t="s">
        <v>255</v>
      </c>
      <c r="D102" s="106" t="s">
        <v>252</v>
      </c>
      <c r="E102">
        <v>3038</v>
      </c>
      <c r="F102" s="106" t="s">
        <v>1924</v>
      </c>
      <c r="G102" s="106" t="s">
        <v>253</v>
      </c>
      <c r="H102" s="106" t="s">
        <v>259</v>
      </c>
      <c r="I102" t="s">
        <v>312</v>
      </c>
      <c r="J102" t="s">
        <v>2216</v>
      </c>
    </row>
    <row r="103" spans="1:10" x14ac:dyDescent="0.2">
      <c r="A103" s="106" t="s">
        <v>1045</v>
      </c>
      <c r="B103" s="106" t="s">
        <v>250</v>
      </c>
      <c r="C103" s="106" t="s">
        <v>251</v>
      </c>
      <c r="D103" s="106" t="s">
        <v>256</v>
      </c>
      <c r="E103">
        <v>3075</v>
      </c>
      <c r="F103" s="106" t="s">
        <v>1454</v>
      </c>
      <c r="G103" s="106" t="s">
        <v>257</v>
      </c>
      <c r="H103" s="106" t="s">
        <v>263</v>
      </c>
      <c r="I103" s="106">
        <v>195</v>
      </c>
      <c r="J103" s="106"/>
    </row>
    <row r="104" spans="1:10" x14ac:dyDescent="0.2">
      <c r="A104" s="106" t="s">
        <v>1045</v>
      </c>
      <c r="B104" s="106" t="s">
        <v>250</v>
      </c>
      <c r="C104" s="106" t="s">
        <v>260</v>
      </c>
      <c r="D104" s="106" t="s">
        <v>252</v>
      </c>
      <c r="E104">
        <v>3246</v>
      </c>
      <c r="F104" s="106" t="s">
        <v>1925</v>
      </c>
      <c r="G104" s="106" t="s">
        <v>253</v>
      </c>
      <c r="H104" s="106" t="s">
        <v>279</v>
      </c>
      <c r="I104" s="106">
        <v>66</v>
      </c>
      <c r="J104" s="106"/>
    </row>
    <row r="105" spans="1:10" x14ac:dyDescent="0.2">
      <c r="A105" s="106" t="s">
        <v>1045</v>
      </c>
      <c r="B105" s="106" t="s">
        <v>250</v>
      </c>
      <c r="C105" s="106" t="s">
        <v>251</v>
      </c>
      <c r="D105" s="106" t="s">
        <v>252</v>
      </c>
      <c r="E105">
        <v>3361</v>
      </c>
      <c r="F105" s="106" t="s">
        <v>1247</v>
      </c>
      <c r="G105" s="106" t="s">
        <v>253</v>
      </c>
      <c r="H105" s="106" t="s">
        <v>263</v>
      </c>
      <c r="I105" s="106">
        <v>175</v>
      </c>
      <c r="J105" s="106"/>
    </row>
    <row r="106" spans="1:10" x14ac:dyDescent="0.2">
      <c r="A106" s="106" t="s">
        <v>1045</v>
      </c>
      <c r="B106" s="106" t="s">
        <v>250</v>
      </c>
      <c r="C106" s="106" t="s">
        <v>262</v>
      </c>
      <c r="D106" s="106" t="s">
        <v>252</v>
      </c>
      <c r="E106">
        <v>3418</v>
      </c>
      <c r="F106" s="106" t="s">
        <v>1826</v>
      </c>
      <c r="G106" s="106" t="s">
        <v>265</v>
      </c>
      <c r="H106" s="106" t="s">
        <v>263</v>
      </c>
      <c r="I106" s="106">
        <v>102</v>
      </c>
      <c r="J106" s="106"/>
    </row>
    <row r="107" spans="1:10" x14ac:dyDescent="0.2">
      <c r="A107" s="106" t="s">
        <v>1045</v>
      </c>
      <c r="B107" s="106" t="s">
        <v>250</v>
      </c>
      <c r="C107" s="106" t="s">
        <v>262</v>
      </c>
      <c r="D107" s="106" t="s">
        <v>252</v>
      </c>
      <c r="E107">
        <v>3458</v>
      </c>
      <c r="F107" s="106" t="s">
        <v>1827</v>
      </c>
      <c r="G107" s="106" t="s">
        <v>253</v>
      </c>
      <c r="H107" s="106" t="s">
        <v>279</v>
      </c>
      <c r="I107">
        <v>306</v>
      </c>
    </row>
    <row r="108" spans="1:10" x14ac:dyDescent="0.2">
      <c r="A108" s="106" t="s">
        <v>1045</v>
      </c>
      <c r="B108" s="106" t="s">
        <v>250</v>
      </c>
      <c r="C108" s="106" t="s">
        <v>255</v>
      </c>
      <c r="D108" s="106" t="s">
        <v>252</v>
      </c>
      <c r="E108">
        <v>3491</v>
      </c>
      <c r="F108" s="106" t="s">
        <v>1926</v>
      </c>
      <c r="G108" s="106" t="s">
        <v>265</v>
      </c>
      <c r="H108" s="106" t="s">
        <v>279</v>
      </c>
      <c r="I108" s="106">
        <v>322</v>
      </c>
      <c r="J108" s="106"/>
    </row>
    <row r="109" spans="1:10" x14ac:dyDescent="0.2">
      <c r="A109" s="106" t="s">
        <v>1045</v>
      </c>
      <c r="B109" s="106" t="s">
        <v>250</v>
      </c>
      <c r="C109" s="106" t="s">
        <v>262</v>
      </c>
      <c r="D109" s="106" t="s">
        <v>252</v>
      </c>
      <c r="E109">
        <v>3539</v>
      </c>
      <c r="F109" s="106" t="s">
        <v>1675</v>
      </c>
      <c r="G109" s="106" t="s">
        <v>253</v>
      </c>
      <c r="H109" s="106" t="s">
        <v>263</v>
      </c>
      <c r="I109" s="106">
        <v>636</v>
      </c>
      <c r="J109" s="106"/>
    </row>
    <row r="110" spans="1:10" x14ac:dyDescent="0.2">
      <c r="A110" s="106" t="s">
        <v>1045</v>
      </c>
      <c r="B110" s="106" t="s">
        <v>250</v>
      </c>
      <c r="C110" s="106" t="s">
        <v>260</v>
      </c>
      <c r="D110" s="106" t="s">
        <v>252</v>
      </c>
      <c r="E110">
        <v>3657</v>
      </c>
      <c r="F110" s="106" t="s">
        <v>1632</v>
      </c>
      <c r="G110" s="106" t="s">
        <v>253</v>
      </c>
      <c r="H110" s="106" t="s">
        <v>264</v>
      </c>
      <c r="I110" s="106">
        <v>367</v>
      </c>
      <c r="J110" s="106"/>
    </row>
    <row r="111" spans="1:10" x14ac:dyDescent="0.2">
      <c r="A111" s="106" t="s">
        <v>1045</v>
      </c>
      <c r="B111" s="106" t="s">
        <v>250</v>
      </c>
      <c r="C111" s="106" t="s">
        <v>255</v>
      </c>
      <c r="D111" s="106" t="s">
        <v>252</v>
      </c>
      <c r="E111">
        <v>3976</v>
      </c>
      <c r="F111" s="106" t="s">
        <v>1184</v>
      </c>
      <c r="G111" s="106" t="s">
        <v>265</v>
      </c>
      <c r="H111" s="106" t="s">
        <v>264</v>
      </c>
      <c r="I111">
        <v>23</v>
      </c>
    </row>
    <row r="112" spans="1:10" x14ac:dyDescent="0.2">
      <c r="A112" s="106" t="s">
        <v>1045</v>
      </c>
      <c r="B112" s="106" t="s">
        <v>250</v>
      </c>
      <c r="C112" s="106" t="s">
        <v>262</v>
      </c>
      <c r="D112" s="106" t="s">
        <v>256</v>
      </c>
      <c r="E112">
        <v>4384</v>
      </c>
      <c r="F112" s="106" t="s">
        <v>1377</v>
      </c>
      <c r="G112" s="106" t="s">
        <v>253</v>
      </c>
      <c r="H112" s="106" t="s">
        <v>264</v>
      </c>
      <c r="I112" t="s">
        <v>284</v>
      </c>
      <c r="J112" t="s">
        <v>2217</v>
      </c>
    </row>
    <row r="113" spans="1:10" x14ac:dyDescent="0.2">
      <c r="A113" s="106" t="s">
        <v>1045</v>
      </c>
      <c r="B113" s="106" t="s">
        <v>250</v>
      </c>
      <c r="C113" s="106" t="s">
        <v>262</v>
      </c>
      <c r="D113" s="106" t="s">
        <v>252</v>
      </c>
      <c r="E113">
        <v>4422</v>
      </c>
      <c r="F113" s="106" t="s">
        <v>297</v>
      </c>
      <c r="G113" s="106" t="s">
        <v>265</v>
      </c>
      <c r="H113" s="106" t="s">
        <v>264</v>
      </c>
      <c r="I113" s="106">
        <v>45</v>
      </c>
      <c r="J113" s="106"/>
    </row>
    <row r="114" spans="1:10" x14ac:dyDescent="0.2">
      <c r="A114" s="106" t="s">
        <v>1045</v>
      </c>
      <c r="B114" s="106" t="s">
        <v>250</v>
      </c>
      <c r="C114" s="106" t="s">
        <v>255</v>
      </c>
      <c r="D114" s="106" t="s">
        <v>252</v>
      </c>
      <c r="E114">
        <v>5218</v>
      </c>
      <c r="F114" s="106" t="s">
        <v>1257</v>
      </c>
      <c r="G114" s="106" t="s">
        <v>253</v>
      </c>
      <c r="H114" s="106" t="s">
        <v>295</v>
      </c>
      <c r="I114">
        <v>332</v>
      </c>
    </row>
    <row r="115" spans="1:10" x14ac:dyDescent="0.2">
      <c r="A115" s="106" t="s">
        <v>1045</v>
      </c>
      <c r="B115" s="106" t="s">
        <v>250</v>
      </c>
      <c r="C115" s="106" t="s">
        <v>260</v>
      </c>
      <c r="D115" s="106" t="s">
        <v>252</v>
      </c>
      <c r="E115">
        <v>6184</v>
      </c>
      <c r="F115" s="106" t="s">
        <v>1927</v>
      </c>
      <c r="G115" s="106" t="s">
        <v>253</v>
      </c>
      <c r="H115" s="106" t="s">
        <v>258</v>
      </c>
      <c r="I115" s="106">
        <v>622</v>
      </c>
      <c r="J115" s="106"/>
    </row>
    <row r="116" spans="1:10" x14ac:dyDescent="0.2">
      <c r="A116" s="106" t="s">
        <v>1045</v>
      </c>
      <c r="B116" s="106" t="s">
        <v>250</v>
      </c>
      <c r="C116" s="106" t="s">
        <v>262</v>
      </c>
      <c r="D116" s="106" t="s">
        <v>252</v>
      </c>
      <c r="E116">
        <v>6535</v>
      </c>
      <c r="F116" s="106" t="s">
        <v>1928</v>
      </c>
      <c r="G116" s="106" t="s">
        <v>253</v>
      </c>
      <c r="H116" s="106" t="s">
        <v>258</v>
      </c>
      <c r="I116">
        <v>175</v>
      </c>
    </row>
    <row r="117" spans="1:10" x14ac:dyDescent="0.2">
      <c r="A117" s="106" t="s">
        <v>1045</v>
      </c>
      <c r="B117" s="106" t="s">
        <v>250</v>
      </c>
      <c r="C117" s="106" t="s">
        <v>255</v>
      </c>
      <c r="D117" s="106" t="s">
        <v>256</v>
      </c>
      <c r="E117">
        <v>7034</v>
      </c>
      <c r="F117" s="106" t="s">
        <v>1929</v>
      </c>
      <c r="G117" s="106" t="s">
        <v>265</v>
      </c>
      <c r="H117" s="106" t="s">
        <v>258</v>
      </c>
      <c r="I117">
        <v>426</v>
      </c>
    </row>
    <row r="118" spans="1:10" x14ac:dyDescent="0.2">
      <c r="A118" s="106" t="s">
        <v>1045</v>
      </c>
      <c r="B118" s="106" t="s">
        <v>250</v>
      </c>
      <c r="C118" s="106" t="s">
        <v>251</v>
      </c>
      <c r="D118" s="106" t="s">
        <v>252</v>
      </c>
      <c r="E118">
        <v>7050</v>
      </c>
      <c r="F118" s="106" t="s">
        <v>1930</v>
      </c>
      <c r="G118" s="106" t="s">
        <v>265</v>
      </c>
      <c r="H118" s="106" t="s">
        <v>258</v>
      </c>
      <c r="I118" s="106">
        <v>127</v>
      </c>
      <c r="J118" s="106"/>
    </row>
    <row r="119" spans="1:10" x14ac:dyDescent="0.2">
      <c r="A119" s="106" t="s">
        <v>1045</v>
      </c>
      <c r="B119" s="106" t="s">
        <v>250</v>
      </c>
      <c r="C119" s="106" t="s">
        <v>260</v>
      </c>
      <c r="D119" s="106" t="s">
        <v>252</v>
      </c>
      <c r="E119">
        <v>7614</v>
      </c>
      <c r="F119" s="106" t="s">
        <v>1931</v>
      </c>
      <c r="G119" s="106" t="s">
        <v>257</v>
      </c>
      <c r="H119" s="106" t="s">
        <v>263</v>
      </c>
      <c r="I119" s="106">
        <v>97</v>
      </c>
      <c r="J119" s="106"/>
    </row>
    <row r="120" spans="1:10" x14ac:dyDescent="0.2">
      <c r="A120" s="106" t="s">
        <v>1045</v>
      </c>
      <c r="B120" s="106" t="s">
        <v>250</v>
      </c>
      <c r="C120" s="106" t="s">
        <v>251</v>
      </c>
      <c r="D120" s="106" t="s">
        <v>252</v>
      </c>
      <c r="E120">
        <v>7623</v>
      </c>
      <c r="F120" s="106" t="s">
        <v>1932</v>
      </c>
      <c r="G120" s="106" t="s">
        <v>257</v>
      </c>
      <c r="H120" s="106" t="s">
        <v>263</v>
      </c>
      <c r="I120" s="106">
        <v>11</v>
      </c>
      <c r="J120" s="106"/>
    </row>
    <row r="121" spans="1:10" x14ac:dyDescent="0.2">
      <c r="A121" s="106" t="s">
        <v>1045</v>
      </c>
      <c r="B121" s="106" t="s">
        <v>250</v>
      </c>
      <c r="C121" s="106" t="s">
        <v>255</v>
      </c>
      <c r="D121" s="106" t="s">
        <v>256</v>
      </c>
      <c r="E121">
        <v>8894</v>
      </c>
      <c r="F121" s="106" t="s">
        <v>1229</v>
      </c>
      <c r="G121" s="106" t="s">
        <v>261</v>
      </c>
      <c r="H121" s="106" t="s">
        <v>279</v>
      </c>
      <c r="I121" s="106">
        <v>70</v>
      </c>
      <c r="J121" s="106"/>
    </row>
    <row r="122" spans="1:10" x14ac:dyDescent="0.2">
      <c r="A122" s="106" t="s">
        <v>1045</v>
      </c>
      <c r="B122" s="106" t="s">
        <v>250</v>
      </c>
      <c r="C122" s="106" t="s">
        <v>251</v>
      </c>
      <c r="D122" s="106" t="s">
        <v>256</v>
      </c>
      <c r="E122">
        <v>9425</v>
      </c>
      <c r="F122" s="106" t="s">
        <v>1933</v>
      </c>
      <c r="G122" s="106" t="s">
        <v>257</v>
      </c>
      <c r="H122" s="106" t="s">
        <v>264</v>
      </c>
      <c r="I122">
        <v>15</v>
      </c>
    </row>
    <row r="123" spans="1:10" x14ac:dyDescent="0.2">
      <c r="A123" s="106" t="s">
        <v>1045</v>
      </c>
      <c r="B123" s="106" t="s">
        <v>250</v>
      </c>
      <c r="C123" s="106" t="s">
        <v>260</v>
      </c>
      <c r="D123" s="106" t="s">
        <v>252</v>
      </c>
      <c r="E123">
        <v>9632</v>
      </c>
      <c r="F123" s="106" t="s">
        <v>1828</v>
      </c>
      <c r="G123" s="106" t="s">
        <v>253</v>
      </c>
      <c r="H123" s="106" t="s">
        <v>258</v>
      </c>
      <c r="I123" s="106">
        <v>237</v>
      </c>
      <c r="J123" s="106"/>
    </row>
    <row r="124" spans="1:10" x14ac:dyDescent="0.2">
      <c r="A124" s="106" t="s">
        <v>1045</v>
      </c>
      <c r="B124" s="106" t="s">
        <v>250</v>
      </c>
      <c r="C124" s="106" t="s">
        <v>260</v>
      </c>
      <c r="D124" s="106" t="s">
        <v>252</v>
      </c>
      <c r="E124">
        <v>9681</v>
      </c>
      <c r="F124" s="106" t="s">
        <v>1731</v>
      </c>
      <c r="G124" s="106" t="s">
        <v>253</v>
      </c>
      <c r="H124" s="106" t="s">
        <v>258</v>
      </c>
      <c r="I124" s="106">
        <v>960</v>
      </c>
      <c r="J124" s="106"/>
    </row>
    <row r="125" spans="1:10" x14ac:dyDescent="0.2">
      <c r="A125" s="106" t="s">
        <v>1045</v>
      </c>
      <c r="B125" s="106" t="s">
        <v>250</v>
      </c>
      <c r="C125" s="106" t="s">
        <v>260</v>
      </c>
      <c r="D125" s="106" t="s">
        <v>252</v>
      </c>
      <c r="E125">
        <v>9692</v>
      </c>
      <c r="F125" s="106" t="s">
        <v>1829</v>
      </c>
      <c r="G125" s="106" t="s">
        <v>253</v>
      </c>
      <c r="H125" s="106" t="s">
        <v>264</v>
      </c>
      <c r="I125" s="106">
        <v>778</v>
      </c>
      <c r="J125" s="106"/>
    </row>
    <row r="126" spans="1:10" x14ac:dyDescent="0.2">
      <c r="A126" s="106" t="s">
        <v>1045</v>
      </c>
      <c r="B126" s="106" t="s">
        <v>250</v>
      </c>
      <c r="C126" s="106" t="s">
        <v>260</v>
      </c>
      <c r="D126" s="106" t="s">
        <v>252</v>
      </c>
      <c r="E126">
        <v>9743</v>
      </c>
      <c r="F126" s="106" t="s">
        <v>1934</v>
      </c>
      <c r="G126" s="106" t="s">
        <v>253</v>
      </c>
      <c r="H126" s="106" t="s">
        <v>258</v>
      </c>
      <c r="I126">
        <v>584</v>
      </c>
    </row>
    <row r="127" spans="1:10" x14ac:dyDescent="0.2">
      <c r="A127" s="106" t="s">
        <v>1046</v>
      </c>
      <c r="B127" s="106" t="s">
        <v>314</v>
      </c>
      <c r="C127" s="106" t="s">
        <v>262</v>
      </c>
      <c r="D127" s="106" t="s">
        <v>252</v>
      </c>
      <c r="E127">
        <v>3662</v>
      </c>
      <c r="F127" s="106" t="s">
        <v>1673</v>
      </c>
      <c r="G127" s="106" t="s">
        <v>253</v>
      </c>
      <c r="H127" s="106" t="s">
        <v>264</v>
      </c>
      <c r="I127">
        <v>184</v>
      </c>
    </row>
    <row r="128" spans="1:10" x14ac:dyDescent="0.2">
      <c r="A128" s="106" t="s">
        <v>1046</v>
      </c>
      <c r="B128" s="106" t="s">
        <v>1146</v>
      </c>
      <c r="C128" s="106" t="s">
        <v>260</v>
      </c>
      <c r="D128" s="106" t="s">
        <v>256</v>
      </c>
      <c r="E128">
        <v>2163</v>
      </c>
      <c r="F128" s="106" t="s">
        <v>285</v>
      </c>
      <c r="G128" s="106" t="s">
        <v>253</v>
      </c>
      <c r="H128" s="106" t="s">
        <v>258</v>
      </c>
      <c r="I128">
        <v>92</v>
      </c>
    </row>
    <row r="129" spans="1:10" x14ac:dyDescent="0.2">
      <c r="A129" s="106" t="s">
        <v>1046</v>
      </c>
      <c r="B129" s="106" t="s">
        <v>250</v>
      </c>
      <c r="C129" s="106" t="s">
        <v>260</v>
      </c>
      <c r="D129" s="106" t="s">
        <v>252</v>
      </c>
      <c r="E129">
        <v>1433</v>
      </c>
      <c r="F129" s="106" t="s">
        <v>1935</v>
      </c>
      <c r="G129" s="106" t="s">
        <v>253</v>
      </c>
      <c r="H129" s="106" t="s">
        <v>280</v>
      </c>
      <c r="I129">
        <v>97</v>
      </c>
    </row>
    <row r="130" spans="1:10" x14ac:dyDescent="0.2">
      <c r="A130" s="106" t="s">
        <v>1046</v>
      </c>
      <c r="B130" s="106" t="s">
        <v>250</v>
      </c>
      <c r="C130" s="106" t="s">
        <v>251</v>
      </c>
      <c r="D130" s="106" t="s">
        <v>256</v>
      </c>
      <c r="E130">
        <v>1436</v>
      </c>
      <c r="F130" s="106" t="s">
        <v>1936</v>
      </c>
      <c r="G130" s="106" t="s">
        <v>265</v>
      </c>
      <c r="H130" s="106" t="s">
        <v>280</v>
      </c>
      <c r="I130">
        <v>28</v>
      </c>
    </row>
    <row r="131" spans="1:10" x14ac:dyDescent="0.2">
      <c r="A131" s="106" t="s">
        <v>1046</v>
      </c>
      <c r="B131" s="106" t="s">
        <v>250</v>
      </c>
      <c r="C131" s="106" t="s">
        <v>260</v>
      </c>
      <c r="D131" s="106" t="s">
        <v>256</v>
      </c>
      <c r="E131">
        <v>1758</v>
      </c>
      <c r="F131" s="106" t="s">
        <v>1937</v>
      </c>
      <c r="G131" s="106" t="s">
        <v>257</v>
      </c>
      <c r="H131" s="106" t="s">
        <v>280</v>
      </c>
      <c r="I131" s="106">
        <v>66</v>
      </c>
      <c r="J131" s="106"/>
    </row>
    <row r="132" spans="1:10" x14ac:dyDescent="0.2">
      <c r="A132" s="106" t="s">
        <v>1046</v>
      </c>
      <c r="B132" s="106" t="s">
        <v>250</v>
      </c>
      <c r="C132" s="106" t="s">
        <v>255</v>
      </c>
      <c r="D132" s="106" t="s">
        <v>252</v>
      </c>
      <c r="E132">
        <v>1840</v>
      </c>
      <c r="F132" s="106" t="s">
        <v>1938</v>
      </c>
      <c r="G132" s="106" t="s">
        <v>261</v>
      </c>
      <c r="H132" s="106" t="s">
        <v>280</v>
      </c>
      <c r="I132" s="106">
        <v>53</v>
      </c>
      <c r="J132" s="106"/>
    </row>
    <row r="133" spans="1:10" x14ac:dyDescent="0.2">
      <c r="A133" s="106" t="s">
        <v>1046</v>
      </c>
      <c r="B133" s="106" t="s">
        <v>250</v>
      </c>
      <c r="C133" s="106" t="s">
        <v>251</v>
      </c>
      <c r="D133" s="106" t="s">
        <v>252</v>
      </c>
      <c r="E133">
        <v>2159</v>
      </c>
      <c r="F133" s="106" t="s">
        <v>1455</v>
      </c>
      <c r="G133" s="106" t="s">
        <v>261</v>
      </c>
      <c r="H133" s="106" t="s">
        <v>258</v>
      </c>
      <c r="I133">
        <v>75</v>
      </c>
    </row>
    <row r="134" spans="1:10" x14ac:dyDescent="0.2">
      <c r="A134" s="106" t="s">
        <v>1046</v>
      </c>
      <c r="B134" s="106" t="s">
        <v>250</v>
      </c>
      <c r="C134" s="106" t="s">
        <v>255</v>
      </c>
      <c r="D134" s="106" t="s">
        <v>252</v>
      </c>
      <c r="E134">
        <v>2315</v>
      </c>
      <c r="F134" s="106" t="s">
        <v>1456</v>
      </c>
      <c r="G134" s="106" t="s">
        <v>257</v>
      </c>
      <c r="H134" s="106" t="s">
        <v>264</v>
      </c>
      <c r="I134" s="106">
        <v>101</v>
      </c>
      <c r="J134" s="106"/>
    </row>
    <row r="135" spans="1:10" x14ac:dyDescent="0.2">
      <c r="A135" s="106" t="s">
        <v>1046</v>
      </c>
      <c r="B135" s="106" t="s">
        <v>250</v>
      </c>
      <c r="C135" s="106" t="s">
        <v>262</v>
      </c>
      <c r="D135" s="106" t="s">
        <v>256</v>
      </c>
      <c r="E135">
        <v>2424</v>
      </c>
      <c r="F135" s="106" t="s">
        <v>302</v>
      </c>
      <c r="G135" s="106" t="s">
        <v>253</v>
      </c>
      <c r="H135" s="106" t="s">
        <v>258</v>
      </c>
      <c r="I135" s="106">
        <v>43</v>
      </c>
      <c r="J135" s="106"/>
    </row>
    <row r="136" spans="1:10" x14ac:dyDescent="0.2">
      <c r="A136" s="106" t="s">
        <v>1046</v>
      </c>
      <c r="B136" s="106" t="s">
        <v>250</v>
      </c>
      <c r="C136" s="106" t="s">
        <v>260</v>
      </c>
      <c r="D136" s="106" t="s">
        <v>252</v>
      </c>
      <c r="E136">
        <v>3071</v>
      </c>
      <c r="F136" s="106" t="s">
        <v>1457</v>
      </c>
      <c r="G136" s="106" t="s">
        <v>261</v>
      </c>
      <c r="H136" s="106" t="s">
        <v>263</v>
      </c>
      <c r="I136" s="106">
        <v>24</v>
      </c>
      <c r="J136" s="106"/>
    </row>
    <row r="137" spans="1:10" x14ac:dyDescent="0.2">
      <c r="A137" s="106" t="s">
        <v>1046</v>
      </c>
      <c r="B137" s="106" t="s">
        <v>250</v>
      </c>
      <c r="C137" s="106" t="s">
        <v>260</v>
      </c>
      <c r="D137" s="106" t="s">
        <v>252</v>
      </c>
      <c r="E137">
        <v>3159</v>
      </c>
      <c r="F137" s="106" t="s">
        <v>1464</v>
      </c>
      <c r="G137" s="106" t="s">
        <v>253</v>
      </c>
      <c r="H137" s="106" t="s">
        <v>263</v>
      </c>
      <c r="I137">
        <v>339</v>
      </c>
    </row>
    <row r="138" spans="1:10" x14ac:dyDescent="0.2">
      <c r="A138" s="106" t="s">
        <v>1046</v>
      </c>
      <c r="B138" s="106" t="s">
        <v>250</v>
      </c>
      <c r="C138" s="106" t="s">
        <v>255</v>
      </c>
      <c r="D138" s="106" t="s">
        <v>252</v>
      </c>
      <c r="E138">
        <v>3195</v>
      </c>
      <c r="F138" s="106" t="s">
        <v>1939</v>
      </c>
      <c r="G138" s="106" t="s">
        <v>265</v>
      </c>
      <c r="H138" s="106" t="s">
        <v>263</v>
      </c>
      <c r="I138" s="106">
        <v>44</v>
      </c>
      <c r="J138" s="106"/>
    </row>
    <row r="139" spans="1:10" x14ac:dyDescent="0.2">
      <c r="A139" s="106" t="s">
        <v>1046</v>
      </c>
      <c r="B139" s="106" t="s">
        <v>250</v>
      </c>
      <c r="C139" s="106" t="s">
        <v>260</v>
      </c>
      <c r="D139" s="106" t="s">
        <v>256</v>
      </c>
      <c r="E139">
        <v>3234</v>
      </c>
      <c r="F139" s="106" t="s">
        <v>1940</v>
      </c>
      <c r="G139" s="106" t="s">
        <v>290</v>
      </c>
      <c r="H139" s="106" t="s">
        <v>291</v>
      </c>
      <c r="I139" t="s">
        <v>320</v>
      </c>
      <c r="J139" t="s">
        <v>2218</v>
      </c>
    </row>
    <row r="140" spans="1:10" x14ac:dyDescent="0.2">
      <c r="A140" s="106" t="s">
        <v>1046</v>
      </c>
      <c r="B140" s="106" t="s">
        <v>250</v>
      </c>
      <c r="C140" s="106" t="s">
        <v>260</v>
      </c>
      <c r="D140" s="106" t="s">
        <v>256</v>
      </c>
      <c r="E140">
        <v>3292</v>
      </c>
      <c r="F140" s="106" t="s">
        <v>1830</v>
      </c>
      <c r="G140" s="106" t="s">
        <v>290</v>
      </c>
      <c r="H140" s="106" t="s">
        <v>291</v>
      </c>
      <c r="I140" s="106" t="s">
        <v>276</v>
      </c>
      <c r="J140" s="106" t="s">
        <v>2219</v>
      </c>
    </row>
    <row r="141" spans="1:10" x14ac:dyDescent="0.2">
      <c r="A141" s="106" t="s">
        <v>1046</v>
      </c>
      <c r="B141" s="106" t="s">
        <v>250</v>
      </c>
      <c r="C141" s="106" t="s">
        <v>260</v>
      </c>
      <c r="D141" s="106" t="s">
        <v>252</v>
      </c>
      <c r="E141">
        <v>3320</v>
      </c>
      <c r="F141" s="106" t="s">
        <v>1941</v>
      </c>
      <c r="G141" s="106" t="s">
        <v>261</v>
      </c>
      <c r="H141" s="106" t="s">
        <v>259</v>
      </c>
      <c r="I141">
        <v>58</v>
      </c>
    </row>
    <row r="142" spans="1:10" x14ac:dyDescent="0.2">
      <c r="A142" s="106" t="s">
        <v>1046</v>
      </c>
      <c r="B142" s="106" t="s">
        <v>250</v>
      </c>
      <c r="C142" s="106" t="s">
        <v>260</v>
      </c>
      <c r="D142" s="106" t="s">
        <v>256</v>
      </c>
      <c r="E142">
        <v>3459</v>
      </c>
      <c r="F142" s="106" t="s">
        <v>1942</v>
      </c>
      <c r="G142" s="106" t="s">
        <v>290</v>
      </c>
      <c r="H142" s="106" t="s">
        <v>291</v>
      </c>
      <c r="I142">
        <v>660</v>
      </c>
    </row>
    <row r="143" spans="1:10" x14ac:dyDescent="0.2">
      <c r="A143" s="106" t="s">
        <v>1046</v>
      </c>
      <c r="B143" s="106" t="s">
        <v>250</v>
      </c>
      <c r="C143" s="106" t="s">
        <v>260</v>
      </c>
      <c r="D143" s="106" t="s">
        <v>256</v>
      </c>
      <c r="E143">
        <v>3468</v>
      </c>
      <c r="F143" s="106" t="s">
        <v>1943</v>
      </c>
      <c r="G143" s="106" t="s">
        <v>290</v>
      </c>
      <c r="H143" s="106" t="s">
        <v>291</v>
      </c>
      <c r="I143">
        <v>614</v>
      </c>
    </row>
    <row r="144" spans="1:10" x14ac:dyDescent="0.2">
      <c r="A144" s="106" t="s">
        <v>1046</v>
      </c>
      <c r="B144" s="106" t="s">
        <v>250</v>
      </c>
      <c r="C144" s="106" t="s">
        <v>260</v>
      </c>
      <c r="D144" s="106" t="s">
        <v>256</v>
      </c>
      <c r="E144">
        <v>3471</v>
      </c>
      <c r="F144" s="106" t="s">
        <v>1944</v>
      </c>
      <c r="G144" s="106" t="s">
        <v>290</v>
      </c>
      <c r="H144" s="106" t="s">
        <v>291</v>
      </c>
      <c r="I144" t="s">
        <v>276</v>
      </c>
      <c r="J144" t="s">
        <v>2220</v>
      </c>
    </row>
    <row r="145" spans="1:10" x14ac:dyDescent="0.2">
      <c r="A145" s="106" t="s">
        <v>1046</v>
      </c>
      <c r="B145" s="106" t="s">
        <v>250</v>
      </c>
      <c r="C145" s="106" t="s">
        <v>255</v>
      </c>
      <c r="D145" s="106" t="s">
        <v>252</v>
      </c>
      <c r="E145">
        <v>3480</v>
      </c>
      <c r="F145" s="106" t="s">
        <v>1945</v>
      </c>
      <c r="G145" s="106" t="s">
        <v>253</v>
      </c>
      <c r="H145" s="106" t="s">
        <v>279</v>
      </c>
      <c r="I145">
        <v>255</v>
      </c>
    </row>
    <row r="146" spans="1:10" x14ac:dyDescent="0.2">
      <c r="A146" s="106" t="s">
        <v>1046</v>
      </c>
      <c r="B146" s="106" t="s">
        <v>250</v>
      </c>
      <c r="C146" s="106" t="s">
        <v>262</v>
      </c>
      <c r="D146" s="106" t="s">
        <v>256</v>
      </c>
      <c r="E146">
        <v>3497</v>
      </c>
      <c r="F146" s="106" t="s">
        <v>304</v>
      </c>
      <c r="G146" s="106" t="s">
        <v>265</v>
      </c>
      <c r="H146" s="106" t="s">
        <v>279</v>
      </c>
      <c r="I146" s="106">
        <v>36</v>
      </c>
      <c r="J146" s="106"/>
    </row>
    <row r="147" spans="1:10" x14ac:dyDescent="0.2">
      <c r="A147" s="106" t="s">
        <v>1046</v>
      </c>
      <c r="B147" s="106" t="s">
        <v>250</v>
      </c>
      <c r="C147" s="106" t="s">
        <v>255</v>
      </c>
      <c r="D147" s="106" t="s">
        <v>252</v>
      </c>
      <c r="E147">
        <v>3653</v>
      </c>
      <c r="F147" s="106" t="s">
        <v>1343</v>
      </c>
      <c r="G147" s="106" t="s">
        <v>265</v>
      </c>
      <c r="H147" s="106" t="s">
        <v>264</v>
      </c>
      <c r="I147" s="106">
        <v>151</v>
      </c>
      <c r="J147" s="106"/>
    </row>
    <row r="148" spans="1:10" x14ac:dyDescent="0.2">
      <c r="A148" s="106" t="s">
        <v>1046</v>
      </c>
      <c r="B148" s="106" t="s">
        <v>250</v>
      </c>
      <c r="C148" s="106" t="s">
        <v>251</v>
      </c>
      <c r="D148" s="106" t="s">
        <v>252</v>
      </c>
      <c r="E148">
        <v>3843</v>
      </c>
      <c r="F148" s="106" t="s">
        <v>1248</v>
      </c>
      <c r="G148" s="106" t="s">
        <v>253</v>
      </c>
      <c r="H148" s="106" t="s">
        <v>264</v>
      </c>
      <c r="I148">
        <v>201</v>
      </c>
    </row>
    <row r="149" spans="1:10" x14ac:dyDescent="0.2">
      <c r="A149" s="106" t="s">
        <v>1046</v>
      </c>
      <c r="B149" s="106" t="s">
        <v>250</v>
      </c>
      <c r="C149" s="106" t="s">
        <v>260</v>
      </c>
      <c r="D149" s="106" t="s">
        <v>252</v>
      </c>
      <c r="E149">
        <v>3921</v>
      </c>
      <c r="F149" s="106" t="s">
        <v>1946</v>
      </c>
      <c r="G149" s="106" t="s">
        <v>253</v>
      </c>
      <c r="H149" s="106" t="s">
        <v>264</v>
      </c>
      <c r="I149" s="106">
        <v>191</v>
      </c>
      <c r="J149" s="106"/>
    </row>
    <row r="150" spans="1:10" x14ac:dyDescent="0.2">
      <c r="A150" s="106" t="s">
        <v>1046</v>
      </c>
      <c r="B150" s="106" t="s">
        <v>250</v>
      </c>
      <c r="C150" s="106" t="s">
        <v>260</v>
      </c>
      <c r="D150" s="106" t="s">
        <v>252</v>
      </c>
      <c r="E150">
        <v>3931</v>
      </c>
      <c r="F150" s="106" t="s">
        <v>1947</v>
      </c>
      <c r="G150" s="106" t="s">
        <v>265</v>
      </c>
      <c r="H150" s="106" t="s">
        <v>264</v>
      </c>
      <c r="I150" s="106">
        <v>19</v>
      </c>
      <c r="J150" s="106"/>
    </row>
    <row r="151" spans="1:10" x14ac:dyDescent="0.2">
      <c r="A151" s="106" t="s">
        <v>1046</v>
      </c>
      <c r="B151" s="106" t="s">
        <v>250</v>
      </c>
      <c r="C151" s="106" t="s">
        <v>260</v>
      </c>
      <c r="D151" s="106" t="s">
        <v>252</v>
      </c>
      <c r="E151">
        <v>3955</v>
      </c>
      <c r="F151" s="106" t="s">
        <v>1948</v>
      </c>
      <c r="G151" s="106" t="s">
        <v>261</v>
      </c>
      <c r="H151" s="106" t="s">
        <v>287</v>
      </c>
      <c r="I151">
        <v>62</v>
      </c>
    </row>
    <row r="152" spans="1:10" x14ac:dyDescent="0.2">
      <c r="A152" s="106" t="s">
        <v>1046</v>
      </c>
      <c r="B152" s="106" t="s">
        <v>250</v>
      </c>
      <c r="C152" s="106" t="s">
        <v>255</v>
      </c>
      <c r="D152" s="106" t="s">
        <v>252</v>
      </c>
      <c r="E152">
        <v>3974</v>
      </c>
      <c r="F152" s="106" t="s">
        <v>1949</v>
      </c>
      <c r="G152" s="106" t="s">
        <v>257</v>
      </c>
      <c r="H152" s="106" t="s">
        <v>264</v>
      </c>
      <c r="I152" s="106">
        <v>24</v>
      </c>
      <c r="J152" s="106"/>
    </row>
    <row r="153" spans="1:10" x14ac:dyDescent="0.2">
      <c r="A153" s="106" t="s">
        <v>1046</v>
      </c>
      <c r="B153" s="106" t="s">
        <v>250</v>
      </c>
      <c r="C153" s="106" t="s">
        <v>260</v>
      </c>
      <c r="D153" s="106" t="s">
        <v>252</v>
      </c>
      <c r="E153">
        <v>3995</v>
      </c>
      <c r="F153" s="106" t="s">
        <v>305</v>
      </c>
      <c r="G153" s="106" t="s">
        <v>265</v>
      </c>
      <c r="H153" s="106" t="s">
        <v>264</v>
      </c>
      <c r="I153" s="106">
        <v>56</v>
      </c>
      <c r="J153" s="106"/>
    </row>
    <row r="154" spans="1:10" x14ac:dyDescent="0.2">
      <c r="A154" s="106" t="s">
        <v>1046</v>
      </c>
      <c r="B154" s="106" t="s">
        <v>250</v>
      </c>
      <c r="C154" s="106" t="s">
        <v>260</v>
      </c>
      <c r="D154" s="106" t="s">
        <v>252</v>
      </c>
      <c r="E154">
        <v>4369</v>
      </c>
      <c r="F154" s="106" t="s">
        <v>1950</v>
      </c>
      <c r="G154" s="106" t="s">
        <v>253</v>
      </c>
      <c r="H154" s="106" t="s">
        <v>266</v>
      </c>
      <c r="I154" s="106">
        <v>883</v>
      </c>
      <c r="J154" s="106"/>
    </row>
    <row r="155" spans="1:10" x14ac:dyDescent="0.2">
      <c r="A155" s="106" t="s">
        <v>1046</v>
      </c>
      <c r="B155" s="106" t="s">
        <v>250</v>
      </c>
      <c r="C155" s="106" t="s">
        <v>251</v>
      </c>
      <c r="D155" s="106" t="s">
        <v>256</v>
      </c>
      <c r="E155">
        <v>4431</v>
      </c>
      <c r="F155" s="106" t="s">
        <v>306</v>
      </c>
      <c r="G155" s="106" t="s">
        <v>265</v>
      </c>
      <c r="H155" s="106" t="s">
        <v>264</v>
      </c>
      <c r="I155" s="106">
        <v>360</v>
      </c>
      <c r="J155" s="106"/>
    </row>
    <row r="156" spans="1:10" x14ac:dyDescent="0.2">
      <c r="A156" s="106" t="s">
        <v>1046</v>
      </c>
      <c r="B156" s="106" t="s">
        <v>250</v>
      </c>
      <c r="C156" s="106" t="s">
        <v>260</v>
      </c>
      <c r="D156" s="106" t="s">
        <v>252</v>
      </c>
      <c r="E156">
        <v>4813</v>
      </c>
      <c r="F156" s="106" t="s">
        <v>1951</v>
      </c>
      <c r="G156" s="106" t="s">
        <v>265</v>
      </c>
      <c r="H156" s="106" t="s">
        <v>264</v>
      </c>
      <c r="I156" s="106">
        <v>361</v>
      </c>
      <c r="J156" s="106"/>
    </row>
    <row r="157" spans="1:10" x14ac:dyDescent="0.2">
      <c r="A157" s="106" t="s">
        <v>1046</v>
      </c>
      <c r="B157" s="106" t="s">
        <v>250</v>
      </c>
      <c r="C157" s="106" t="s">
        <v>262</v>
      </c>
      <c r="D157" s="106" t="s">
        <v>256</v>
      </c>
      <c r="E157">
        <v>6037</v>
      </c>
      <c r="F157" s="106" t="s">
        <v>1952</v>
      </c>
      <c r="G157" s="106" t="s">
        <v>253</v>
      </c>
      <c r="H157" s="106" t="s">
        <v>258</v>
      </c>
      <c r="I157">
        <v>70</v>
      </c>
    </row>
    <row r="158" spans="1:10" x14ac:dyDescent="0.2">
      <c r="A158" s="106" t="s">
        <v>1046</v>
      </c>
      <c r="B158" s="106" t="s">
        <v>250</v>
      </c>
      <c r="C158" s="106" t="s">
        <v>255</v>
      </c>
      <c r="D158" s="106" t="s">
        <v>252</v>
      </c>
      <c r="E158">
        <v>6049</v>
      </c>
      <c r="F158" s="106" t="s">
        <v>1953</v>
      </c>
      <c r="G158" s="106" t="s">
        <v>265</v>
      </c>
      <c r="H158" s="106" t="s">
        <v>258</v>
      </c>
      <c r="I158" s="106">
        <v>328</v>
      </c>
      <c r="J158" s="106"/>
    </row>
    <row r="159" spans="1:10" x14ac:dyDescent="0.2">
      <c r="A159" s="106" t="s">
        <v>1046</v>
      </c>
      <c r="B159" s="106" t="s">
        <v>250</v>
      </c>
      <c r="C159" s="106" t="s">
        <v>262</v>
      </c>
      <c r="D159" s="106" t="s">
        <v>252</v>
      </c>
      <c r="E159">
        <v>6091</v>
      </c>
      <c r="F159" s="106" t="s">
        <v>1954</v>
      </c>
      <c r="G159" s="106" t="s">
        <v>261</v>
      </c>
      <c r="H159" s="106" t="s">
        <v>258</v>
      </c>
      <c r="I159" s="106">
        <v>83</v>
      </c>
      <c r="J159" s="106"/>
    </row>
    <row r="160" spans="1:10" x14ac:dyDescent="0.2">
      <c r="A160" s="106" t="s">
        <v>1046</v>
      </c>
      <c r="B160" s="106" t="s">
        <v>250</v>
      </c>
      <c r="C160" s="106" t="s">
        <v>251</v>
      </c>
      <c r="D160" s="106" t="s">
        <v>252</v>
      </c>
      <c r="E160">
        <v>6630</v>
      </c>
      <c r="F160" s="106" t="s">
        <v>1633</v>
      </c>
      <c r="G160" s="106" t="s">
        <v>253</v>
      </c>
      <c r="H160" s="106" t="s">
        <v>278</v>
      </c>
      <c r="I160" s="106">
        <v>395</v>
      </c>
      <c r="J160" s="106"/>
    </row>
    <row r="161" spans="1:10" x14ac:dyDescent="0.2">
      <c r="A161" s="106" t="s">
        <v>1046</v>
      </c>
      <c r="B161" s="106" t="s">
        <v>250</v>
      </c>
      <c r="C161" s="106" t="s">
        <v>260</v>
      </c>
      <c r="D161" s="106" t="s">
        <v>252</v>
      </c>
      <c r="E161">
        <v>6696</v>
      </c>
      <c r="F161" s="106" t="s">
        <v>293</v>
      </c>
      <c r="G161" s="106" t="s">
        <v>265</v>
      </c>
      <c r="H161" s="106" t="s">
        <v>278</v>
      </c>
      <c r="I161" s="106">
        <v>41</v>
      </c>
      <c r="J161" s="106"/>
    </row>
    <row r="162" spans="1:10" x14ac:dyDescent="0.2">
      <c r="A162" s="106" t="s">
        <v>1046</v>
      </c>
      <c r="B162" s="106" t="s">
        <v>250</v>
      </c>
      <c r="C162" s="106" t="s">
        <v>262</v>
      </c>
      <c r="D162" s="106" t="s">
        <v>252</v>
      </c>
      <c r="E162">
        <v>6721</v>
      </c>
      <c r="F162" s="106" t="s">
        <v>1378</v>
      </c>
      <c r="G162" s="106" t="s">
        <v>261</v>
      </c>
      <c r="H162" s="106" t="s">
        <v>278</v>
      </c>
      <c r="I162" s="106">
        <v>64</v>
      </c>
      <c r="J162" s="106"/>
    </row>
    <row r="163" spans="1:10" x14ac:dyDescent="0.2">
      <c r="A163" s="106" t="s">
        <v>1046</v>
      </c>
      <c r="B163" s="106" t="s">
        <v>250</v>
      </c>
      <c r="C163" s="106" t="s">
        <v>260</v>
      </c>
      <c r="D163" s="106" t="s">
        <v>252</v>
      </c>
      <c r="E163">
        <v>6898</v>
      </c>
      <c r="F163" s="106" t="s">
        <v>1955</v>
      </c>
      <c r="G163" s="106" t="s">
        <v>257</v>
      </c>
      <c r="H163" s="106" t="s">
        <v>278</v>
      </c>
      <c r="I163" s="106">
        <v>9</v>
      </c>
      <c r="J163" s="106"/>
    </row>
    <row r="164" spans="1:10" x14ac:dyDescent="0.2">
      <c r="A164" s="106" t="s">
        <v>1046</v>
      </c>
      <c r="B164" s="106" t="s">
        <v>250</v>
      </c>
      <c r="C164" s="106" t="s">
        <v>260</v>
      </c>
      <c r="D164" s="106" t="s">
        <v>252</v>
      </c>
      <c r="E164">
        <v>6966</v>
      </c>
      <c r="F164" s="106" t="s">
        <v>1956</v>
      </c>
      <c r="G164" s="106" t="s">
        <v>253</v>
      </c>
      <c r="H164" s="106" t="s">
        <v>278</v>
      </c>
      <c r="I164">
        <v>657</v>
      </c>
    </row>
    <row r="165" spans="1:10" x14ac:dyDescent="0.2">
      <c r="A165" s="106" t="s">
        <v>1046</v>
      </c>
      <c r="B165" s="106" t="s">
        <v>250</v>
      </c>
      <c r="C165" s="106" t="s">
        <v>255</v>
      </c>
      <c r="D165" s="106" t="s">
        <v>252</v>
      </c>
      <c r="E165">
        <v>7033</v>
      </c>
      <c r="F165" s="106" t="s">
        <v>1957</v>
      </c>
      <c r="G165" s="106" t="s">
        <v>253</v>
      </c>
      <c r="H165" s="106" t="s">
        <v>258</v>
      </c>
      <c r="I165" s="106">
        <v>196</v>
      </c>
      <c r="J165" s="106"/>
    </row>
    <row r="166" spans="1:10" x14ac:dyDescent="0.2">
      <c r="A166" s="106" t="s">
        <v>1046</v>
      </c>
      <c r="B166" s="106" t="s">
        <v>250</v>
      </c>
      <c r="C166" s="106" t="s">
        <v>260</v>
      </c>
      <c r="D166" s="106" t="s">
        <v>252</v>
      </c>
      <c r="E166">
        <v>7073</v>
      </c>
      <c r="F166" s="106" t="s">
        <v>308</v>
      </c>
      <c r="G166" s="106" t="s">
        <v>265</v>
      </c>
      <c r="H166" s="106" t="s">
        <v>258</v>
      </c>
      <c r="I166" s="106">
        <v>62</v>
      </c>
      <c r="J166" s="106"/>
    </row>
    <row r="167" spans="1:10" x14ac:dyDescent="0.2">
      <c r="A167" s="106" t="s">
        <v>1046</v>
      </c>
      <c r="B167" s="106" t="s">
        <v>250</v>
      </c>
      <c r="C167" s="106" t="s">
        <v>251</v>
      </c>
      <c r="D167" s="106" t="s">
        <v>252</v>
      </c>
      <c r="E167">
        <v>7604</v>
      </c>
      <c r="F167" s="106" t="s">
        <v>1958</v>
      </c>
      <c r="G167" s="106" t="s">
        <v>261</v>
      </c>
      <c r="H167" s="106" t="s">
        <v>263</v>
      </c>
      <c r="I167" s="106">
        <v>209</v>
      </c>
      <c r="J167" s="106"/>
    </row>
    <row r="168" spans="1:10" x14ac:dyDescent="0.2">
      <c r="A168" s="106" t="s">
        <v>1046</v>
      </c>
      <c r="B168" s="106" t="s">
        <v>250</v>
      </c>
      <c r="C168" s="106" t="s">
        <v>255</v>
      </c>
      <c r="D168" s="106" t="s">
        <v>256</v>
      </c>
      <c r="E168">
        <v>7805</v>
      </c>
      <c r="F168" s="106" t="s">
        <v>1185</v>
      </c>
      <c r="G168" s="106" t="s">
        <v>257</v>
      </c>
      <c r="H168" s="106" t="s">
        <v>275</v>
      </c>
      <c r="I168">
        <v>31</v>
      </c>
    </row>
    <row r="169" spans="1:10" x14ac:dyDescent="0.2">
      <c r="A169" s="106" t="s">
        <v>1046</v>
      </c>
      <c r="B169" s="106" t="s">
        <v>250</v>
      </c>
      <c r="C169" s="106" t="s">
        <v>262</v>
      </c>
      <c r="D169" s="106" t="s">
        <v>252</v>
      </c>
      <c r="E169">
        <v>7810</v>
      </c>
      <c r="F169" s="106" t="s">
        <v>1959</v>
      </c>
      <c r="G169" s="106" t="s">
        <v>257</v>
      </c>
      <c r="H169" s="106" t="s">
        <v>275</v>
      </c>
      <c r="I169">
        <v>58</v>
      </c>
    </row>
    <row r="170" spans="1:10" x14ac:dyDescent="0.2">
      <c r="A170" s="106" t="s">
        <v>1046</v>
      </c>
      <c r="B170" s="106" t="s">
        <v>250</v>
      </c>
      <c r="C170" s="106" t="s">
        <v>255</v>
      </c>
      <c r="D170" s="106" t="s">
        <v>256</v>
      </c>
      <c r="E170">
        <v>7827</v>
      </c>
      <c r="F170" s="106" t="s">
        <v>1634</v>
      </c>
      <c r="G170" s="106" t="s">
        <v>257</v>
      </c>
      <c r="H170" s="106" t="s">
        <v>275</v>
      </c>
      <c r="I170">
        <v>17</v>
      </c>
    </row>
    <row r="171" spans="1:10" x14ac:dyDescent="0.2">
      <c r="A171" s="106" t="s">
        <v>1046</v>
      </c>
      <c r="B171" s="106" t="s">
        <v>250</v>
      </c>
      <c r="C171" s="106" t="s">
        <v>262</v>
      </c>
      <c r="D171" s="106" t="s">
        <v>252</v>
      </c>
      <c r="E171">
        <v>7850</v>
      </c>
      <c r="F171" s="106" t="s">
        <v>1960</v>
      </c>
      <c r="G171" s="106" t="s">
        <v>257</v>
      </c>
      <c r="H171" s="106" t="s">
        <v>275</v>
      </c>
      <c r="I171">
        <v>24</v>
      </c>
    </row>
    <row r="172" spans="1:10" x14ac:dyDescent="0.2">
      <c r="A172" s="106" t="s">
        <v>1046</v>
      </c>
      <c r="B172" s="106" t="s">
        <v>250</v>
      </c>
      <c r="C172" s="106" t="s">
        <v>260</v>
      </c>
      <c r="D172" s="106" t="s">
        <v>256</v>
      </c>
      <c r="E172">
        <v>7878</v>
      </c>
      <c r="F172" s="106" t="s">
        <v>1961</v>
      </c>
      <c r="G172" s="106" t="s">
        <v>257</v>
      </c>
      <c r="H172" s="106" t="s">
        <v>275</v>
      </c>
      <c r="I172">
        <v>10</v>
      </c>
    </row>
    <row r="173" spans="1:10" x14ac:dyDescent="0.2">
      <c r="A173" s="106" t="s">
        <v>1046</v>
      </c>
      <c r="B173" s="106" t="s">
        <v>250</v>
      </c>
      <c r="C173" s="106" t="s">
        <v>251</v>
      </c>
      <c r="D173" s="106" t="s">
        <v>252</v>
      </c>
      <c r="E173">
        <v>7899</v>
      </c>
      <c r="F173" s="106" t="s">
        <v>1962</v>
      </c>
      <c r="G173" s="106" t="s">
        <v>257</v>
      </c>
      <c r="H173" s="106" t="s">
        <v>266</v>
      </c>
      <c r="I173">
        <v>25</v>
      </c>
    </row>
    <row r="174" spans="1:10" x14ac:dyDescent="0.2">
      <c r="A174" s="106" t="s">
        <v>1046</v>
      </c>
      <c r="B174" s="106" t="s">
        <v>250</v>
      </c>
      <c r="C174" s="106" t="s">
        <v>260</v>
      </c>
      <c r="D174" s="106" t="s">
        <v>252</v>
      </c>
      <c r="E174">
        <v>8013</v>
      </c>
      <c r="F174" s="106" t="s">
        <v>1963</v>
      </c>
      <c r="G174" s="106" t="s">
        <v>253</v>
      </c>
      <c r="H174" s="106" t="s">
        <v>286</v>
      </c>
      <c r="I174">
        <v>36</v>
      </c>
    </row>
    <row r="175" spans="1:10" x14ac:dyDescent="0.2">
      <c r="A175" s="106" t="s">
        <v>1046</v>
      </c>
      <c r="B175" s="106" t="s">
        <v>250</v>
      </c>
      <c r="C175" s="106" t="s">
        <v>255</v>
      </c>
      <c r="D175" s="106" t="s">
        <v>252</v>
      </c>
      <c r="E175">
        <v>8077</v>
      </c>
      <c r="F175" s="106" t="s">
        <v>1674</v>
      </c>
      <c r="G175" s="106" t="s">
        <v>253</v>
      </c>
      <c r="H175" s="106" t="s">
        <v>259</v>
      </c>
      <c r="I175" s="106">
        <v>78</v>
      </c>
      <c r="J175" s="106"/>
    </row>
    <row r="176" spans="1:10" x14ac:dyDescent="0.2">
      <c r="A176" s="106" t="s">
        <v>1046</v>
      </c>
      <c r="B176" s="106" t="s">
        <v>250</v>
      </c>
      <c r="C176" s="106" t="s">
        <v>255</v>
      </c>
      <c r="D176" s="106" t="s">
        <v>252</v>
      </c>
      <c r="E176">
        <v>8079</v>
      </c>
      <c r="F176" s="106" t="s">
        <v>1964</v>
      </c>
      <c r="G176" s="106" t="s">
        <v>253</v>
      </c>
      <c r="H176" s="106" t="s">
        <v>259</v>
      </c>
      <c r="I176" s="106">
        <v>657</v>
      </c>
      <c r="J176" s="106"/>
    </row>
    <row r="177" spans="1:10" x14ac:dyDescent="0.2">
      <c r="A177" s="106" t="s">
        <v>1046</v>
      </c>
      <c r="B177" s="106" t="s">
        <v>250</v>
      </c>
      <c r="C177" s="106" t="s">
        <v>262</v>
      </c>
      <c r="D177" s="106" t="s">
        <v>252</v>
      </c>
      <c r="E177">
        <v>8925</v>
      </c>
      <c r="F177" s="106" t="s">
        <v>1965</v>
      </c>
      <c r="G177" s="106" t="s">
        <v>261</v>
      </c>
      <c r="H177" s="106" t="s">
        <v>279</v>
      </c>
      <c r="I177" s="106">
        <v>159</v>
      </c>
      <c r="J177" s="106"/>
    </row>
    <row r="178" spans="1:10" x14ac:dyDescent="0.2">
      <c r="A178" s="106" t="s">
        <v>1046</v>
      </c>
      <c r="B178" s="106" t="s">
        <v>250</v>
      </c>
      <c r="C178" s="106" t="s">
        <v>262</v>
      </c>
      <c r="D178" s="106" t="s">
        <v>252</v>
      </c>
      <c r="E178">
        <v>8927</v>
      </c>
      <c r="F178" s="106" t="s">
        <v>1966</v>
      </c>
      <c r="G178" s="106" t="s">
        <v>257</v>
      </c>
      <c r="H178" s="106" t="s">
        <v>279</v>
      </c>
      <c r="I178">
        <v>54</v>
      </c>
    </row>
    <row r="179" spans="1:10" x14ac:dyDescent="0.2">
      <c r="A179" s="106" t="s">
        <v>1046</v>
      </c>
      <c r="B179" s="106" t="s">
        <v>250</v>
      </c>
      <c r="C179" s="106" t="s">
        <v>260</v>
      </c>
      <c r="D179" s="106" t="s">
        <v>256</v>
      </c>
      <c r="E179">
        <v>8967</v>
      </c>
      <c r="F179" s="106" t="s">
        <v>1379</v>
      </c>
      <c r="G179" s="106" t="s">
        <v>290</v>
      </c>
      <c r="H179" s="106" t="s">
        <v>291</v>
      </c>
      <c r="I179" t="s">
        <v>276</v>
      </c>
      <c r="J179" t="s">
        <v>2221</v>
      </c>
    </row>
    <row r="180" spans="1:10" x14ac:dyDescent="0.2">
      <c r="A180" s="106" t="s">
        <v>1046</v>
      </c>
      <c r="B180" s="106" t="s">
        <v>250</v>
      </c>
      <c r="C180" s="106" t="s">
        <v>260</v>
      </c>
      <c r="D180" s="106" t="s">
        <v>256</v>
      </c>
      <c r="E180">
        <v>9636</v>
      </c>
      <c r="F180" s="106" t="s">
        <v>1967</v>
      </c>
      <c r="G180" s="106" t="s">
        <v>261</v>
      </c>
      <c r="H180" s="106" t="s">
        <v>258</v>
      </c>
      <c r="I180" s="106">
        <v>95</v>
      </c>
      <c r="J180" s="106"/>
    </row>
    <row r="181" spans="1:10" x14ac:dyDescent="0.2">
      <c r="A181" s="106" t="s">
        <v>1046</v>
      </c>
      <c r="B181" s="106" t="s">
        <v>250</v>
      </c>
      <c r="C181" s="106" t="s">
        <v>260</v>
      </c>
      <c r="D181" s="106" t="s">
        <v>252</v>
      </c>
      <c r="E181">
        <v>9637</v>
      </c>
      <c r="F181" s="106" t="s">
        <v>1968</v>
      </c>
      <c r="G181" s="106" t="s">
        <v>261</v>
      </c>
      <c r="H181" s="106" t="s">
        <v>258</v>
      </c>
      <c r="I181" s="106">
        <v>112</v>
      </c>
      <c r="J181" s="106"/>
    </row>
    <row r="182" spans="1:10" x14ac:dyDescent="0.2">
      <c r="A182" s="106" t="s">
        <v>1046</v>
      </c>
      <c r="B182" s="106" t="s">
        <v>250</v>
      </c>
      <c r="C182" s="106" t="s">
        <v>260</v>
      </c>
      <c r="D182" s="106" t="s">
        <v>256</v>
      </c>
      <c r="E182">
        <v>9734</v>
      </c>
      <c r="F182" s="106" t="s">
        <v>1969</v>
      </c>
      <c r="G182" s="106" t="s">
        <v>257</v>
      </c>
      <c r="H182" s="106" t="s">
        <v>258</v>
      </c>
      <c r="I182" s="106">
        <v>31</v>
      </c>
      <c r="J182" s="106"/>
    </row>
    <row r="183" spans="1:10" x14ac:dyDescent="0.2">
      <c r="A183" s="106" t="s">
        <v>1162</v>
      </c>
      <c r="B183" s="106" t="s">
        <v>277</v>
      </c>
      <c r="C183" s="106" t="s">
        <v>260</v>
      </c>
      <c r="D183" s="106" t="s">
        <v>256</v>
      </c>
      <c r="E183">
        <v>4380</v>
      </c>
      <c r="F183" s="106" t="s">
        <v>299</v>
      </c>
      <c r="G183" s="106" t="s">
        <v>265</v>
      </c>
      <c r="H183" s="106" t="s">
        <v>264</v>
      </c>
      <c r="I183">
        <v>35</v>
      </c>
    </row>
    <row r="184" spans="1:10" x14ac:dyDescent="0.2">
      <c r="A184" s="106" t="s">
        <v>1162</v>
      </c>
      <c r="B184" s="106" t="s">
        <v>277</v>
      </c>
      <c r="C184" s="106" t="s">
        <v>262</v>
      </c>
      <c r="D184" s="106" t="s">
        <v>252</v>
      </c>
      <c r="E184">
        <v>7803</v>
      </c>
      <c r="F184" s="106" t="s">
        <v>1458</v>
      </c>
      <c r="G184" s="106" t="s">
        <v>265</v>
      </c>
      <c r="H184" s="106" t="s">
        <v>275</v>
      </c>
      <c r="I184" s="106">
        <v>478</v>
      </c>
      <c r="J184" s="106"/>
    </row>
    <row r="185" spans="1:10" x14ac:dyDescent="0.2">
      <c r="A185" s="106" t="s">
        <v>1162</v>
      </c>
      <c r="B185" s="106" t="s">
        <v>250</v>
      </c>
      <c r="C185" s="106" t="s">
        <v>260</v>
      </c>
      <c r="D185" s="106" t="s">
        <v>256</v>
      </c>
      <c r="E185">
        <v>2217</v>
      </c>
      <c r="F185" s="106" t="s">
        <v>1831</v>
      </c>
      <c r="G185" s="106" t="s">
        <v>253</v>
      </c>
      <c r="H185" s="106" t="s">
        <v>254</v>
      </c>
      <c r="I185" s="106">
        <v>184</v>
      </c>
      <c r="J185" s="106"/>
    </row>
    <row r="186" spans="1:10" x14ac:dyDescent="0.2">
      <c r="A186" s="106" t="s">
        <v>1162</v>
      </c>
      <c r="B186" s="106" t="s">
        <v>250</v>
      </c>
      <c r="C186" s="106" t="s">
        <v>260</v>
      </c>
      <c r="D186" s="106" t="s">
        <v>252</v>
      </c>
      <c r="E186">
        <v>2776</v>
      </c>
      <c r="F186" s="106" t="s">
        <v>1970</v>
      </c>
      <c r="G186" s="106" t="s">
        <v>257</v>
      </c>
      <c r="H186" s="106" t="s">
        <v>259</v>
      </c>
      <c r="I186" s="106">
        <v>24</v>
      </c>
      <c r="J186" s="106"/>
    </row>
    <row r="187" spans="1:10" x14ac:dyDescent="0.2">
      <c r="A187" s="106" t="s">
        <v>1162</v>
      </c>
      <c r="B187" s="106" t="s">
        <v>250</v>
      </c>
      <c r="C187" s="106" t="s">
        <v>260</v>
      </c>
      <c r="D187" s="106" t="s">
        <v>256</v>
      </c>
      <c r="E187">
        <v>2971</v>
      </c>
      <c r="F187" s="106" t="s">
        <v>1732</v>
      </c>
      <c r="G187" s="106" t="s">
        <v>290</v>
      </c>
      <c r="H187" s="106" t="s">
        <v>291</v>
      </c>
      <c r="I187" s="106">
        <v>370</v>
      </c>
      <c r="J187" s="106"/>
    </row>
    <row r="188" spans="1:10" x14ac:dyDescent="0.2">
      <c r="A188" s="106" t="s">
        <v>1162</v>
      </c>
      <c r="B188" s="106" t="s">
        <v>250</v>
      </c>
      <c r="C188" s="106" t="s">
        <v>260</v>
      </c>
      <c r="D188" s="106" t="s">
        <v>252</v>
      </c>
      <c r="E188">
        <v>3169</v>
      </c>
      <c r="F188" s="106" t="s">
        <v>1163</v>
      </c>
      <c r="G188" s="106" t="s">
        <v>253</v>
      </c>
      <c r="H188" s="106" t="s">
        <v>263</v>
      </c>
      <c r="I188" s="106">
        <v>47</v>
      </c>
      <c r="J188" s="106"/>
    </row>
    <row r="189" spans="1:10" x14ac:dyDescent="0.2">
      <c r="A189" s="106" t="s">
        <v>1162</v>
      </c>
      <c r="B189" s="106" t="s">
        <v>250</v>
      </c>
      <c r="C189" s="106" t="s">
        <v>260</v>
      </c>
      <c r="D189" s="106" t="s">
        <v>256</v>
      </c>
      <c r="E189">
        <v>3278</v>
      </c>
      <c r="F189" s="106" t="s">
        <v>1971</v>
      </c>
      <c r="G189" s="106" t="s">
        <v>290</v>
      </c>
      <c r="H189" s="106" t="s">
        <v>291</v>
      </c>
      <c r="I189" s="106" t="s">
        <v>284</v>
      </c>
      <c r="J189" s="106" t="s">
        <v>2222</v>
      </c>
    </row>
    <row r="190" spans="1:10" x14ac:dyDescent="0.2">
      <c r="A190" s="106" t="s">
        <v>1162</v>
      </c>
      <c r="B190" s="106" t="s">
        <v>250</v>
      </c>
      <c r="C190" s="106" t="s">
        <v>260</v>
      </c>
      <c r="D190" s="106" t="s">
        <v>256</v>
      </c>
      <c r="E190">
        <v>3282</v>
      </c>
      <c r="F190" s="106" t="s">
        <v>431</v>
      </c>
      <c r="G190" s="106" t="s">
        <v>290</v>
      </c>
      <c r="H190" s="106" t="s">
        <v>291</v>
      </c>
      <c r="I190" t="s">
        <v>276</v>
      </c>
      <c r="J190" t="s">
        <v>2077</v>
      </c>
    </row>
    <row r="191" spans="1:10" x14ac:dyDescent="0.2">
      <c r="A191" s="106" t="s">
        <v>1162</v>
      </c>
      <c r="B191" s="106" t="s">
        <v>250</v>
      </c>
      <c r="C191" s="106" t="s">
        <v>251</v>
      </c>
      <c r="D191" s="106" t="s">
        <v>252</v>
      </c>
      <c r="E191">
        <v>3391</v>
      </c>
      <c r="F191" s="106" t="s">
        <v>1380</v>
      </c>
      <c r="G191" s="106" t="s">
        <v>253</v>
      </c>
      <c r="H191" s="106" t="s">
        <v>263</v>
      </c>
      <c r="I191" s="106" t="s">
        <v>312</v>
      </c>
      <c r="J191" s="106" t="s">
        <v>2223</v>
      </c>
    </row>
    <row r="192" spans="1:10" x14ac:dyDescent="0.2">
      <c r="A192" s="106" t="s">
        <v>1162</v>
      </c>
      <c r="B192" s="106" t="s">
        <v>250</v>
      </c>
      <c r="C192" s="106" t="s">
        <v>262</v>
      </c>
      <c r="D192" s="106" t="s">
        <v>252</v>
      </c>
      <c r="E192">
        <v>3421</v>
      </c>
      <c r="F192" s="106" t="s">
        <v>1972</v>
      </c>
      <c r="G192" s="106" t="s">
        <v>253</v>
      </c>
      <c r="H192" s="106" t="s">
        <v>268</v>
      </c>
      <c r="I192" s="106">
        <v>246</v>
      </c>
      <c r="J192" s="106"/>
    </row>
    <row r="193" spans="1:10" x14ac:dyDescent="0.2">
      <c r="A193" s="106" t="s">
        <v>1162</v>
      </c>
      <c r="B193" s="106" t="s">
        <v>250</v>
      </c>
      <c r="C193" s="106" t="s">
        <v>260</v>
      </c>
      <c r="D193" s="106" t="s">
        <v>256</v>
      </c>
      <c r="E193">
        <v>3493</v>
      </c>
      <c r="F193" s="106" t="s">
        <v>1973</v>
      </c>
      <c r="G193" s="106" t="s">
        <v>290</v>
      </c>
      <c r="H193" s="106" t="s">
        <v>291</v>
      </c>
      <c r="I193" s="106">
        <v>614</v>
      </c>
      <c r="J193" s="106"/>
    </row>
    <row r="194" spans="1:10" x14ac:dyDescent="0.2">
      <c r="A194" s="106" t="s">
        <v>1162</v>
      </c>
      <c r="B194" s="106" t="s">
        <v>250</v>
      </c>
      <c r="C194" s="106" t="s">
        <v>260</v>
      </c>
      <c r="D194" s="106" t="s">
        <v>256</v>
      </c>
      <c r="E194">
        <v>3665</v>
      </c>
      <c r="F194" s="106" t="s">
        <v>1266</v>
      </c>
      <c r="G194" s="106" t="s">
        <v>253</v>
      </c>
      <c r="H194" s="106" t="s">
        <v>264</v>
      </c>
      <c r="I194" s="106">
        <v>378</v>
      </c>
      <c r="J194" s="106"/>
    </row>
    <row r="195" spans="1:10" x14ac:dyDescent="0.2">
      <c r="A195" s="106" t="s">
        <v>1162</v>
      </c>
      <c r="B195" s="106" t="s">
        <v>250</v>
      </c>
      <c r="C195" s="106" t="s">
        <v>255</v>
      </c>
      <c r="D195" s="106" t="s">
        <v>252</v>
      </c>
      <c r="E195">
        <v>3804</v>
      </c>
      <c r="F195" s="106" t="s">
        <v>1974</v>
      </c>
      <c r="G195" s="106" t="s">
        <v>257</v>
      </c>
      <c r="H195" s="106" t="s">
        <v>264</v>
      </c>
      <c r="I195" s="106">
        <v>72</v>
      </c>
      <c r="J195" s="106"/>
    </row>
    <row r="196" spans="1:10" x14ac:dyDescent="0.2">
      <c r="A196" s="106" t="s">
        <v>1162</v>
      </c>
      <c r="B196" s="106" t="s">
        <v>250</v>
      </c>
      <c r="C196" s="106" t="s">
        <v>260</v>
      </c>
      <c r="D196" s="106" t="s">
        <v>252</v>
      </c>
      <c r="E196">
        <v>4592</v>
      </c>
      <c r="F196" s="106" t="s">
        <v>1381</v>
      </c>
      <c r="G196" s="106" t="s">
        <v>265</v>
      </c>
      <c r="H196" s="106" t="s">
        <v>298</v>
      </c>
      <c r="I196" s="106" t="s">
        <v>284</v>
      </c>
      <c r="J196" s="106" t="s">
        <v>2224</v>
      </c>
    </row>
    <row r="197" spans="1:10" x14ac:dyDescent="0.2">
      <c r="A197" s="106" t="s">
        <v>1162</v>
      </c>
      <c r="B197" s="106" t="s">
        <v>250</v>
      </c>
      <c r="C197" s="106" t="s">
        <v>255</v>
      </c>
      <c r="D197" s="106" t="s">
        <v>256</v>
      </c>
      <c r="E197">
        <v>4880</v>
      </c>
      <c r="F197" s="106" t="s">
        <v>1975</v>
      </c>
      <c r="G197" s="106" t="s">
        <v>265</v>
      </c>
      <c r="H197" s="106" t="s">
        <v>298</v>
      </c>
      <c r="I197">
        <v>221</v>
      </c>
    </row>
    <row r="198" spans="1:10" x14ac:dyDescent="0.2">
      <c r="A198" s="106" t="s">
        <v>1162</v>
      </c>
      <c r="B198" s="106" t="s">
        <v>250</v>
      </c>
      <c r="C198" s="106" t="s">
        <v>251</v>
      </c>
      <c r="D198" s="106" t="s">
        <v>252</v>
      </c>
      <c r="E198">
        <v>6192</v>
      </c>
      <c r="F198" s="106" t="s">
        <v>1976</v>
      </c>
      <c r="G198" s="106" t="s">
        <v>265</v>
      </c>
      <c r="H198" s="106" t="s">
        <v>258</v>
      </c>
      <c r="I198" s="106">
        <v>63</v>
      </c>
      <c r="J198" s="106"/>
    </row>
    <row r="199" spans="1:10" x14ac:dyDescent="0.2">
      <c r="A199" s="106" t="s">
        <v>1162</v>
      </c>
      <c r="B199" s="106" t="s">
        <v>250</v>
      </c>
      <c r="C199" s="106" t="s">
        <v>260</v>
      </c>
      <c r="D199" s="106" t="s">
        <v>252</v>
      </c>
      <c r="E199">
        <v>7683</v>
      </c>
      <c r="F199" s="106" t="s">
        <v>310</v>
      </c>
      <c r="G199" s="106" t="s">
        <v>265</v>
      </c>
      <c r="H199" s="106" t="s">
        <v>263</v>
      </c>
      <c r="I199" s="106">
        <v>144</v>
      </c>
      <c r="J199" s="106"/>
    </row>
    <row r="200" spans="1:10" x14ac:dyDescent="0.2">
      <c r="A200" s="106" t="s">
        <v>1162</v>
      </c>
      <c r="B200" s="106" t="s">
        <v>250</v>
      </c>
      <c r="C200" s="106" t="s">
        <v>260</v>
      </c>
      <c r="D200" s="106" t="s">
        <v>256</v>
      </c>
      <c r="E200">
        <v>8957</v>
      </c>
      <c r="F200" s="106" t="s">
        <v>1382</v>
      </c>
      <c r="G200" s="106" t="s">
        <v>290</v>
      </c>
      <c r="H200" s="106" t="s">
        <v>291</v>
      </c>
      <c r="I200" t="s">
        <v>276</v>
      </c>
      <c r="J200" t="s">
        <v>2225</v>
      </c>
    </row>
    <row r="201" spans="1:10" x14ac:dyDescent="0.2">
      <c r="A201" s="106" t="s">
        <v>1162</v>
      </c>
      <c r="B201" s="106" t="s">
        <v>250</v>
      </c>
      <c r="C201" s="106" t="s">
        <v>255</v>
      </c>
      <c r="D201" s="106" t="s">
        <v>252</v>
      </c>
      <c r="E201">
        <v>9279</v>
      </c>
      <c r="F201" s="106" t="s">
        <v>1977</v>
      </c>
      <c r="G201" s="106" t="s">
        <v>265</v>
      </c>
      <c r="H201" s="106" t="s">
        <v>263</v>
      </c>
      <c r="I201" s="106">
        <v>165</v>
      </c>
      <c r="J201" s="106"/>
    </row>
    <row r="202" spans="1:10" x14ac:dyDescent="0.2">
      <c r="A202" s="106" t="s">
        <v>1162</v>
      </c>
      <c r="B202" s="106" t="s">
        <v>250</v>
      </c>
      <c r="C202" s="106" t="s">
        <v>260</v>
      </c>
      <c r="D202" s="106" t="s">
        <v>252</v>
      </c>
      <c r="E202">
        <v>9829</v>
      </c>
      <c r="F202" s="106" t="s">
        <v>1978</v>
      </c>
      <c r="G202" s="106" t="s">
        <v>257</v>
      </c>
      <c r="H202" s="106" t="s">
        <v>263</v>
      </c>
      <c r="I202">
        <v>16</v>
      </c>
    </row>
    <row r="203" spans="1:10" x14ac:dyDescent="0.2">
      <c r="A203" s="106" t="s">
        <v>1164</v>
      </c>
      <c r="B203" s="106" t="s">
        <v>250</v>
      </c>
      <c r="C203" s="106" t="s">
        <v>251</v>
      </c>
      <c r="D203" s="106" t="s">
        <v>252</v>
      </c>
      <c r="E203">
        <v>2678</v>
      </c>
      <c r="F203" s="106" t="s">
        <v>1165</v>
      </c>
      <c r="G203" s="106" t="s">
        <v>253</v>
      </c>
      <c r="H203" s="106" t="s">
        <v>263</v>
      </c>
      <c r="I203" t="s">
        <v>284</v>
      </c>
      <c r="J203" t="s">
        <v>2226</v>
      </c>
    </row>
    <row r="204" spans="1:10" x14ac:dyDescent="0.2">
      <c r="A204" s="106" t="s">
        <v>1164</v>
      </c>
      <c r="B204" s="106" t="s">
        <v>250</v>
      </c>
      <c r="C204" s="106" t="s">
        <v>260</v>
      </c>
      <c r="D204" s="106" t="s">
        <v>256</v>
      </c>
      <c r="E204">
        <v>3455</v>
      </c>
      <c r="F204" s="106" t="s">
        <v>1979</v>
      </c>
      <c r="G204" s="106" t="s">
        <v>290</v>
      </c>
      <c r="H204" s="106" t="s">
        <v>291</v>
      </c>
      <c r="I204" s="106">
        <v>422</v>
      </c>
      <c r="J204" s="106"/>
    </row>
    <row r="205" spans="1:10" x14ac:dyDescent="0.2">
      <c r="A205" s="106" t="s">
        <v>1164</v>
      </c>
      <c r="B205" s="106" t="s">
        <v>250</v>
      </c>
      <c r="C205" s="106" t="s">
        <v>251</v>
      </c>
      <c r="D205" s="106" t="s">
        <v>252</v>
      </c>
      <c r="E205">
        <v>3549</v>
      </c>
      <c r="F205" s="106" t="s">
        <v>1982</v>
      </c>
      <c r="G205" s="106" t="s">
        <v>253</v>
      </c>
      <c r="H205" s="106" t="s">
        <v>263</v>
      </c>
      <c r="I205" s="106" t="s">
        <v>276</v>
      </c>
      <c r="J205" s="106" t="s">
        <v>2022</v>
      </c>
    </row>
    <row r="206" spans="1:10" x14ac:dyDescent="0.2">
      <c r="A206" s="106" t="s">
        <v>1980</v>
      </c>
      <c r="B206" s="106" t="s">
        <v>250</v>
      </c>
      <c r="C206" s="106" t="s">
        <v>260</v>
      </c>
      <c r="D206" s="106" t="s">
        <v>256</v>
      </c>
      <c r="E206">
        <v>3249</v>
      </c>
      <c r="F206" s="106" t="s">
        <v>1981</v>
      </c>
      <c r="G206" s="106" t="s">
        <v>290</v>
      </c>
      <c r="H206" s="106" t="s">
        <v>291</v>
      </c>
      <c r="I206" s="106" t="s">
        <v>320</v>
      </c>
      <c r="J206" s="106" t="s">
        <v>1988</v>
      </c>
    </row>
    <row r="207" spans="1:10" x14ac:dyDescent="0.2">
      <c r="A207" s="106" t="s">
        <v>1226</v>
      </c>
      <c r="B207" s="106" t="s">
        <v>250</v>
      </c>
      <c r="C207" s="106" t="s">
        <v>260</v>
      </c>
      <c r="D207" s="106" t="s">
        <v>252</v>
      </c>
      <c r="E207">
        <v>6336</v>
      </c>
      <c r="F207" s="106" t="s">
        <v>1227</v>
      </c>
      <c r="G207" s="106" t="s">
        <v>261</v>
      </c>
      <c r="H207" s="106" t="s">
        <v>274</v>
      </c>
      <c r="I207">
        <v>54</v>
      </c>
    </row>
    <row r="208" spans="1:10" x14ac:dyDescent="0.2">
      <c r="A208" s="106" t="s">
        <v>1410</v>
      </c>
      <c r="B208" s="106" t="s">
        <v>250</v>
      </c>
      <c r="C208" s="106" t="s">
        <v>255</v>
      </c>
      <c r="D208" s="106" t="s">
        <v>252</v>
      </c>
      <c r="E208">
        <v>6664</v>
      </c>
      <c r="F208" s="106" t="s">
        <v>1411</v>
      </c>
      <c r="G208" s="106" t="s">
        <v>257</v>
      </c>
      <c r="H208" s="106" t="s">
        <v>278</v>
      </c>
      <c r="I208" s="106">
        <v>38</v>
      </c>
      <c r="J208" s="106"/>
    </row>
    <row r="209" spans="1:10" x14ac:dyDescent="0.2">
      <c r="A209" s="106" t="s">
        <v>1166</v>
      </c>
      <c r="B209" s="106" t="s">
        <v>250</v>
      </c>
      <c r="C209" s="106" t="s">
        <v>251</v>
      </c>
      <c r="D209" s="106" t="s">
        <v>252</v>
      </c>
      <c r="E209">
        <v>2792</v>
      </c>
      <c r="F209" s="106" t="s">
        <v>317</v>
      </c>
      <c r="G209" s="106" t="s">
        <v>253</v>
      </c>
      <c r="H209" s="106" t="s">
        <v>263</v>
      </c>
      <c r="I209" s="106">
        <v>378</v>
      </c>
      <c r="J209" s="106"/>
    </row>
    <row r="210" spans="1:10" x14ac:dyDescent="0.2">
      <c r="A210" s="106" t="s">
        <v>1166</v>
      </c>
      <c r="B210" s="106" t="s">
        <v>250</v>
      </c>
      <c r="C210" s="106" t="s">
        <v>262</v>
      </c>
      <c r="D210" s="106" t="s">
        <v>252</v>
      </c>
      <c r="E210">
        <v>7514</v>
      </c>
      <c r="F210" s="106" t="s">
        <v>1983</v>
      </c>
      <c r="G210" s="106" t="s">
        <v>253</v>
      </c>
      <c r="H210" s="106" t="s">
        <v>263</v>
      </c>
      <c r="I210" s="106">
        <v>103</v>
      </c>
      <c r="J210" s="106"/>
    </row>
    <row r="211" spans="1:10" x14ac:dyDescent="0.2">
      <c r="A211" s="106" t="s">
        <v>1733</v>
      </c>
      <c r="B211" s="106" t="s">
        <v>250</v>
      </c>
      <c r="C211" s="106" t="s">
        <v>262</v>
      </c>
      <c r="D211" s="106" t="s">
        <v>256</v>
      </c>
      <c r="E211">
        <v>6196</v>
      </c>
      <c r="F211" s="106" t="s">
        <v>1734</v>
      </c>
      <c r="G211" s="106" t="s">
        <v>253</v>
      </c>
      <c r="H211" s="106" t="s">
        <v>258</v>
      </c>
      <c r="I211" s="106">
        <v>993</v>
      </c>
      <c r="J211" s="106"/>
    </row>
    <row r="212" spans="1:10" x14ac:dyDescent="0.2">
      <c r="A212" s="106" t="s">
        <v>1167</v>
      </c>
      <c r="B212" s="106" t="s">
        <v>250</v>
      </c>
      <c r="C212" s="106" t="s">
        <v>251</v>
      </c>
      <c r="D212" s="106" t="s">
        <v>252</v>
      </c>
      <c r="E212">
        <v>4829</v>
      </c>
      <c r="F212" s="106" t="s">
        <v>323</v>
      </c>
      <c r="G212" s="106" t="s">
        <v>253</v>
      </c>
      <c r="H212" s="106" t="s">
        <v>264</v>
      </c>
      <c r="I212" s="106">
        <v>105</v>
      </c>
      <c r="J212" s="106"/>
    </row>
    <row r="213" spans="1:10" x14ac:dyDescent="0.2">
      <c r="A213" s="106" t="s">
        <v>1167</v>
      </c>
      <c r="B213" s="106" t="s">
        <v>250</v>
      </c>
      <c r="C213" s="106" t="s">
        <v>251</v>
      </c>
      <c r="D213" s="106" t="s">
        <v>252</v>
      </c>
      <c r="E213">
        <v>9651</v>
      </c>
      <c r="F213" s="106" t="s">
        <v>316</v>
      </c>
      <c r="G213" s="106" t="s">
        <v>257</v>
      </c>
      <c r="H213" s="106" t="s">
        <v>264</v>
      </c>
      <c r="I213" s="106">
        <v>90</v>
      </c>
      <c r="J213" s="106"/>
    </row>
    <row r="214" spans="1:10" x14ac:dyDescent="0.2">
      <c r="A214" s="106" t="s">
        <v>2026</v>
      </c>
      <c r="B214" s="106" t="s">
        <v>250</v>
      </c>
      <c r="C214" s="106" t="s">
        <v>255</v>
      </c>
      <c r="D214" s="106" t="s">
        <v>252</v>
      </c>
      <c r="E214">
        <v>5942</v>
      </c>
      <c r="F214" s="106" t="s">
        <v>2027</v>
      </c>
      <c r="G214" s="106" t="s">
        <v>253</v>
      </c>
      <c r="H214" s="106" t="s">
        <v>268</v>
      </c>
      <c r="I214" s="106">
        <v>116</v>
      </c>
      <c r="J214" s="106"/>
    </row>
    <row r="215" spans="1:10" x14ac:dyDescent="0.2">
      <c r="A215" s="106" t="s">
        <v>1832</v>
      </c>
      <c r="B215" s="106" t="s">
        <v>250</v>
      </c>
      <c r="C215" s="106" t="s">
        <v>255</v>
      </c>
      <c r="D215" s="106" t="s">
        <v>252</v>
      </c>
      <c r="E215">
        <v>2809</v>
      </c>
      <c r="F215" s="106" t="s">
        <v>319</v>
      </c>
      <c r="G215" s="106" t="s">
        <v>253</v>
      </c>
      <c r="H215" s="106" t="s">
        <v>254</v>
      </c>
      <c r="I215" s="106" t="s">
        <v>320</v>
      </c>
      <c r="J215" s="106" t="s">
        <v>2227</v>
      </c>
    </row>
    <row r="216" spans="1:10" x14ac:dyDescent="0.2">
      <c r="A216" s="106" t="s">
        <v>1832</v>
      </c>
      <c r="B216" s="106" t="s">
        <v>250</v>
      </c>
      <c r="C216" s="106" t="s">
        <v>251</v>
      </c>
      <c r="D216" s="106" t="s">
        <v>252</v>
      </c>
      <c r="E216">
        <v>8908</v>
      </c>
      <c r="F216" s="106" t="s">
        <v>1833</v>
      </c>
      <c r="G216" s="106" t="s">
        <v>253</v>
      </c>
      <c r="H216" s="106" t="s">
        <v>279</v>
      </c>
      <c r="I216" s="106">
        <v>169</v>
      </c>
      <c r="J216" s="106"/>
    </row>
    <row r="217" spans="1:10" x14ac:dyDescent="0.2">
      <c r="A217" s="106" t="s">
        <v>1168</v>
      </c>
      <c r="B217" s="106" t="s">
        <v>250</v>
      </c>
      <c r="C217" s="106" t="s">
        <v>262</v>
      </c>
      <c r="D217" s="106" t="s">
        <v>252</v>
      </c>
      <c r="E217">
        <v>3035</v>
      </c>
      <c r="F217" s="106" t="s">
        <v>313</v>
      </c>
      <c r="G217" s="106" t="s">
        <v>257</v>
      </c>
      <c r="H217" s="106" t="s">
        <v>259</v>
      </c>
      <c r="I217">
        <v>24</v>
      </c>
    </row>
    <row r="218" spans="1:10" x14ac:dyDescent="0.2">
      <c r="A218" s="106" t="s">
        <v>1168</v>
      </c>
      <c r="B218" s="106" t="s">
        <v>250</v>
      </c>
      <c r="C218" s="106" t="s">
        <v>255</v>
      </c>
      <c r="D218" s="106" t="s">
        <v>252</v>
      </c>
      <c r="E218">
        <v>4187</v>
      </c>
      <c r="F218" s="106" t="s">
        <v>1018</v>
      </c>
      <c r="G218" s="106" t="s">
        <v>253</v>
      </c>
      <c r="H218" s="106" t="s">
        <v>266</v>
      </c>
      <c r="I218" s="106">
        <v>404</v>
      </c>
      <c r="J218" s="106"/>
    </row>
    <row r="219" spans="1:10" x14ac:dyDescent="0.2">
      <c r="A219" s="106" t="s">
        <v>1168</v>
      </c>
      <c r="B219" s="106" t="s">
        <v>250</v>
      </c>
      <c r="C219" s="106" t="s">
        <v>260</v>
      </c>
      <c r="D219" s="106" t="s">
        <v>252</v>
      </c>
      <c r="E219">
        <v>6279</v>
      </c>
      <c r="F219" s="106" t="s">
        <v>1412</v>
      </c>
      <c r="G219" s="106" t="s">
        <v>261</v>
      </c>
      <c r="H219" s="106" t="s">
        <v>274</v>
      </c>
      <c r="I219" s="106">
        <v>325</v>
      </c>
      <c r="J219" s="106"/>
    </row>
    <row r="220" spans="1:10" x14ac:dyDescent="0.2">
      <c r="A220" s="106" t="s">
        <v>1168</v>
      </c>
      <c r="B220" s="106" t="s">
        <v>250</v>
      </c>
      <c r="C220" s="106" t="s">
        <v>255</v>
      </c>
      <c r="D220" s="106" t="s">
        <v>252</v>
      </c>
      <c r="E220">
        <v>7594</v>
      </c>
      <c r="F220" s="106" t="s">
        <v>2075</v>
      </c>
      <c r="G220" s="106" t="s">
        <v>253</v>
      </c>
      <c r="H220" s="106" t="s">
        <v>259</v>
      </c>
      <c r="I220">
        <v>199</v>
      </c>
    </row>
    <row r="221" spans="1:10" x14ac:dyDescent="0.2">
      <c r="A221" s="106" t="s">
        <v>1168</v>
      </c>
      <c r="B221" s="106" t="s">
        <v>250</v>
      </c>
      <c r="C221" s="106" t="s">
        <v>260</v>
      </c>
      <c r="D221" s="106" t="s">
        <v>252</v>
      </c>
      <c r="E221">
        <v>9793</v>
      </c>
      <c r="F221" s="106" t="s">
        <v>1984</v>
      </c>
      <c r="G221" s="106" t="s">
        <v>253</v>
      </c>
      <c r="H221" s="106" t="s">
        <v>258</v>
      </c>
      <c r="I221" t="s">
        <v>284</v>
      </c>
      <c r="J221" t="s">
        <v>2228</v>
      </c>
    </row>
    <row r="222" spans="1:10" x14ac:dyDescent="0.2">
      <c r="A222" s="106" t="s">
        <v>1383</v>
      </c>
      <c r="B222" s="106" t="s">
        <v>250</v>
      </c>
      <c r="C222" s="106" t="s">
        <v>255</v>
      </c>
      <c r="D222" s="106" t="s">
        <v>252</v>
      </c>
      <c r="E222">
        <v>8923</v>
      </c>
      <c r="F222" s="106" t="s">
        <v>1384</v>
      </c>
      <c r="G222" s="106" t="s">
        <v>253</v>
      </c>
      <c r="H222" s="106" t="s">
        <v>279</v>
      </c>
      <c r="I222">
        <v>667</v>
      </c>
    </row>
    <row r="223" spans="1:10" x14ac:dyDescent="0.2">
      <c r="A223" s="106" t="s">
        <v>1169</v>
      </c>
      <c r="B223" s="106" t="s">
        <v>250</v>
      </c>
      <c r="C223" s="106" t="s">
        <v>260</v>
      </c>
      <c r="D223" s="106" t="s">
        <v>252</v>
      </c>
      <c r="E223">
        <v>4714</v>
      </c>
      <c r="F223" s="106" t="s">
        <v>318</v>
      </c>
      <c r="G223" s="106" t="s">
        <v>253</v>
      </c>
      <c r="H223" s="106" t="s">
        <v>258</v>
      </c>
      <c r="I223" s="106">
        <v>601</v>
      </c>
      <c r="J223" s="106"/>
    </row>
    <row r="224" spans="1:10" x14ac:dyDescent="0.2">
      <c r="A224" s="106" t="s">
        <v>1169</v>
      </c>
      <c r="B224" s="106" t="s">
        <v>250</v>
      </c>
      <c r="C224" s="106" t="s">
        <v>251</v>
      </c>
      <c r="D224" s="106" t="s">
        <v>256</v>
      </c>
      <c r="E224">
        <v>7673</v>
      </c>
      <c r="F224" s="106" t="s">
        <v>389</v>
      </c>
      <c r="G224" s="106" t="s">
        <v>261</v>
      </c>
      <c r="H224" s="106" t="s">
        <v>259</v>
      </c>
      <c r="I224" s="106">
        <v>74</v>
      </c>
      <c r="J224" s="106"/>
    </row>
    <row r="225" spans="1:10" x14ac:dyDescent="0.2">
      <c r="A225" s="106" t="s">
        <v>1169</v>
      </c>
      <c r="B225" s="106" t="s">
        <v>250</v>
      </c>
      <c r="C225" s="106" t="s">
        <v>262</v>
      </c>
      <c r="D225" s="106" t="s">
        <v>252</v>
      </c>
      <c r="E225">
        <v>7730</v>
      </c>
      <c r="F225" s="106" t="s">
        <v>1459</v>
      </c>
      <c r="G225" s="106" t="s">
        <v>253</v>
      </c>
      <c r="H225" s="106" t="s">
        <v>329</v>
      </c>
      <c r="I225" s="106" t="s">
        <v>320</v>
      </c>
      <c r="J225" s="106" t="s">
        <v>2073</v>
      </c>
    </row>
    <row r="226" spans="1:10" x14ac:dyDescent="0.2">
      <c r="A226" s="106" t="s">
        <v>1385</v>
      </c>
      <c r="B226" s="106" t="s">
        <v>250</v>
      </c>
      <c r="C226" s="106" t="s">
        <v>260</v>
      </c>
      <c r="D226" s="106" t="s">
        <v>252</v>
      </c>
      <c r="E226">
        <v>3396</v>
      </c>
      <c r="F226" s="106" t="s">
        <v>1386</v>
      </c>
      <c r="G226" s="106" t="s">
        <v>253</v>
      </c>
      <c r="H226" s="106" t="s">
        <v>263</v>
      </c>
      <c r="I226" s="106">
        <v>99</v>
      </c>
      <c r="J226" s="106"/>
    </row>
    <row r="227" spans="1:10" x14ac:dyDescent="0.2">
      <c r="A227" s="106" t="s">
        <v>1170</v>
      </c>
      <c r="B227" s="106" t="s">
        <v>250</v>
      </c>
      <c r="C227" s="106" t="s">
        <v>251</v>
      </c>
      <c r="D227" s="106" t="s">
        <v>256</v>
      </c>
      <c r="E227">
        <v>2303</v>
      </c>
      <c r="F227" s="106" t="s">
        <v>1344</v>
      </c>
      <c r="G227" s="106" t="s">
        <v>257</v>
      </c>
      <c r="H227" s="106" t="s">
        <v>264</v>
      </c>
      <c r="I227" s="106">
        <v>74</v>
      </c>
      <c r="J227" s="106"/>
    </row>
    <row r="228" spans="1:10" x14ac:dyDescent="0.2">
      <c r="A228" s="106" t="s">
        <v>1170</v>
      </c>
      <c r="B228" s="106" t="s">
        <v>250</v>
      </c>
      <c r="C228" s="106" t="s">
        <v>262</v>
      </c>
      <c r="D228" s="106" t="s">
        <v>252</v>
      </c>
      <c r="E228">
        <v>2735</v>
      </c>
      <c r="F228" s="106" t="s">
        <v>1345</v>
      </c>
      <c r="G228" s="106" t="s">
        <v>253</v>
      </c>
      <c r="H228" s="106" t="s">
        <v>263</v>
      </c>
      <c r="I228" s="106">
        <v>86</v>
      </c>
      <c r="J228" s="106"/>
    </row>
    <row r="229" spans="1:10" x14ac:dyDescent="0.2">
      <c r="A229" s="106" t="s">
        <v>1170</v>
      </c>
      <c r="B229" s="106" t="s">
        <v>250</v>
      </c>
      <c r="C229" s="106" t="s">
        <v>262</v>
      </c>
      <c r="D229" s="106" t="s">
        <v>252</v>
      </c>
      <c r="E229">
        <v>2927</v>
      </c>
      <c r="F229" s="106" t="s">
        <v>2229</v>
      </c>
      <c r="G229" s="106" t="s">
        <v>257</v>
      </c>
      <c r="H229" s="106" t="s">
        <v>254</v>
      </c>
      <c r="I229" s="106">
        <v>99</v>
      </c>
      <c r="J229" s="106"/>
    </row>
    <row r="230" spans="1:10" x14ac:dyDescent="0.2">
      <c r="A230" s="106" t="s">
        <v>1170</v>
      </c>
      <c r="B230" s="106" t="s">
        <v>250</v>
      </c>
      <c r="C230" s="106" t="s">
        <v>262</v>
      </c>
      <c r="D230" s="106" t="s">
        <v>256</v>
      </c>
      <c r="E230">
        <v>3560</v>
      </c>
      <c r="F230" s="106" t="s">
        <v>2028</v>
      </c>
      <c r="G230" s="106" t="s">
        <v>257</v>
      </c>
      <c r="H230" s="106" t="s">
        <v>263</v>
      </c>
      <c r="I230">
        <v>117</v>
      </c>
    </row>
    <row r="231" spans="1:10" x14ac:dyDescent="0.2">
      <c r="A231" s="106" t="s">
        <v>1170</v>
      </c>
      <c r="B231" s="106" t="s">
        <v>250</v>
      </c>
      <c r="C231" s="106" t="s">
        <v>262</v>
      </c>
      <c r="D231" s="106" t="s">
        <v>252</v>
      </c>
      <c r="E231">
        <v>3697</v>
      </c>
      <c r="F231" s="106" t="s">
        <v>1346</v>
      </c>
      <c r="G231" s="106" t="s">
        <v>253</v>
      </c>
      <c r="H231" s="106" t="s">
        <v>264</v>
      </c>
      <c r="I231" s="106" t="s">
        <v>284</v>
      </c>
      <c r="J231" s="106" t="s">
        <v>2079</v>
      </c>
    </row>
    <row r="232" spans="1:10" x14ac:dyDescent="0.2">
      <c r="A232" s="106" t="s">
        <v>1170</v>
      </c>
      <c r="B232" s="106" t="s">
        <v>250</v>
      </c>
      <c r="C232" s="106" t="s">
        <v>262</v>
      </c>
      <c r="D232" s="106" t="s">
        <v>256</v>
      </c>
      <c r="E232">
        <v>8184</v>
      </c>
      <c r="F232" s="106" t="s">
        <v>2076</v>
      </c>
      <c r="G232" s="106" t="s">
        <v>253</v>
      </c>
      <c r="H232" s="106" t="s">
        <v>263</v>
      </c>
      <c r="I232" s="106" t="s">
        <v>284</v>
      </c>
      <c r="J232" s="106" t="s">
        <v>2077</v>
      </c>
    </row>
    <row r="233" spans="1:10" x14ac:dyDescent="0.2">
      <c r="A233" s="106" t="s">
        <v>1170</v>
      </c>
      <c r="B233" s="106" t="s">
        <v>250</v>
      </c>
      <c r="C233" s="106" t="s">
        <v>262</v>
      </c>
      <c r="D233" s="106" t="s">
        <v>252</v>
      </c>
      <c r="E233">
        <v>9983</v>
      </c>
      <c r="F233" s="106" t="s">
        <v>321</v>
      </c>
      <c r="G233" s="106" t="s">
        <v>253</v>
      </c>
      <c r="H233" s="106" t="s">
        <v>263</v>
      </c>
      <c r="I233" s="106" t="s">
        <v>2230</v>
      </c>
      <c r="J233" s="106" t="s">
        <v>2231</v>
      </c>
    </row>
    <row r="234" spans="1:10" x14ac:dyDescent="0.2">
      <c r="A234" s="106" t="s">
        <v>1220</v>
      </c>
      <c r="B234" s="106" t="s">
        <v>314</v>
      </c>
      <c r="C234" s="106" t="s">
        <v>251</v>
      </c>
      <c r="D234" s="106" t="s">
        <v>252</v>
      </c>
      <c r="E234">
        <v>6567</v>
      </c>
      <c r="F234" s="106" t="s">
        <v>322</v>
      </c>
      <c r="G234" s="106" t="s">
        <v>265</v>
      </c>
      <c r="H234" s="106" t="s">
        <v>258</v>
      </c>
      <c r="I234" s="106">
        <v>28</v>
      </c>
      <c r="J234" s="106"/>
    </row>
    <row r="235" spans="1:10" x14ac:dyDescent="0.2">
      <c r="A235" s="106" t="s">
        <v>1220</v>
      </c>
      <c r="B235" s="106" t="s">
        <v>314</v>
      </c>
      <c r="C235" s="106" t="s">
        <v>262</v>
      </c>
      <c r="D235" s="106" t="s">
        <v>252</v>
      </c>
      <c r="E235">
        <v>6668</v>
      </c>
      <c r="F235" s="106" t="s">
        <v>1834</v>
      </c>
      <c r="G235" s="106" t="s">
        <v>261</v>
      </c>
      <c r="H235" s="106" t="s">
        <v>278</v>
      </c>
      <c r="I235" s="106">
        <v>155</v>
      </c>
      <c r="J235" s="106"/>
    </row>
    <row r="236" spans="1:10" x14ac:dyDescent="0.2">
      <c r="A236" s="106" t="s">
        <v>1220</v>
      </c>
      <c r="B236" s="106" t="s">
        <v>250</v>
      </c>
      <c r="C236" s="106" t="s">
        <v>251</v>
      </c>
      <c r="D236" s="106" t="s">
        <v>256</v>
      </c>
      <c r="E236">
        <v>1430</v>
      </c>
      <c r="F236" s="106" t="s">
        <v>371</v>
      </c>
      <c r="G236" s="106" t="s">
        <v>253</v>
      </c>
      <c r="H236" s="106" t="s">
        <v>280</v>
      </c>
      <c r="I236" s="106">
        <v>79</v>
      </c>
      <c r="J236" s="106"/>
    </row>
    <row r="237" spans="1:10" x14ac:dyDescent="0.2">
      <c r="A237" s="106" t="s">
        <v>1220</v>
      </c>
      <c r="B237" s="106" t="s">
        <v>250</v>
      </c>
      <c r="C237" s="106" t="s">
        <v>260</v>
      </c>
      <c r="D237" s="106" t="s">
        <v>252</v>
      </c>
      <c r="E237">
        <v>2186</v>
      </c>
      <c r="F237" s="106" t="s">
        <v>2078</v>
      </c>
      <c r="G237" s="106" t="s">
        <v>257</v>
      </c>
      <c r="H237" s="106" t="s">
        <v>258</v>
      </c>
      <c r="I237" s="106">
        <v>102</v>
      </c>
      <c r="J237" s="106"/>
    </row>
    <row r="238" spans="1:10" x14ac:dyDescent="0.2">
      <c r="A238" s="106" t="s">
        <v>1220</v>
      </c>
      <c r="B238" s="106" t="s">
        <v>250</v>
      </c>
      <c r="C238" s="106" t="s">
        <v>260</v>
      </c>
      <c r="D238" s="106" t="s">
        <v>252</v>
      </c>
      <c r="E238">
        <v>2338</v>
      </c>
      <c r="F238" s="106" t="s">
        <v>1460</v>
      </c>
      <c r="G238" s="106" t="s">
        <v>261</v>
      </c>
      <c r="H238" s="106" t="s">
        <v>264</v>
      </c>
      <c r="I238" s="106">
        <v>28</v>
      </c>
      <c r="J238" s="106"/>
    </row>
    <row r="239" spans="1:10" x14ac:dyDescent="0.2">
      <c r="A239" s="106" t="s">
        <v>1220</v>
      </c>
      <c r="B239" s="106" t="s">
        <v>250</v>
      </c>
      <c r="C239" s="106" t="s">
        <v>260</v>
      </c>
      <c r="D239" s="106" t="s">
        <v>252</v>
      </c>
      <c r="E239">
        <v>3919</v>
      </c>
      <c r="F239" s="106" t="s">
        <v>2029</v>
      </c>
      <c r="G239" s="106" t="s">
        <v>253</v>
      </c>
      <c r="H239" s="106" t="s">
        <v>264</v>
      </c>
      <c r="I239" s="106">
        <v>142</v>
      </c>
      <c r="J239" s="106"/>
    </row>
    <row r="240" spans="1:10" x14ac:dyDescent="0.2">
      <c r="A240" s="106" t="s">
        <v>1220</v>
      </c>
      <c r="B240" s="106" t="s">
        <v>250</v>
      </c>
      <c r="C240" s="106" t="s">
        <v>262</v>
      </c>
      <c r="D240" s="106" t="s">
        <v>252</v>
      </c>
      <c r="E240">
        <v>4668</v>
      </c>
      <c r="F240" s="106" t="s">
        <v>327</v>
      </c>
      <c r="G240" s="106" t="s">
        <v>253</v>
      </c>
      <c r="H240" s="106" t="s">
        <v>258</v>
      </c>
      <c r="I240" s="106">
        <v>261</v>
      </c>
      <c r="J240" s="106"/>
    </row>
    <row r="241" spans="1:10" x14ac:dyDescent="0.2">
      <c r="A241" s="106" t="s">
        <v>1220</v>
      </c>
      <c r="B241" s="106" t="s">
        <v>250</v>
      </c>
      <c r="C241" s="106" t="s">
        <v>260</v>
      </c>
      <c r="D241" s="106" t="s">
        <v>252</v>
      </c>
      <c r="E241">
        <v>6070</v>
      </c>
      <c r="F241" s="106" t="s">
        <v>1835</v>
      </c>
      <c r="G241" s="106" t="s">
        <v>253</v>
      </c>
      <c r="H241" s="106" t="s">
        <v>258</v>
      </c>
      <c r="I241" s="106">
        <v>71</v>
      </c>
      <c r="J241" s="106"/>
    </row>
    <row r="242" spans="1:10" x14ac:dyDescent="0.2">
      <c r="A242" s="106" t="s">
        <v>1220</v>
      </c>
      <c r="B242" s="106" t="s">
        <v>250</v>
      </c>
      <c r="C242" s="106" t="s">
        <v>255</v>
      </c>
      <c r="D242" s="106" t="s">
        <v>256</v>
      </c>
      <c r="E242">
        <v>7501</v>
      </c>
      <c r="F242" s="106" t="s">
        <v>333</v>
      </c>
      <c r="G242" s="106" t="s">
        <v>257</v>
      </c>
      <c r="H242" s="106" t="s">
        <v>259</v>
      </c>
      <c r="I242" s="106">
        <v>20</v>
      </c>
      <c r="J242" s="106"/>
    </row>
    <row r="243" spans="1:10" x14ac:dyDescent="0.2">
      <c r="A243" s="106" t="s">
        <v>1220</v>
      </c>
      <c r="B243" s="106" t="s">
        <v>250</v>
      </c>
      <c r="C243" s="106" t="s">
        <v>251</v>
      </c>
      <c r="D243" s="106" t="s">
        <v>252</v>
      </c>
      <c r="E243">
        <v>7725</v>
      </c>
      <c r="F243" s="106" t="s">
        <v>1019</v>
      </c>
      <c r="G243" s="106" t="s">
        <v>253</v>
      </c>
      <c r="H243" s="106" t="s">
        <v>329</v>
      </c>
      <c r="I243" s="106">
        <v>319</v>
      </c>
      <c r="J243" s="106"/>
    </row>
    <row r="244" spans="1:10" x14ac:dyDescent="0.2">
      <c r="A244" s="106" t="s">
        <v>1220</v>
      </c>
      <c r="B244" s="106" t="s">
        <v>250</v>
      </c>
      <c r="C244" s="106" t="s">
        <v>260</v>
      </c>
      <c r="D244" s="106" t="s">
        <v>252</v>
      </c>
      <c r="E244">
        <v>9740</v>
      </c>
      <c r="F244" s="106" t="s">
        <v>1021</v>
      </c>
      <c r="G244" s="106" t="s">
        <v>253</v>
      </c>
      <c r="H244" s="106" t="s">
        <v>258</v>
      </c>
      <c r="I244" s="106">
        <v>848</v>
      </c>
      <c r="J244" s="106"/>
    </row>
    <row r="245" spans="1:10" x14ac:dyDescent="0.2">
      <c r="A245" s="106" t="s">
        <v>1221</v>
      </c>
      <c r="B245" s="106" t="s">
        <v>250</v>
      </c>
      <c r="C245" s="106" t="s">
        <v>262</v>
      </c>
      <c r="D245" s="106" t="s">
        <v>252</v>
      </c>
      <c r="E245">
        <v>2404</v>
      </c>
      <c r="F245" s="106" t="s">
        <v>2030</v>
      </c>
      <c r="G245" s="106" t="s">
        <v>261</v>
      </c>
      <c r="H245" s="106" t="s">
        <v>258</v>
      </c>
      <c r="I245" s="106">
        <v>30</v>
      </c>
      <c r="J245" s="106"/>
    </row>
    <row r="246" spans="1:10" x14ac:dyDescent="0.2">
      <c r="A246" s="106" t="s">
        <v>1221</v>
      </c>
      <c r="B246" s="106" t="s">
        <v>250</v>
      </c>
      <c r="C246" s="106" t="s">
        <v>260</v>
      </c>
      <c r="D246" s="106" t="s">
        <v>252</v>
      </c>
      <c r="E246">
        <v>3479</v>
      </c>
      <c r="F246" s="106" t="s">
        <v>325</v>
      </c>
      <c r="G246" s="106" t="s">
        <v>265</v>
      </c>
      <c r="H246" s="106" t="s">
        <v>279</v>
      </c>
      <c r="I246" s="106" t="s">
        <v>284</v>
      </c>
      <c r="J246" s="106" t="s">
        <v>2232</v>
      </c>
    </row>
    <row r="247" spans="1:10" x14ac:dyDescent="0.2">
      <c r="A247" s="106" t="s">
        <v>1221</v>
      </c>
      <c r="B247" s="106" t="s">
        <v>250</v>
      </c>
      <c r="C247" s="106" t="s">
        <v>255</v>
      </c>
      <c r="D247" s="106" t="s">
        <v>252</v>
      </c>
      <c r="E247">
        <v>6634</v>
      </c>
      <c r="F247" s="106" t="s">
        <v>1635</v>
      </c>
      <c r="G247" s="106" t="s">
        <v>257</v>
      </c>
      <c r="H247" s="106" t="s">
        <v>278</v>
      </c>
      <c r="I247" s="106">
        <v>29</v>
      </c>
      <c r="J247" s="106"/>
    </row>
    <row r="248" spans="1:10" x14ac:dyDescent="0.2">
      <c r="A248" s="106" t="s">
        <v>1221</v>
      </c>
      <c r="B248" s="106" t="s">
        <v>250</v>
      </c>
      <c r="C248" s="106" t="s">
        <v>260</v>
      </c>
      <c r="D248" s="106" t="s">
        <v>252</v>
      </c>
      <c r="E248">
        <v>7049</v>
      </c>
      <c r="F248" s="106" t="s">
        <v>387</v>
      </c>
      <c r="G248" s="106" t="s">
        <v>265</v>
      </c>
      <c r="H248" s="106" t="s">
        <v>258</v>
      </c>
      <c r="I248" s="106">
        <v>103</v>
      </c>
      <c r="J248" s="106"/>
    </row>
    <row r="249" spans="1:10" x14ac:dyDescent="0.2">
      <c r="A249" s="106" t="s">
        <v>1221</v>
      </c>
      <c r="B249" s="106" t="s">
        <v>250</v>
      </c>
      <c r="C249" s="106" t="s">
        <v>262</v>
      </c>
      <c r="D249" s="106" t="s">
        <v>252</v>
      </c>
      <c r="E249">
        <v>7818</v>
      </c>
      <c r="F249" s="106" t="s">
        <v>1020</v>
      </c>
      <c r="G249" s="106" t="s">
        <v>253</v>
      </c>
      <c r="H249" s="106" t="s">
        <v>275</v>
      </c>
      <c r="I249" s="106">
        <v>332</v>
      </c>
      <c r="J249" s="106"/>
    </row>
    <row r="250" spans="1:10" x14ac:dyDescent="0.2">
      <c r="A250" s="106" t="s">
        <v>1228</v>
      </c>
      <c r="B250" s="106" t="s">
        <v>250</v>
      </c>
      <c r="C250" s="106" t="s">
        <v>251</v>
      </c>
      <c r="D250" s="106" t="s">
        <v>252</v>
      </c>
      <c r="E250">
        <v>2769</v>
      </c>
      <c r="F250" s="106" t="s">
        <v>1985</v>
      </c>
      <c r="G250" s="106" t="s">
        <v>257</v>
      </c>
      <c r="H250" s="106" t="s">
        <v>263</v>
      </c>
      <c r="I250" s="106">
        <v>78</v>
      </c>
      <c r="J250" s="106"/>
    </row>
    <row r="251" spans="1:10" x14ac:dyDescent="0.2">
      <c r="A251" s="106" t="s">
        <v>1228</v>
      </c>
      <c r="B251" s="106" t="s">
        <v>250</v>
      </c>
      <c r="C251" s="106" t="s">
        <v>260</v>
      </c>
      <c r="D251" s="106" t="s">
        <v>252</v>
      </c>
      <c r="E251">
        <v>3548</v>
      </c>
      <c r="F251" s="106" t="s">
        <v>381</v>
      </c>
      <c r="G251" s="106" t="s">
        <v>253</v>
      </c>
      <c r="H251" s="106" t="s">
        <v>263</v>
      </c>
      <c r="I251">
        <v>371</v>
      </c>
    </row>
    <row r="252" spans="1:10" x14ac:dyDescent="0.2">
      <c r="A252" s="106" t="s">
        <v>1228</v>
      </c>
      <c r="B252" s="106" t="s">
        <v>250</v>
      </c>
      <c r="C252" s="106" t="s">
        <v>260</v>
      </c>
      <c r="D252" s="106" t="s">
        <v>252</v>
      </c>
      <c r="E252">
        <v>3678</v>
      </c>
      <c r="F252" s="106" t="s">
        <v>326</v>
      </c>
      <c r="G252" s="106" t="s">
        <v>253</v>
      </c>
      <c r="H252" s="106" t="s">
        <v>264</v>
      </c>
      <c r="I252">
        <v>464</v>
      </c>
    </row>
    <row r="253" spans="1:10" x14ac:dyDescent="0.2">
      <c r="A253" s="106" t="s">
        <v>1228</v>
      </c>
      <c r="B253" s="106" t="s">
        <v>250</v>
      </c>
      <c r="C253" s="106" t="s">
        <v>262</v>
      </c>
      <c r="D253" s="106" t="s">
        <v>252</v>
      </c>
      <c r="E253">
        <v>3823</v>
      </c>
      <c r="F253" s="106" t="s">
        <v>1697</v>
      </c>
      <c r="G253" s="106" t="s">
        <v>261</v>
      </c>
      <c r="H253" s="106" t="s">
        <v>264</v>
      </c>
      <c r="I253" s="106">
        <v>60</v>
      </c>
      <c r="J253" s="106"/>
    </row>
    <row r="254" spans="1:10" x14ac:dyDescent="0.2">
      <c r="A254" s="106" t="s">
        <v>1228</v>
      </c>
      <c r="B254" s="106" t="s">
        <v>250</v>
      </c>
      <c r="C254" s="106" t="s">
        <v>251</v>
      </c>
      <c r="D254" s="106" t="s">
        <v>252</v>
      </c>
      <c r="E254">
        <v>3990</v>
      </c>
      <c r="F254" s="106" t="s">
        <v>1387</v>
      </c>
      <c r="G254" s="106" t="s">
        <v>265</v>
      </c>
      <c r="H254" s="106" t="s">
        <v>264</v>
      </c>
      <c r="I254" s="106">
        <v>583</v>
      </c>
      <c r="J254" s="106"/>
    </row>
    <row r="255" spans="1:10" x14ac:dyDescent="0.2">
      <c r="A255" s="106" t="s">
        <v>1228</v>
      </c>
      <c r="B255" s="106" t="s">
        <v>250</v>
      </c>
      <c r="C255" s="106" t="s">
        <v>262</v>
      </c>
      <c r="D255" s="106" t="s">
        <v>252</v>
      </c>
      <c r="E255">
        <v>3991</v>
      </c>
      <c r="F255" s="106" t="s">
        <v>1023</v>
      </c>
      <c r="G255" s="106" t="s">
        <v>265</v>
      </c>
      <c r="H255" s="106" t="s">
        <v>264</v>
      </c>
      <c r="I255" s="106">
        <v>134</v>
      </c>
      <c r="J255" s="106"/>
    </row>
    <row r="256" spans="1:10" x14ac:dyDescent="0.2">
      <c r="A256" s="106" t="s">
        <v>1228</v>
      </c>
      <c r="B256" s="106" t="s">
        <v>250</v>
      </c>
      <c r="C256" s="106" t="s">
        <v>260</v>
      </c>
      <c r="D256" s="106" t="s">
        <v>252</v>
      </c>
      <c r="E256">
        <v>6058</v>
      </c>
      <c r="F256" s="106" t="s">
        <v>1413</v>
      </c>
      <c r="G256" s="106" t="s">
        <v>253</v>
      </c>
      <c r="H256" s="106" t="s">
        <v>258</v>
      </c>
      <c r="I256" s="106">
        <v>596</v>
      </c>
      <c r="J256" s="106"/>
    </row>
    <row r="257" spans="1:10" x14ac:dyDescent="0.2">
      <c r="A257" s="106" t="s">
        <v>1228</v>
      </c>
      <c r="B257" s="106" t="s">
        <v>250</v>
      </c>
      <c r="C257" s="106" t="s">
        <v>260</v>
      </c>
      <c r="D257" s="106" t="s">
        <v>252</v>
      </c>
      <c r="E257">
        <v>6814</v>
      </c>
      <c r="F257" s="106" t="s">
        <v>328</v>
      </c>
      <c r="G257" s="106" t="s">
        <v>253</v>
      </c>
      <c r="H257" s="106" t="s">
        <v>278</v>
      </c>
      <c r="I257">
        <v>342</v>
      </c>
    </row>
    <row r="258" spans="1:10" x14ac:dyDescent="0.2">
      <c r="A258" s="106" t="s">
        <v>1228</v>
      </c>
      <c r="B258" s="106" t="s">
        <v>250</v>
      </c>
      <c r="C258" s="106" t="s">
        <v>260</v>
      </c>
      <c r="D258" s="106" t="s">
        <v>256</v>
      </c>
      <c r="E258">
        <v>7610</v>
      </c>
      <c r="F258" s="106" t="s">
        <v>332</v>
      </c>
      <c r="G258" s="106" t="s">
        <v>257</v>
      </c>
      <c r="H258" s="106" t="s">
        <v>263</v>
      </c>
      <c r="I258" s="106">
        <v>23</v>
      </c>
      <c r="J258" s="106"/>
    </row>
    <row r="259" spans="1:10" x14ac:dyDescent="0.2">
      <c r="A259" s="106" t="s">
        <v>1249</v>
      </c>
      <c r="B259" s="106" t="s">
        <v>250</v>
      </c>
      <c r="C259" s="106" t="s">
        <v>260</v>
      </c>
      <c r="D259" s="106" t="s">
        <v>256</v>
      </c>
      <c r="E259">
        <v>3466</v>
      </c>
      <c r="F259" s="106" t="s">
        <v>435</v>
      </c>
      <c r="G259" s="106" t="s">
        <v>290</v>
      </c>
      <c r="H259" s="106" t="s">
        <v>291</v>
      </c>
      <c r="I259" s="106" t="s">
        <v>276</v>
      </c>
      <c r="J259" s="106" t="s">
        <v>2233</v>
      </c>
    </row>
    <row r="260" spans="1:10" x14ac:dyDescent="0.2">
      <c r="A260" s="106" t="s">
        <v>1414</v>
      </c>
      <c r="B260" s="106" t="s">
        <v>314</v>
      </c>
      <c r="C260" s="106" t="s">
        <v>260</v>
      </c>
      <c r="D260" s="106" t="s">
        <v>256</v>
      </c>
      <c r="E260">
        <v>4973</v>
      </c>
      <c r="F260" s="106" t="s">
        <v>334</v>
      </c>
      <c r="G260" s="106" t="s">
        <v>253</v>
      </c>
      <c r="H260" s="106" t="s">
        <v>266</v>
      </c>
      <c r="I260" s="106">
        <v>171</v>
      </c>
      <c r="J260" s="106"/>
    </row>
    <row r="261" spans="1:10" x14ac:dyDescent="0.2">
      <c r="A261" s="106" t="s">
        <v>1698</v>
      </c>
      <c r="B261" s="106" t="s">
        <v>250</v>
      </c>
      <c r="C261" s="106" t="s">
        <v>255</v>
      </c>
      <c r="D261" s="106" t="s">
        <v>256</v>
      </c>
      <c r="E261">
        <v>2268</v>
      </c>
      <c r="F261" s="106" t="s">
        <v>344</v>
      </c>
      <c r="G261" s="106" t="s">
        <v>257</v>
      </c>
      <c r="H261" s="106" t="s">
        <v>254</v>
      </c>
      <c r="I261" s="106">
        <v>386</v>
      </c>
      <c r="J261" s="106"/>
    </row>
    <row r="262" spans="1:10" x14ac:dyDescent="0.2">
      <c r="A262" s="106" t="s">
        <v>1699</v>
      </c>
      <c r="B262" s="106" t="s">
        <v>250</v>
      </c>
      <c r="C262" s="106" t="s">
        <v>260</v>
      </c>
      <c r="D262" s="106" t="s">
        <v>252</v>
      </c>
      <c r="E262">
        <v>2801</v>
      </c>
      <c r="F262" s="106" t="s">
        <v>1028</v>
      </c>
      <c r="G262" s="106" t="s">
        <v>253</v>
      </c>
      <c r="H262" s="106" t="s">
        <v>254</v>
      </c>
      <c r="I262" s="106" t="s">
        <v>369</v>
      </c>
      <c r="J262" s="106" t="s">
        <v>2082</v>
      </c>
    </row>
    <row r="263" spans="1:10" x14ac:dyDescent="0.2">
      <c r="A263" s="106" t="s">
        <v>1636</v>
      </c>
      <c r="B263" s="106" t="s">
        <v>250</v>
      </c>
      <c r="C263" s="106" t="s">
        <v>251</v>
      </c>
      <c r="D263" s="106" t="s">
        <v>252</v>
      </c>
      <c r="E263">
        <v>6920</v>
      </c>
      <c r="F263" s="106" t="s">
        <v>449</v>
      </c>
      <c r="G263" s="106" t="s">
        <v>253</v>
      </c>
      <c r="H263" s="106" t="s">
        <v>278</v>
      </c>
      <c r="I263" s="106" t="s">
        <v>270</v>
      </c>
      <c r="J263" s="106" t="s">
        <v>2234</v>
      </c>
    </row>
    <row r="264" spans="1:10" x14ac:dyDescent="0.2">
      <c r="A264" s="106" t="s">
        <v>1636</v>
      </c>
      <c r="B264" s="106" t="s">
        <v>250</v>
      </c>
      <c r="C264" s="106" t="s">
        <v>260</v>
      </c>
      <c r="D264" s="106" t="s">
        <v>252</v>
      </c>
      <c r="E264">
        <v>7282</v>
      </c>
      <c r="F264" s="106" t="s">
        <v>341</v>
      </c>
      <c r="G264" s="106" t="s">
        <v>253</v>
      </c>
      <c r="H264" s="106" t="s">
        <v>283</v>
      </c>
      <c r="I264" s="106" t="s">
        <v>320</v>
      </c>
      <c r="J264" s="106" t="s">
        <v>2235</v>
      </c>
    </row>
    <row r="265" spans="1:10" x14ac:dyDescent="0.2">
      <c r="A265" s="106" t="s">
        <v>1461</v>
      </c>
      <c r="B265" s="106" t="s">
        <v>314</v>
      </c>
      <c r="C265" s="106" t="s">
        <v>255</v>
      </c>
      <c r="D265" s="106" t="s">
        <v>252</v>
      </c>
      <c r="E265">
        <v>2914</v>
      </c>
      <c r="F265" s="106" t="s">
        <v>451</v>
      </c>
      <c r="G265" s="106" t="s">
        <v>253</v>
      </c>
      <c r="H265" s="106" t="s">
        <v>254</v>
      </c>
      <c r="I265" s="106" t="s">
        <v>2025</v>
      </c>
      <c r="J265" s="106" t="s">
        <v>2236</v>
      </c>
    </row>
    <row r="266" spans="1:10" x14ac:dyDescent="0.2">
      <c r="A266" s="106" t="s">
        <v>1461</v>
      </c>
      <c r="B266" s="106" t="s">
        <v>250</v>
      </c>
      <c r="C266" s="106" t="s">
        <v>255</v>
      </c>
      <c r="D266" s="106" t="s">
        <v>252</v>
      </c>
      <c r="E266">
        <v>2492</v>
      </c>
      <c r="F266" s="106" t="s">
        <v>487</v>
      </c>
      <c r="G266" s="106" t="s">
        <v>253</v>
      </c>
      <c r="H266" s="106" t="s">
        <v>258</v>
      </c>
      <c r="I266" s="106" t="s">
        <v>276</v>
      </c>
      <c r="J266" s="106" t="s">
        <v>2083</v>
      </c>
    </row>
    <row r="267" spans="1:10" x14ac:dyDescent="0.2">
      <c r="A267" s="106" t="s">
        <v>1461</v>
      </c>
      <c r="B267" s="106" t="s">
        <v>250</v>
      </c>
      <c r="C267" s="106" t="s">
        <v>260</v>
      </c>
      <c r="D267" s="106" t="s">
        <v>256</v>
      </c>
      <c r="E267">
        <v>2892</v>
      </c>
      <c r="F267" s="106" t="s">
        <v>338</v>
      </c>
      <c r="G267" s="106" t="s">
        <v>261</v>
      </c>
      <c r="H267" s="106" t="s">
        <v>254</v>
      </c>
      <c r="I267" s="106">
        <v>89</v>
      </c>
      <c r="J267" s="106"/>
    </row>
    <row r="268" spans="1:10" x14ac:dyDescent="0.2">
      <c r="A268" s="106" t="s">
        <v>1461</v>
      </c>
      <c r="B268" s="106" t="s">
        <v>250</v>
      </c>
      <c r="C268" s="106" t="s">
        <v>260</v>
      </c>
      <c r="D268" s="106" t="s">
        <v>256</v>
      </c>
      <c r="E268">
        <v>3137</v>
      </c>
      <c r="F268" s="106" t="s">
        <v>479</v>
      </c>
      <c r="G268" s="106" t="s">
        <v>265</v>
      </c>
      <c r="H268" s="106" t="s">
        <v>263</v>
      </c>
      <c r="I268" s="106">
        <v>66</v>
      </c>
      <c r="J268" s="106"/>
    </row>
    <row r="269" spans="1:10" x14ac:dyDescent="0.2">
      <c r="A269" s="106" t="s">
        <v>1461</v>
      </c>
      <c r="B269" s="106" t="s">
        <v>250</v>
      </c>
      <c r="C269" s="106" t="s">
        <v>255</v>
      </c>
      <c r="D269" s="106" t="s">
        <v>256</v>
      </c>
      <c r="E269">
        <v>4551</v>
      </c>
      <c r="F269" s="106" t="s">
        <v>1149</v>
      </c>
      <c r="G269" s="106" t="s">
        <v>253</v>
      </c>
      <c r="H269" s="106" t="s">
        <v>298</v>
      </c>
      <c r="I269" s="106" t="s">
        <v>284</v>
      </c>
      <c r="J269" s="106" t="s">
        <v>2024</v>
      </c>
    </row>
    <row r="270" spans="1:10" x14ac:dyDescent="0.2">
      <c r="A270" s="106" t="s">
        <v>1461</v>
      </c>
      <c r="B270" s="106" t="s">
        <v>250</v>
      </c>
      <c r="C270" s="106" t="s">
        <v>260</v>
      </c>
      <c r="D270" s="106" t="s">
        <v>252</v>
      </c>
      <c r="E270">
        <v>4956</v>
      </c>
      <c r="F270" s="106" t="s">
        <v>1120</v>
      </c>
      <c r="G270" s="106" t="s">
        <v>253</v>
      </c>
      <c r="H270" s="106" t="s">
        <v>266</v>
      </c>
      <c r="I270" s="106">
        <v>651</v>
      </c>
      <c r="J270" s="106"/>
    </row>
    <row r="271" spans="1:10" x14ac:dyDescent="0.2">
      <c r="A271" s="106" t="s">
        <v>1461</v>
      </c>
      <c r="B271" s="106" t="s">
        <v>250</v>
      </c>
      <c r="C271" s="106" t="s">
        <v>260</v>
      </c>
      <c r="D271" s="106" t="s">
        <v>252</v>
      </c>
      <c r="E271">
        <v>7600</v>
      </c>
      <c r="F271" s="106" t="s">
        <v>342</v>
      </c>
      <c r="G271" s="106" t="s">
        <v>253</v>
      </c>
      <c r="H271" s="106" t="s">
        <v>329</v>
      </c>
      <c r="I271" s="106">
        <v>533</v>
      </c>
      <c r="J271" s="106"/>
    </row>
    <row r="272" spans="1:10" x14ac:dyDescent="0.2">
      <c r="A272" s="106" t="s">
        <v>1461</v>
      </c>
      <c r="B272" s="106" t="s">
        <v>250</v>
      </c>
      <c r="C272" s="106" t="s">
        <v>260</v>
      </c>
      <c r="D272" s="106" t="s">
        <v>252</v>
      </c>
      <c r="E272">
        <v>8806</v>
      </c>
      <c r="F272" s="106" t="s">
        <v>343</v>
      </c>
      <c r="G272" s="106" t="s">
        <v>253</v>
      </c>
      <c r="H272" s="106" t="s">
        <v>279</v>
      </c>
      <c r="I272" s="106" t="s">
        <v>284</v>
      </c>
      <c r="J272" s="106" t="s">
        <v>2237</v>
      </c>
    </row>
    <row r="273" spans="1:10" x14ac:dyDescent="0.2">
      <c r="A273" s="106" t="s">
        <v>1462</v>
      </c>
      <c r="B273" s="106" t="s">
        <v>250</v>
      </c>
      <c r="C273" s="106" t="s">
        <v>260</v>
      </c>
      <c r="D273" s="106" t="s">
        <v>252</v>
      </c>
      <c r="E273">
        <v>9039</v>
      </c>
      <c r="F273" s="106" t="s">
        <v>335</v>
      </c>
      <c r="G273" s="106" t="s">
        <v>253</v>
      </c>
      <c r="H273" s="106" t="s">
        <v>336</v>
      </c>
      <c r="I273" s="106" t="s">
        <v>284</v>
      </c>
      <c r="J273" s="106" t="s">
        <v>2238</v>
      </c>
    </row>
    <row r="274" spans="1:10" x14ac:dyDescent="0.2">
      <c r="A274" s="106" t="s">
        <v>1637</v>
      </c>
      <c r="B274" s="106" t="s">
        <v>250</v>
      </c>
      <c r="C274" s="106" t="s">
        <v>255</v>
      </c>
      <c r="D274" s="106" t="s">
        <v>252</v>
      </c>
      <c r="E274">
        <v>2193</v>
      </c>
      <c r="F274" s="106" t="s">
        <v>1121</v>
      </c>
      <c r="G274" s="106" t="s">
        <v>253</v>
      </c>
      <c r="H274" s="106" t="s">
        <v>258</v>
      </c>
      <c r="I274">
        <v>341</v>
      </c>
    </row>
    <row r="275" spans="1:10" x14ac:dyDescent="0.2">
      <c r="A275" s="106" t="s">
        <v>1637</v>
      </c>
      <c r="B275" s="106" t="s">
        <v>250</v>
      </c>
      <c r="C275" s="106" t="s">
        <v>260</v>
      </c>
      <c r="D275" s="106" t="s">
        <v>252</v>
      </c>
      <c r="E275">
        <v>3762</v>
      </c>
      <c r="F275" s="106" t="s">
        <v>339</v>
      </c>
      <c r="G275" s="106" t="s">
        <v>253</v>
      </c>
      <c r="H275" s="106" t="s">
        <v>264</v>
      </c>
      <c r="I275" s="106">
        <v>635</v>
      </c>
      <c r="J275" s="106"/>
    </row>
    <row r="276" spans="1:10" x14ac:dyDescent="0.2">
      <c r="A276" s="106" t="s">
        <v>1637</v>
      </c>
      <c r="B276" s="106" t="s">
        <v>250</v>
      </c>
      <c r="C276" s="106" t="s">
        <v>255</v>
      </c>
      <c r="D276" s="106" t="s">
        <v>252</v>
      </c>
      <c r="E276">
        <v>3784</v>
      </c>
      <c r="F276" s="106" t="s">
        <v>484</v>
      </c>
      <c r="G276" s="106" t="s">
        <v>253</v>
      </c>
      <c r="H276" s="106" t="s">
        <v>264</v>
      </c>
      <c r="I276" s="106">
        <v>183</v>
      </c>
      <c r="J276" s="106"/>
    </row>
    <row r="277" spans="1:10" x14ac:dyDescent="0.2">
      <c r="A277" s="106" t="s">
        <v>1637</v>
      </c>
      <c r="B277" s="106" t="s">
        <v>250</v>
      </c>
      <c r="C277" s="106" t="s">
        <v>255</v>
      </c>
      <c r="D277" s="106" t="s">
        <v>256</v>
      </c>
      <c r="E277">
        <v>4588</v>
      </c>
      <c r="F277" s="106" t="s">
        <v>346</v>
      </c>
      <c r="G277" s="106" t="s">
        <v>265</v>
      </c>
      <c r="H277" s="106" t="s">
        <v>298</v>
      </c>
      <c r="I277" s="106">
        <v>257</v>
      </c>
      <c r="J277" s="106"/>
    </row>
    <row r="278" spans="1:10" x14ac:dyDescent="0.2">
      <c r="A278" s="106" t="s">
        <v>1637</v>
      </c>
      <c r="B278" s="106" t="s">
        <v>250</v>
      </c>
      <c r="C278" s="106" t="s">
        <v>260</v>
      </c>
      <c r="D278" s="106" t="s">
        <v>252</v>
      </c>
      <c r="E278">
        <v>6848</v>
      </c>
      <c r="F278" s="106" t="s">
        <v>1148</v>
      </c>
      <c r="G278" s="106" t="s">
        <v>253</v>
      </c>
      <c r="H278" s="106" t="s">
        <v>278</v>
      </c>
      <c r="I278">
        <v>204</v>
      </c>
    </row>
    <row r="279" spans="1:10" x14ac:dyDescent="0.2">
      <c r="A279" s="106" t="s">
        <v>1637</v>
      </c>
      <c r="B279" s="106" t="s">
        <v>250</v>
      </c>
      <c r="C279" s="106" t="s">
        <v>251</v>
      </c>
      <c r="D279" s="106" t="s">
        <v>252</v>
      </c>
      <c r="E279">
        <v>8945</v>
      </c>
      <c r="F279" s="106" t="s">
        <v>450</v>
      </c>
      <c r="G279" s="106" t="s">
        <v>253</v>
      </c>
      <c r="H279" s="106" t="s">
        <v>279</v>
      </c>
      <c r="I279">
        <v>114</v>
      </c>
    </row>
    <row r="280" spans="1:10" x14ac:dyDescent="0.2">
      <c r="A280" s="106" t="s">
        <v>1986</v>
      </c>
      <c r="B280" s="106" t="s">
        <v>250</v>
      </c>
      <c r="C280" s="106" t="s">
        <v>260</v>
      </c>
      <c r="D280" s="106" t="s">
        <v>256</v>
      </c>
      <c r="E280">
        <v>3133</v>
      </c>
      <c r="F280" s="106" t="s">
        <v>1123</v>
      </c>
      <c r="G280" s="106" t="s">
        <v>265</v>
      </c>
      <c r="H280" s="106" t="s">
        <v>263</v>
      </c>
      <c r="I280" s="106">
        <v>26</v>
      </c>
      <c r="J280" s="106"/>
    </row>
    <row r="281" spans="1:10" x14ac:dyDescent="0.2">
      <c r="A281" s="106" t="s">
        <v>1986</v>
      </c>
      <c r="B281" s="106" t="s">
        <v>250</v>
      </c>
      <c r="C281" s="106" t="s">
        <v>260</v>
      </c>
      <c r="D281" s="106" t="s">
        <v>252</v>
      </c>
      <c r="E281">
        <v>3934</v>
      </c>
      <c r="F281" s="106" t="s">
        <v>353</v>
      </c>
      <c r="G281" s="106" t="s">
        <v>253</v>
      </c>
      <c r="H281" s="106" t="s">
        <v>264</v>
      </c>
      <c r="I281" s="106">
        <v>101</v>
      </c>
      <c r="J281" s="106"/>
    </row>
    <row r="282" spans="1:10" x14ac:dyDescent="0.2">
      <c r="A282" s="106" t="s">
        <v>1986</v>
      </c>
      <c r="B282" s="106" t="s">
        <v>250</v>
      </c>
      <c r="C282" s="106" t="s">
        <v>260</v>
      </c>
      <c r="D282" s="106" t="s">
        <v>256</v>
      </c>
      <c r="E282">
        <v>4960</v>
      </c>
      <c r="F282" s="106" t="s">
        <v>1122</v>
      </c>
      <c r="G282" s="106" t="s">
        <v>261</v>
      </c>
      <c r="H282" s="106" t="s">
        <v>266</v>
      </c>
      <c r="I282">
        <v>43</v>
      </c>
    </row>
    <row r="283" spans="1:10" x14ac:dyDescent="0.2">
      <c r="A283" s="106" t="s">
        <v>1700</v>
      </c>
      <c r="B283" s="106" t="s">
        <v>250</v>
      </c>
      <c r="C283" s="106" t="s">
        <v>262</v>
      </c>
      <c r="D283" s="106" t="s">
        <v>252</v>
      </c>
      <c r="E283">
        <v>2122</v>
      </c>
      <c r="F283" s="106" t="s">
        <v>1032</v>
      </c>
      <c r="G283" s="106" t="s">
        <v>265</v>
      </c>
      <c r="H283" s="106" t="s">
        <v>258</v>
      </c>
      <c r="I283" s="106">
        <v>78</v>
      </c>
      <c r="J283" s="106"/>
    </row>
    <row r="284" spans="1:10" x14ac:dyDescent="0.2">
      <c r="A284" s="106" t="s">
        <v>1700</v>
      </c>
      <c r="B284" s="106" t="s">
        <v>250</v>
      </c>
      <c r="C284" s="106" t="s">
        <v>260</v>
      </c>
      <c r="D284" s="106" t="s">
        <v>252</v>
      </c>
      <c r="E284">
        <v>2871</v>
      </c>
      <c r="F284" s="106" t="s">
        <v>482</v>
      </c>
      <c r="G284" s="106" t="s">
        <v>253</v>
      </c>
      <c r="H284" s="106" t="s">
        <v>254</v>
      </c>
      <c r="I284" s="106" t="s">
        <v>320</v>
      </c>
      <c r="J284" s="106" t="s">
        <v>2239</v>
      </c>
    </row>
    <row r="285" spans="1:10" x14ac:dyDescent="0.2">
      <c r="A285" s="106" t="s">
        <v>1700</v>
      </c>
      <c r="B285" s="106" t="s">
        <v>250</v>
      </c>
      <c r="C285" s="106" t="s">
        <v>260</v>
      </c>
      <c r="D285" s="106" t="s">
        <v>256</v>
      </c>
      <c r="E285">
        <v>3477</v>
      </c>
      <c r="F285" s="106" t="s">
        <v>485</v>
      </c>
      <c r="G285" s="106" t="s">
        <v>265</v>
      </c>
      <c r="H285" s="106" t="s">
        <v>279</v>
      </c>
      <c r="I285" s="106">
        <v>23</v>
      </c>
      <c r="J285" s="106"/>
    </row>
    <row r="286" spans="1:10" x14ac:dyDescent="0.2">
      <c r="A286" s="106" t="s">
        <v>1700</v>
      </c>
      <c r="B286" s="106" t="s">
        <v>250</v>
      </c>
      <c r="C286" s="106" t="s">
        <v>255</v>
      </c>
      <c r="D286" s="106" t="s">
        <v>252</v>
      </c>
      <c r="E286">
        <v>5310</v>
      </c>
      <c r="F286" s="106" t="s">
        <v>1157</v>
      </c>
      <c r="G286" s="106" t="s">
        <v>253</v>
      </c>
      <c r="H286" s="106" t="s">
        <v>295</v>
      </c>
      <c r="I286">
        <v>443</v>
      </c>
    </row>
    <row r="287" spans="1:10" x14ac:dyDescent="0.2">
      <c r="A287" s="106" t="s">
        <v>1700</v>
      </c>
      <c r="B287" s="106" t="s">
        <v>250</v>
      </c>
      <c r="C287" s="106" t="s">
        <v>255</v>
      </c>
      <c r="D287" s="106" t="s">
        <v>252</v>
      </c>
      <c r="E287">
        <v>6141</v>
      </c>
      <c r="F287" s="106" t="s">
        <v>357</v>
      </c>
      <c r="G287" s="106" t="s">
        <v>253</v>
      </c>
      <c r="H287" s="106" t="s">
        <v>274</v>
      </c>
      <c r="I287" s="106" t="s">
        <v>284</v>
      </c>
      <c r="J287" s="106" t="s">
        <v>2240</v>
      </c>
    </row>
    <row r="288" spans="1:10" x14ac:dyDescent="0.2">
      <c r="A288" s="106" t="s">
        <v>1987</v>
      </c>
      <c r="B288" s="106" t="s">
        <v>250</v>
      </c>
      <c r="C288" s="106" t="s">
        <v>260</v>
      </c>
      <c r="D288" s="106" t="s">
        <v>252</v>
      </c>
      <c r="E288">
        <v>1813</v>
      </c>
      <c r="F288" s="106" t="s">
        <v>345</v>
      </c>
      <c r="G288" s="106" t="s">
        <v>253</v>
      </c>
      <c r="H288" s="106" t="s">
        <v>280</v>
      </c>
      <c r="I288" s="106">
        <v>276</v>
      </c>
      <c r="J288" s="106"/>
    </row>
    <row r="289" spans="1:10" x14ac:dyDescent="0.2">
      <c r="A289" s="106" t="s">
        <v>1987</v>
      </c>
      <c r="B289" s="106" t="s">
        <v>250</v>
      </c>
      <c r="C289" s="106" t="s">
        <v>260</v>
      </c>
      <c r="D289" s="106" t="s">
        <v>252</v>
      </c>
      <c r="E289">
        <v>3182</v>
      </c>
      <c r="F289" s="106" t="s">
        <v>352</v>
      </c>
      <c r="G289" s="106" t="s">
        <v>265</v>
      </c>
      <c r="H289" s="106" t="s">
        <v>263</v>
      </c>
      <c r="I289" s="106">
        <v>347</v>
      </c>
      <c r="J289" s="106"/>
    </row>
    <row r="290" spans="1:10" x14ac:dyDescent="0.2">
      <c r="A290" s="106" t="s">
        <v>1987</v>
      </c>
      <c r="B290" s="106" t="s">
        <v>250</v>
      </c>
      <c r="C290" s="106" t="s">
        <v>260</v>
      </c>
      <c r="D290" s="106" t="s">
        <v>252</v>
      </c>
      <c r="E290">
        <v>4708</v>
      </c>
      <c r="F290" s="106" t="s">
        <v>1150</v>
      </c>
      <c r="G290" s="106" t="s">
        <v>253</v>
      </c>
      <c r="H290" s="106" t="s">
        <v>258</v>
      </c>
      <c r="I290" s="106" t="s">
        <v>284</v>
      </c>
      <c r="J290" s="106" t="s">
        <v>2241</v>
      </c>
    </row>
    <row r="291" spans="1:10" x14ac:dyDescent="0.2">
      <c r="A291" s="106" t="s">
        <v>1987</v>
      </c>
      <c r="B291" s="106" t="s">
        <v>250</v>
      </c>
      <c r="C291" s="106" t="s">
        <v>262</v>
      </c>
      <c r="D291" s="106" t="s">
        <v>256</v>
      </c>
      <c r="E291">
        <v>7030</v>
      </c>
      <c r="F291" s="106" t="s">
        <v>1152</v>
      </c>
      <c r="G291" s="106" t="s">
        <v>253</v>
      </c>
      <c r="H291" s="106" t="s">
        <v>258</v>
      </c>
      <c r="I291" s="106">
        <v>189</v>
      </c>
      <c r="J291" s="106"/>
    </row>
    <row r="292" spans="1:10" x14ac:dyDescent="0.2">
      <c r="A292" s="106" t="s">
        <v>1987</v>
      </c>
      <c r="B292" s="106" t="s">
        <v>250</v>
      </c>
      <c r="C292" s="106" t="s">
        <v>260</v>
      </c>
      <c r="D292" s="106" t="s">
        <v>252</v>
      </c>
      <c r="E292">
        <v>7561</v>
      </c>
      <c r="F292" s="106" t="s">
        <v>1124</v>
      </c>
      <c r="G292" s="106" t="s">
        <v>253</v>
      </c>
      <c r="H292" s="106" t="s">
        <v>263</v>
      </c>
      <c r="I292" s="106">
        <v>138</v>
      </c>
      <c r="J292" s="106"/>
    </row>
    <row r="293" spans="1:10" x14ac:dyDescent="0.2">
      <c r="A293" s="106" t="s">
        <v>1987</v>
      </c>
      <c r="B293" s="106" t="s">
        <v>250</v>
      </c>
      <c r="C293" s="106" t="s">
        <v>251</v>
      </c>
      <c r="D293" s="106" t="s">
        <v>256</v>
      </c>
      <c r="E293">
        <v>9966</v>
      </c>
      <c r="F293" s="106" t="s">
        <v>1151</v>
      </c>
      <c r="G293" s="106" t="s">
        <v>253</v>
      </c>
      <c r="H293" s="106" t="s">
        <v>263</v>
      </c>
      <c r="I293" s="106">
        <v>30</v>
      </c>
      <c r="J293" s="106"/>
    </row>
    <row r="294" spans="1:10" x14ac:dyDescent="0.2">
      <c r="A294" s="106" t="s">
        <v>2031</v>
      </c>
      <c r="B294" s="106" t="s">
        <v>250</v>
      </c>
      <c r="C294" s="106" t="s">
        <v>255</v>
      </c>
      <c r="D294" s="106" t="s">
        <v>252</v>
      </c>
      <c r="E294">
        <v>2170</v>
      </c>
      <c r="F294" s="106" t="s">
        <v>350</v>
      </c>
      <c r="G294" s="106" t="s">
        <v>253</v>
      </c>
      <c r="H294" s="106" t="s">
        <v>258</v>
      </c>
      <c r="I294" s="106">
        <v>561</v>
      </c>
      <c r="J294" s="106"/>
    </row>
    <row r="295" spans="1:10" x14ac:dyDescent="0.2">
      <c r="A295" s="106" t="s">
        <v>2031</v>
      </c>
      <c r="B295" s="106" t="s">
        <v>250</v>
      </c>
      <c r="C295" s="106" t="s">
        <v>255</v>
      </c>
      <c r="D295" s="106" t="s">
        <v>252</v>
      </c>
      <c r="E295">
        <v>2743</v>
      </c>
      <c r="F295" s="106" t="s">
        <v>1034</v>
      </c>
      <c r="G295" s="106" t="s">
        <v>257</v>
      </c>
      <c r="H295" s="106" t="s">
        <v>259</v>
      </c>
      <c r="I295" s="106">
        <v>50</v>
      </c>
      <c r="J295" s="106"/>
    </row>
    <row r="296" spans="1:10" x14ac:dyDescent="0.2">
      <c r="A296" s="106" t="s">
        <v>2031</v>
      </c>
      <c r="B296" s="106" t="s">
        <v>250</v>
      </c>
      <c r="C296" s="106" t="s">
        <v>251</v>
      </c>
      <c r="D296" s="106" t="s">
        <v>252</v>
      </c>
      <c r="E296">
        <v>3960</v>
      </c>
      <c r="F296" s="106" t="s">
        <v>354</v>
      </c>
      <c r="G296" s="106" t="s">
        <v>265</v>
      </c>
      <c r="H296" s="106" t="s">
        <v>264</v>
      </c>
      <c r="I296" s="106">
        <v>47</v>
      </c>
      <c r="J296" s="106"/>
    </row>
    <row r="297" spans="1:10" x14ac:dyDescent="0.2">
      <c r="A297" s="106" t="s">
        <v>2031</v>
      </c>
      <c r="B297" s="106" t="s">
        <v>250</v>
      </c>
      <c r="C297" s="106" t="s">
        <v>255</v>
      </c>
      <c r="D297" s="106" t="s">
        <v>256</v>
      </c>
      <c r="E297">
        <v>4587</v>
      </c>
      <c r="F297" s="106" t="s">
        <v>1154</v>
      </c>
      <c r="G297" s="106" t="s">
        <v>253</v>
      </c>
      <c r="H297" s="106" t="s">
        <v>298</v>
      </c>
      <c r="I297" s="106" t="s">
        <v>312</v>
      </c>
      <c r="J297" s="106" t="s">
        <v>2242</v>
      </c>
    </row>
    <row r="298" spans="1:10" x14ac:dyDescent="0.2">
      <c r="A298" s="106" t="s">
        <v>2031</v>
      </c>
      <c r="B298" s="106" t="s">
        <v>250</v>
      </c>
      <c r="C298" s="106" t="s">
        <v>260</v>
      </c>
      <c r="D298" s="106" t="s">
        <v>252</v>
      </c>
      <c r="E298">
        <v>6303</v>
      </c>
      <c r="F298" s="106" t="s">
        <v>486</v>
      </c>
      <c r="G298" s="106" t="s">
        <v>261</v>
      </c>
      <c r="H298" s="106" t="s">
        <v>274</v>
      </c>
      <c r="I298" s="106">
        <v>77</v>
      </c>
      <c r="J298" s="106"/>
    </row>
    <row r="299" spans="1:10" x14ac:dyDescent="0.2">
      <c r="A299" s="106" t="s">
        <v>2031</v>
      </c>
      <c r="B299" s="106" t="s">
        <v>250</v>
      </c>
      <c r="C299" s="106" t="s">
        <v>260</v>
      </c>
      <c r="D299" s="106" t="s">
        <v>252</v>
      </c>
      <c r="E299">
        <v>7070</v>
      </c>
      <c r="F299" s="106" t="s">
        <v>356</v>
      </c>
      <c r="G299" s="106" t="s">
        <v>257</v>
      </c>
      <c r="H299" s="106" t="s">
        <v>258</v>
      </c>
      <c r="I299" s="106">
        <v>58</v>
      </c>
      <c r="J299" s="106"/>
    </row>
    <row r="300" spans="1:10" x14ac:dyDescent="0.2">
      <c r="A300" s="106" t="s">
        <v>2031</v>
      </c>
      <c r="B300" s="106" t="s">
        <v>250</v>
      </c>
      <c r="C300" s="106" t="s">
        <v>260</v>
      </c>
      <c r="D300" s="106" t="s">
        <v>252</v>
      </c>
      <c r="E300">
        <v>7215</v>
      </c>
      <c r="F300" s="106" t="s">
        <v>1031</v>
      </c>
      <c r="G300" s="106" t="s">
        <v>253</v>
      </c>
      <c r="H300" s="106" t="s">
        <v>283</v>
      </c>
      <c r="I300">
        <v>95</v>
      </c>
    </row>
    <row r="301" spans="1:10" x14ac:dyDescent="0.2">
      <c r="A301" s="106" t="s">
        <v>2031</v>
      </c>
      <c r="B301" s="106" t="s">
        <v>250</v>
      </c>
      <c r="C301" s="106" t="s">
        <v>255</v>
      </c>
      <c r="D301" s="106" t="s">
        <v>252</v>
      </c>
      <c r="E301">
        <v>8113</v>
      </c>
      <c r="F301" s="106" t="s">
        <v>1035</v>
      </c>
      <c r="G301" s="106" t="s">
        <v>253</v>
      </c>
      <c r="H301" s="106" t="s">
        <v>266</v>
      </c>
      <c r="I301" s="106" t="s">
        <v>1036</v>
      </c>
      <c r="J301" s="106" t="s">
        <v>2243</v>
      </c>
    </row>
    <row r="302" spans="1:10" x14ac:dyDescent="0.2">
      <c r="A302" s="106" t="s">
        <v>1638</v>
      </c>
      <c r="B302" s="106" t="s">
        <v>250</v>
      </c>
      <c r="C302" s="106" t="s">
        <v>260</v>
      </c>
      <c r="D302" s="106" t="s">
        <v>252</v>
      </c>
      <c r="E302">
        <v>2181</v>
      </c>
      <c r="F302" s="106" t="s">
        <v>452</v>
      </c>
      <c r="G302" s="106" t="s">
        <v>253</v>
      </c>
      <c r="H302" s="106" t="s">
        <v>258</v>
      </c>
      <c r="I302" s="106" t="s">
        <v>270</v>
      </c>
      <c r="J302" s="106" t="s">
        <v>2244</v>
      </c>
    </row>
    <row r="303" spans="1:10" x14ac:dyDescent="0.2">
      <c r="A303" s="106" t="s">
        <v>1638</v>
      </c>
      <c r="B303" s="106" t="s">
        <v>250</v>
      </c>
      <c r="C303" s="106" t="s">
        <v>260</v>
      </c>
      <c r="D303" s="106" t="s">
        <v>256</v>
      </c>
      <c r="E303">
        <v>2334</v>
      </c>
      <c r="F303" s="106" t="s">
        <v>453</v>
      </c>
      <c r="G303" s="106" t="s">
        <v>265</v>
      </c>
      <c r="H303" s="106" t="s">
        <v>258</v>
      </c>
      <c r="I303" s="106">
        <v>60</v>
      </c>
      <c r="J303" s="106"/>
    </row>
    <row r="304" spans="1:10" x14ac:dyDescent="0.2">
      <c r="A304" s="106" t="s">
        <v>1638</v>
      </c>
      <c r="B304" s="106" t="s">
        <v>250</v>
      </c>
      <c r="C304" s="106" t="s">
        <v>262</v>
      </c>
      <c r="D304" s="106" t="s">
        <v>252</v>
      </c>
      <c r="E304">
        <v>2498</v>
      </c>
      <c r="F304" s="106" t="s">
        <v>1037</v>
      </c>
      <c r="G304" s="106" t="s">
        <v>257</v>
      </c>
      <c r="H304" s="106" t="s">
        <v>258</v>
      </c>
      <c r="I304" s="106">
        <v>177</v>
      </c>
      <c r="J304" s="106"/>
    </row>
    <row r="305" spans="1:10" x14ac:dyDescent="0.2">
      <c r="A305" s="106" t="s">
        <v>1638</v>
      </c>
      <c r="B305" s="106" t="s">
        <v>250</v>
      </c>
      <c r="C305" s="106" t="s">
        <v>260</v>
      </c>
      <c r="D305" s="106" t="s">
        <v>256</v>
      </c>
      <c r="E305">
        <v>3841</v>
      </c>
      <c r="F305" s="106" t="s">
        <v>340</v>
      </c>
      <c r="G305" s="106" t="s">
        <v>257</v>
      </c>
      <c r="H305" s="106" t="s">
        <v>264</v>
      </c>
      <c r="I305">
        <v>27</v>
      </c>
    </row>
    <row r="306" spans="1:10" x14ac:dyDescent="0.2">
      <c r="A306" s="106" t="s">
        <v>1638</v>
      </c>
      <c r="B306" s="106" t="s">
        <v>250</v>
      </c>
      <c r="C306" s="106" t="s">
        <v>260</v>
      </c>
      <c r="D306" s="106" t="s">
        <v>252</v>
      </c>
      <c r="E306">
        <v>4242</v>
      </c>
      <c r="F306" s="106" t="s">
        <v>1156</v>
      </c>
      <c r="G306" s="106" t="s">
        <v>257</v>
      </c>
      <c r="H306" s="106" t="s">
        <v>266</v>
      </c>
      <c r="I306" s="106">
        <v>78</v>
      </c>
      <c r="J306" s="106"/>
    </row>
    <row r="307" spans="1:10" x14ac:dyDescent="0.2">
      <c r="A307" s="106" t="s">
        <v>1638</v>
      </c>
      <c r="B307" s="106" t="s">
        <v>250</v>
      </c>
      <c r="C307" s="106" t="s">
        <v>255</v>
      </c>
      <c r="D307" s="106" t="s">
        <v>252</v>
      </c>
      <c r="E307">
        <v>4481</v>
      </c>
      <c r="F307" s="106" t="s">
        <v>1038</v>
      </c>
      <c r="G307" s="106" t="s">
        <v>261</v>
      </c>
      <c r="H307" s="106" t="s">
        <v>264</v>
      </c>
      <c r="I307" s="106">
        <v>244</v>
      </c>
      <c r="J307" s="106"/>
    </row>
    <row r="308" spans="1:10" x14ac:dyDescent="0.2">
      <c r="A308" s="106" t="s">
        <v>1638</v>
      </c>
      <c r="B308" s="106" t="s">
        <v>250</v>
      </c>
      <c r="C308" s="106" t="s">
        <v>260</v>
      </c>
      <c r="D308" s="106" t="s">
        <v>252</v>
      </c>
      <c r="E308">
        <v>4777</v>
      </c>
      <c r="F308" s="106" t="s">
        <v>347</v>
      </c>
      <c r="G308" s="106" t="s">
        <v>257</v>
      </c>
      <c r="H308" s="106" t="s">
        <v>264</v>
      </c>
      <c r="I308">
        <v>49</v>
      </c>
    </row>
    <row r="309" spans="1:10" x14ac:dyDescent="0.2">
      <c r="A309" s="106" t="s">
        <v>1836</v>
      </c>
      <c r="B309" s="106" t="s">
        <v>250</v>
      </c>
      <c r="C309" s="106" t="s">
        <v>260</v>
      </c>
      <c r="D309" s="106" t="s">
        <v>252</v>
      </c>
      <c r="E309">
        <v>3244</v>
      </c>
      <c r="F309" s="106" t="s">
        <v>1837</v>
      </c>
      <c r="G309" s="106" t="s">
        <v>253</v>
      </c>
      <c r="H309" s="106" t="s">
        <v>279</v>
      </c>
      <c r="I309" s="106">
        <v>779</v>
      </c>
      <c r="J309" s="106"/>
    </row>
    <row r="310" spans="1:10" x14ac:dyDescent="0.2">
      <c r="A310" s="106" t="s">
        <v>1133</v>
      </c>
      <c r="B310" s="106" t="s">
        <v>250</v>
      </c>
      <c r="C310" s="106" t="s">
        <v>260</v>
      </c>
      <c r="D310" s="106" t="s">
        <v>252</v>
      </c>
      <c r="E310">
        <v>2354</v>
      </c>
      <c r="F310" s="106" t="s">
        <v>436</v>
      </c>
      <c r="G310" s="106" t="s">
        <v>261</v>
      </c>
      <c r="H310" s="106" t="s">
        <v>264</v>
      </c>
      <c r="I310" s="106">
        <v>106</v>
      </c>
      <c r="J310" s="106"/>
    </row>
    <row r="311" spans="1:10" x14ac:dyDescent="0.2">
      <c r="A311" s="106" t="s">
        <v>1133</v>
      </c>
      <c r="B311" s="106" t="s">
        <v>250</v>
      </c>
      <c r="C311" s="106" t="s">
        <v>251</v>
      </c>
      <c r="D311" s="106" t="s">
        <v>252</v>
      </c>
      <c r="E311">
        <v>3160</v>
      </c>
      <c r="F311" s="106" t="s">
        <v>437</v>
      </c>
      <c r="G311" s="106" t="s">
        <v>253</v>
      </c>
      <c r="H311" s="106" t="s">
        <v>259</v>
      </c>
      <c r="I311">
        <v>90</v>
      </c>
    </row>
    <row r="312" spans="1:10" x14ac:dyDescent="0.2">
      <c r="A312" s="106" t="s">
        <v>1133</v>
      </c>
      <c r="B312" s="106" t="s">
        <v>250</v>
      </c>
      <c r="C312" s="106" t="s">
        <v>262</v>
      </c>
      <c r="D312" s="106" t="s">
        <v>256</v>
      </c>
      <c r="E312">
        <v>6264</v>
      </c>
      <c r="F312" s="106" t="s">
        <v>375</v>
      </c>
      <c r="G312" s="106" t="s">
        <v>253</v>
      </c>
      <c r="H312" s="106" t="s">
        <v>274</v>
      </c>
      <c r="I312">
        <v>130</v>
      </c>
    </row>
    <row r="313" spans="1:10" x14ac:dyDescent="0.2">
      <c r="A313" s="106" t="s">
        <v>1133</v>
      </c>
      <c r="B313" s="106" t="s">
        <v>250</v>
      </c>
      <c r="C313" s="106" t="s">
        <v>251</v>
      </c>
      <c r="D313" s="106" t="s">
        <v>256</v>
      </c>
      <c r="E313">
        <v>7068</v>
      </c>
      <c r="F313" s="106" t="s">
        <v>315</v>
      </c>
      <c r="G313" s="106" t="s">
        <v>265</v>
      </c>
      <c r="H313" s="106" t="s">
        <v>258</v>
      </c>
      <c r="I313">
        <v>135</v>
      </c>
    </row>
    <row r="314" spans="1:10" x14ac:dyDescent="0.2">
      <c r="A314" s="106" t="s">
        <v>1133</v>
      </c>
      <c r="B314" s="106" t="s">
        <v>250</v>
      </c>
      <c r="C314" s="106" t="s">
        <v>251</v>
      </c>
      <c r="D314" s="106" t="s">
        <v>256</v>
      </c>
      <c r="E314">
        <v>8155</v>
      </c>
      <c r="F314" s="106" t="s">
        <v>439</v>
      </c>
      <c r="G314" s="106" t="s">
        <v>253</v>
      </c>
      <c r="H314" s="106" t="s">
        <v>268</v>
      </c>
      <c r="I314" s="106">
        <v>853</v>
      </c>
      <c r="J314" s="106"/>
    </row>
    <row r="315" spans="1:10" x14ac:dyDescent="0.2">
      <c r="A315" s="106" t="s">
        <v>1133</v>
      </c>
      <c r="B315" s="106" t="s">
        <v>250</v>
      </c>
      <c r="C315" s="106" t="s">
        <v>255</v>
      </c>
      <c r="D315" s="106" t="s">
        <v>256</v>
      </c>
      <c r="E315">
        <v>9717</v>
      </c>
      <c r="F315" s="106" t="s">
        <v>1388</v>
      </c>
      <c r="G315" s="106" t="s">
        <v>253</v>
      </c>
      <c r="H315" s="106" t="s">
        <v>264</v>
      </c>
      <c r="I315" s="106">
        <v>198</v>
      </c>
      <c r="J315" s="106"/>
    </row>
    <row r="316" spans="1:10" x14ac:dyDescent="0.2">
      <c r="A316" s="106" t="s">
        <v>500</v>
      </c>
      <c r="B316" s="106" t="s">
        <v>250</v>
      </c>
      <c r="C316" s="106" t="s">
        <v>262</v>
      </c>
      <c r="D316" s="106" t="s">
        <v>252</v>
      </c>
      <c r="E316">
        <v>6040</v>
      </c>
      <c r="F316" s="106" t="s">
        <v>282</v>
      </c>
      <c r="G316" s="106" t="s">
        <v>265</v>
      </c>
      <c r="H316" s="106" t="s">
        <v>258</v>
      </c>
      <c r="I316" s="106">
        <v>125</v>
      </c>
      <c r="J316" s="106"/>
    </row>
    <row r="317" spans="1:10" x14ac:dyDescent="0.2">
      <c r="A317" s="106" t="s">
        <v>500</v>
      </c>
      <c r="B317" s="106" t="s">
        <v>250</v>
      </c>
      <c r="C317" s="106" t="s">
        <v>260</v>
      </c>
      <c r="D317" s="106" t="s">
        <v>252</v>
      </c>
      <c r="E317">
        <v>6757</v>
      </c>
      <c r="F317" s="106" t="s">
        <v>440</v>
      </c>
      <c r="G317" s="106" t="s">
        <v>257</v>
      </c>
      <c r="H317" s="106" t="s">
        <v>278</v>
      </c>
      <c r="I317" s="106">
        <v>104</v>
      </c>
      <c r="J317" s="106"/>
    </row>
    <row r="318" spans="1:10" x14ac:dyDescent="0.2">
      <c r="A318" s="106" t="s">
        <v>430</v>
      </c>
      <c r="B318" s="106" t="s">
        <v>250</v>
      </c>
      <c r="C318" s="106" t="s">
        <v>260</v>
      </c>
      <c r="D318" s="106" t="s">
        <v>256</v>
      </c>
      <c r="E318">
        <v>3463</v>
      </c>
      <c r="F318" s="106" t="s">
        <v>432</v>
      </c>
      <c r="G318" s="106" t="s">
        <v>290</v>
      </c>
      <c r="H318" s="106" t="s">
        <v>291</v>
      </c>
      <c r="I318">
        <v>304</v>
      </c>
    </row>
    <row r="319" spans="1:10" x14ac:dyDescent="0.2">
      <c r="A319" s="106" t="s">
        <v>430</v>
      </c>
      <c r="B319" s="106" t="s">
        <v>250</v>
      </c>
      <c r="C319" s="106" t="s">
        <v>251</v>
      </c>
      <c r="D319" s="106" t="s">
        <v>252</v>
      </c>
      <c r="E319">
        <v>6905</v>
      </c>
      <c r="F319" s="106" t="s">
        <v>441</v>
      </c>
      <c r="G319" s="106" t="s">
        <v>253</v>
      </c>
      <c r="H319" s="106" t="s">
        <v>278</v>
      </c>
      <c r="I319" s="106">
        <v>427</v>
      </c>
      <c r="J319" s="106"/>
    </row>
    <row r="320" spans="1:10" x14ac:dyDescent="0.2">
      <c r="A320" s="106" t="s">
        <v>1230</v>
      </c>
      <c r="B320" s="106" t="s">
        <v>250</v>
      </c>
      <c r="C320" s="106" t="s">
        <v>260</v>
      </c>
      <c r="D320" s="106" t="s">
        <v>252</v>
      </c>
      <c r="E320">
        <v>1959</v>
      </c>
      <c r="F320" s="106" t="s">
        <v>361</v>
      </c>
      <c r="G320" s="106" t="s">
        <v>253</v>
      </c>
      <c r="H320" s="106" t="s">
        <v>280</v>
      </c>
      <c r="I320" s="106" t="s">
        <v>276</v>
      </c>
      <c r="J320" s="106" t="s">
        <v>2245</v>
      </c>
    </row>
    <row r="321" spans="1:10" x14ac:dyDescent="0.2">
      <c r="A321" s="106" t="s">
        <v>1230</v>
      </c>
      <c r="B321" s="106" t="s">
        <v>250</v>
      </c>
      <c r="C321" s="106" t="s">
        <v>260</v>
      </c>
      <c r="D321" s="106" t="s">
        <v>252</v>
      </c>
      <c r="E321">
        <v>3116</v>
      </c>
      <c r="F321" s="106" t="s">
        <v>490</v>
      </c>
      <c r="G321" s="106" t="s">
        <v>253</v>
      </c>
      <c r="H321" s="106" t="s">
        <v>283</v>
      </c>
      <c r="I321" s="106" t="s">
        <v>320</v>
      </c>
      <c r="J321" s="106" t="s">
        <v>2246</v>
      </c>
    </row>
    <row r="322" spans="1:10" x14ac:dyDescent="0.2">
      <c r="A322" s="106" t="s">
        <v>1230</v>
      </c>
      <c r="B322" s="106" t="s">
        <v>250</v>
      </c>
      <c r="C322" s="106" t="s">
        <v>260</v>
      </c>
      <c r="D322" s="106" t="s">
        <v>256</v>
      </c>
      <c r="E322">
        <v>3177</v>
      </c>
      <c r="F322" s="106" t="s">
        <v>362</v>
      </c>
      <c r="G322" s="106" t="s">
        <v>257</v>
      </c>
      <c r="H322" s="106" t="s">
        <v>263</v>
      </c>
      <c r="I322" s="106">
        <v>23</v>
      </c>
      <c r="J322" s="106"/>
    </row>
    <row r="323" spans="1:10" x14ac:dyDescent="0.2">
      <c r="A323" s="106" t="s">
        <v>1230</v>
      </c>
      <c r="B323" s="106" t="s">
        <v>250</v>
      </c>
      <c r="C323" s="106" t="s">
        <v>260</v>
      </c>
      <c r="D323" s="106" t="s">
        <v>252</v>
      </c>
      <c r="E323">
        <v>3778</v>
      </c>
      <c r="F323" s="106" t="s">
        <v>491</v>
      </c>
      <c r="G323" s="106" t="s">
        <v>253</v>
      </c>
      <c r="H323" s="106" t="s">
        <v>264</v>
      </c>
      <c r="I323" s="106">
        <v>244</v>
      </c>
      <c r="J323" s="106"/>
    </row>
    <row r="324" spans="1:10" x14ac:dyDescent="0.2">
      <c r="A324" s="106" t="s">
        <v>1230</v>
      </c>
      <c r="B324" s="106" t="s">
        <v>250</v>
      </c>
      <c r="C324" s="106" t="s">
        <v>255</v>
      </c>
      <c r="D324" s="106" t="s">
        <v>252</v>
      </c>
      <c r="E324">
        <v>4463</v>
      </c>
      <c r="F324" s="106" t="s">
        <v>1153</v>
      </c>
      <c r="G324" s="106" t="s">
        <v>253</v>
      </c>
      <c r="H324" s="106" t="s">
        <v>266</v>
      </c>
      <c r="I324" s="106">
        <v>148</v>
      </c>
      <c r="J324" s="106"/>
    </row>
    <row r="325" spans="1:10" x14ac:dyDescent="0.2">
      <c r="A325" s="106" t="s">
        <v>1230</v>
      </c>
      <c r="B325" s="106" t="s">
        <v>250</v>
      </c>
      <c r="C325" s="106" t="s">
        <v>260</v>
      </c>
      <c r="D325" s="106" t="s">
        <v>252</v>
      </c>
      <c r="E325">
        <v>4689</v>
      </c>
      <c r="F325" s="106" t="s">
        <v>363</v>
      </c>
      <c r="G325" s="106" t="s">
        <v>253</v>
      </c>
      <c r="H325" s="106" t="s">
        <v>264</v>
      </c>
      <c r="I325" s="106" t="s">
        <v>364</v>
      </c>
      <c r="J325" s="106" t="s">
        <v>2086</v>
      </c>
    </row>
    <row r="326" spans="1:10" x14ac:dyDescent="0.2">
      <c r="A326" s="106" t="s">
        <v>1230</v>
      </c>
      <c r="B326" s="106" t="s">
        <v>250</v>
      </c>
      <c r="C326" s="106" t="s">
        <v>260</v>
      </c>
      <c r="D326" s="106" t="s">
        <v>252</v>
      </c>
      <c r="E326">
        <v>5332</v>
      </c>
      <c r="F326" s="106" t="s">
        <v>481</v>
      </c>
      <c r="G326" s="106" t="s">
        <v>253</v>
      </c>
      <c r="H326" s="106" t="s">
        <v>295</v>
      </c>
      <c r="I326" t="s">
        <v>330</v>
      </c>
      <c r="J326" t="s">
        <v>1875</v>
      </c>
    </row>
    <row r="327" spans="1:10" x14ac:dyDescent="0.2">
      <c r="A327" s="106" t="s">
        <v>1230</v>
      </c>
      <c r="B327" s="106" t="s">
        <v>250</v>
      </c>
      <c r="C327" s="106" t="s">
        <v>260</v>
      </c>
      <c r="D327" s="106" t="s">
        <v>252</v>
      </c>
      <c r="E327">
        <v>6645</v>
      </c>
      <c r="F327" s="106" t="s">
        <v>365</v>
      </c>
      <c r="G327" s="106" t="s">
        <v>253</v>
      </c>
      <c r="H327" s="106" t="s">
        <v>278</v>
      </c>
      <c r="I327" s="106" t="s">
        <v>355</v>
      </c>
      <c r="J327" s="106" t="s">
        <v>2080</v>
      </c>
    </row>
    <row r="328" spans="1:10" x14ac:dyDescent="0.2">
      <c r="A328" s="106" t="s">
        <v>1230</v>
      </c>
      <c r="B328" s="106" t="s">
        <v>250</v>
      </c>
      <c r="C328" s="106" t="s">
        <v>260</v>
      </c>
      <c r="D328" s="106" t="s">
        <v>252</v>
      </c>
      <c r="E328">
        <v>7259</v>
      </c>
      <c r="F328" s="106" t="s">
        <v>400</v>
      </c>
      <c r="G328" s="106" t="s">
        <v>253</v>
      </c>
      <c r="H328" s="106" t="s">
        <v>283</v>
      </c>
      <c r="I328" t="s">
        <v>337</v>
      </c>
      <c r="J328" t="s">
        <v>2247</v>
      </c>
    </row>
    <row r="329" spans="1:10" x14ac:dyDescent="0.2">
      <c r="A329" s="106" t="s">
        <v>1230</v>
      </c>
      <c r="B329" s="106" t="s">
        <v>250</v>
      </c>
      <c r="C329" s="106" t="s">
        <v>260</v>
      </c>
      <c r="D329" s="106" t="s">
        <v>252</v>
      </c>
      <c r="E329">
        <v>7278</v>
      </c>
      <c r="F329" s="106" t="s">
        <v>367</v>
      </c>
      <c r="G329" s="106" t="s">
        <v>253</v>
      </c>
      <c r="H329" s="106" t="s">
        <v>283</v>
      </c>
      <c r="I329" t="s">
        <v>284</v>
      </c>
      <c r="J329" t="s">
        <v>2020</v>
      </c>
    </row>
    <row r="330" spans="1:10" x14ac:dyDescent="0.2">
      <c r="A330" s="106" t="s">
        <v>1230</v>
      </c>
      <c r="B330" s="106" t="s">
        <v>250</v>
      </c>
      <c r="C330" s="106" t="s">
        <v>251</v>
      </c>
      <c r="D330" s="106" t="s">
        <v>256</v>
      </c>
      <c r="E330">
        <v>7500</v>
      </c>
      <c r="F330" s="106" t="s">
        <v>492</v>
      </c>
      <c r="G330" s="106" t="s">
        <v>257</v>
      </c>
      <c r="H330" s="106" t="s">
        <v>259</v>
      </c>
      <c r="I330" s="106">
        <v>169</v>
      </c>
      <c r="J330" s="106"/>
    </row>
    <row r="331" spans="1:10" x14ac:dyDescent="0.2">
      <c r="A331" s="106" t="s">
        <v>1230</v>
      </c>
      <c r="B331" s="106" t="s">
        <v>250</v>
      </c>
      <c r="C331" s="106" t="s">
        <v>262</v>
      </c>
      <c r="D331" s="106" t="s">
        <v>252</v>
      </c>
      <c r="E331">
        <v>7539</v>
      </c>
      <c r="F331" s="106" t="s">
        <v>1172</v>
      </c>
      <c r="G331" s="106" t="s">
        <v>257</v>
      </c>
      <c r="H331" s="106" t="s">
        <v>259</v>
      </c>
      <c r="I331" s="106">
        <v>115</v>
      </c>
      <c r="J331" s="106"/>
    </row>
    <row r="332" spans="1:10" x14ac:dyDescent="0.2">
      <c r="A332" s="106" t="s">
        <v>1230</v>
      </c>
      <c r="B332" s="106" t="s">
        <v>250</v>
      </c>
      <c r="C332" s="106" t="s">
        <v>262</v>
      </c>
      <c r="D332" s="106" t="s">
        <v>252</v>
      </c>
      <c r="E332">
        <v>7821</v>
      </c>
      <c r="F332" s="106" t="s">
        <v>1127</v>
      </c>
      <c r="G332" s="106" t="s">
        <v>253</v>
      </c>
      <c r="H332" s="106" t="s">
        <v>275</v>
      </c>
      <c r="I332" s="106">
        <v>727</v>
      </c>
      <c r="J332" s="106"/>
    </row>
    <row r="333" spans="1:10" x14ac:dyDescent="0.2">
      <c r="A333" s="106" t="s">
        <v>1230</v>
      </c>
      <c r="B333" s="106" t="s">
        <v>250</v>
      </c>
      <c r="C333" s="106" t="s">
        <v>260</v>
      </c>
      <c r="D333" s="106" t="s">
        <v>252</v>
      </c>
      <c r="E333">
        <v>8015</v>
      </c>
      <c r="F333" s="106" t="s">
        <v>1174</v>
      </c>
      <c r="G333" s="106" t="s">
        <v>253</v>
      </c>
      <c r="H333" s="106" t="s">
        <v>259</v>
      </c>
      <c r="I333" t="s">
        <v>355</v>
      </c>
      <c r="J333" t="s">
        <v>2248</v>
      </c>
    </row>
    <row r="334" spans="1:10" x14ac:dyDescent="0.2">
      <c r="A334" s="106" t="s">
        <v>1230</v>
      </c>
      <c r="B334" s="106" t="s">
        <v>250</v>
      </c>
      <c r="C334" s="106" t="s">
        <v>260</v>
      </c>
      <c r="D334" s="106" t="s">
        <v>252</v>
      </c>
      <c r="E334">
        <v>9055</v>
      </c>
      <c r="F334" s="106" t="s">
        <v>1048</v>
      </c>
      <c r="G334" s="106" t="s">
        <v>261</v>
      </c>
      <c r="H334" s="106" t="s">
        <v>336</v>
      </c>
      <c r="I334" s="106">
        <v>314</v>
      </c>
      <c r="J334" s="106"/>
    </row>
    <row r="335" spans="1:10" x14ac:dyDescent="0.2">
      <c r="A335" s="106" t="s">
        <v>1230</v>
      </c>
      <c r="B335" s="106" t="s">
        <v>250</v>
      </c>
      <c r="C335" s="106" t="s">
        <v>262</v>
      </c>
      <c r="D335" s="106" t="s">
        <v>256</v>
      </c>
      <c r="E335">
        <v>9795</v>
      </c>
      <c r="F335" s="106" t="s">
        <v>1027</v>
      </c>
      <c r="G335" s="106" t="s">
        <v>253</v>
      </c>
      <c r="H335" s="106" t="s">
        <v>258</v>
      </c>
      <c r="I335" s="106">
        <v>288</v>
      </c>
      <c r="J335" s="106"/>
    </row>
    <row r="336" spans="1:10" x14ac:dyDescent="0.2">
      <c r="A336" s="106" t="s">
        <v>1186</v>
      </c>
      <c r="B336" s="106" t="s">
        <v>250</v>
      </c>
      <c r="C336" s="106" t="s">
        <v>251</v>
      </c>
      <c r="D336" s="106" t="s">
        <v>252</v>
      </c>
      <c r="E336">
        <v>1377</v>
      </c>
      <c r="F336" s="106" t="s">
        <v>377</v>
      </c>
      <c r="G336" s="106" t="s">
        <v>253</v>
      </c>
      <c r="H336" s="106" t="s">
        <v>301</v>
      </c>
      <c r="I336" s="106" t="s">
        <v>284</v>
      </c>
      <c r="J336" s="106" t="s">
        <v>2249</v>
      </c>
    </row>
    <row r="337" spans="1:10" x14ac:dyDescent="0.2">
      <c r="A337" s="106" t="s">
        <v>1186</v>
      </c>
      <c r="B337" s="106" t="s">
        <v>250</v>
      </c>
      <c r="C337" s="106" t="s">
        <v>255</v>
      </c>
      <c r="D337" s="106" t="s">
        <v>252</v>
      </c>
      <c r="E337">
        <v>2734</v>
      </c>
      <c r="F337" s="106" t="s">
        <v>372</v>
      </c>
      <c r="G337" s="106" t="s">
        <v>253</v>
      </c>
      <c r="H337" s="106" t="s">
        <v>263</v>
      </c>
      <c r="I337" s="106">
        <v>414</v>
      </c>
      <c r="J337" s="106"/>
    </row>
    <row r="338" spans="1:10" x14ac:dyDescent="0.2">
      <c r="A338" s="106" t="s">
        <v>1186</v>
      </c>
      <c r="B338" s="106" t="s">
        <v>250</v>
      </c>
      <c r="C338" s="106" t="s">
        <v>260</v>
      </c>
      <c r="D338" s="106" t="s">
        <v>252</v>
      </c>
      <c r="E338">
        <v>3141</v>
      </c>
      <c r="F338" s="106" t="s">
        <v>1017</v>
      </c>
      <c r="G338" s="106" t="s">
        <v>253</v>
      </c>
      <c r="H338" s="106" t="s">
        <v>263</v>
      </c>
      <c r="I338" t="s">
        <v>312</v>
      </c>
      <c r="J338" t="s">
        <v>2250</v>
      </c>
    </row>
    <row r="339" spans="1:10" x14ac:dyDescent="0.2">
      <c r="A339" s="106" t="s">
        <v>1186</v>
      </c>
      <c r="B339" s="106" t="s">
        <v>250</v>
      </c>
      <c r="C339" s="106" t="s">
        <v>262</v>
      </c>
      <c r="D339" s="106" t="s">
        <v>252</v>
      </c>
      <c r="E339">
        <v>3168</v>
      </c>
      <c r="F339" s="106" t="s">
        <v>1676</v>
      </c>
      <c r="G339" s="106" t="s">
        <v>253</v>
      </c>
      <c r="H339" s="106" t="s">
        <v>259</v>
      </c>
      <c r="I339" s="106">
        <v>71</v>
      </c>
      <c r="J339" s="106"/>
    </row>
    <row r="340" spans="1:10" x14ac:dyDescent="0.2">
      <c r="A340" s="106" t="s">
        <v>1186</v>
      </c>
      <c r="B340" s="106" t="s">
        <v>250</v>
      </c>
      <c r="C340" s="106" t="s">
        <v>260</v>
      </c>
      <c r="D340" s="106" t="s">
        <v>252</v>
      </c>
      <c r="E340">
        <v>3194</v>
      </c>
      <c r="F340" s="106" t="s">
        <v>2032</v>
      </c>
      <c r="G340" s="106" t="s">
        <v>253</v>
      </c>
      <c r="H340" s="106" t="s">
        <v>263</v>
      </c>
      <c r="I340">
        <v>200</v>
      </c>
    </row>
    <row r="341" spans="1:10" x14ac:dyDescent="0.2">
      <c r="A341" s="106" t="s">
        <v>1186</v>
      </c>
      <c r="B341" s="106" t="s">
        <v>250</v>
      </c>
      <c r="C341" s="106" t="s">
        <v>260</v>
      </c>
      <c r="D341" s="106" t="s">
        <v>252</v>
      </c>
      <c r="E341">
        <v>3382</v>
      </c>
      <c r="F341" s="106" t="s">
        <v>1389</v>
      </c>
      <c r="G341" s="106" t="s">
        <v>253</v>
      </c>
      <c r="H341" s="106" t="s">
        <v>263</v>
      </c>
      <c r="I341" s="106" t="s">
        <v>2251</v>
      </c>
      <c r="J341" s="106" t="s">
        <v>2252</v>
      </c>
    </row>
    <row r="342" spans="1:10" x14ac:dyDescent="0.2">
      <c r="A342" s="106" t="s">
        <v>1186</v>
      </c>
      <c r="B342" s="106" t="s">
        <v>250</v>
      </c>
      <c r="C342" s="106" t="s">
        <v>251</v>
      </c>
      <c r="D342" s="106" t="s">
        <v>256</v>
      </c>
      <c r="E342">
        <v>4430</v>
      </c>
      <c r="F342" s="106" t="s">
        <v>373</v>
      </c>
      <c r="G342" s="106" t="s">
        <v>261</v>
      </c>
      <c r="H342" s="106" t="s">
        <v>264</v>
      </c>
      <c r="I342" s="106">
        <v>76</v>
      </c>
      <c r="J342" s="106"/>
    </row>
    <row r="343" spans="1:10" x14ac:dyDescent="0.2">
      <c r="A343" s="106" t="s">
        <v>1186</v>
      </c>
      <c r="B343" s="106" t="s">
        <v>250</v>
      </c>
      <c r="C343" s="106" t="s">
        <v>251</v>
      </c>
      <c r="D343" s="106" t="s">
        <v>252</v>
      </c>
      <c r="E343">
        <v>4443</v>
      </c>
      <c r="F343" s="106" t="s">
        <v>374</v>
      </c>
      <c r="G343" s="106" t="s">
        <v>265</v>
      </c>
      <c r="H343" s="106" t="s">
        <v>264</v>
      </c>
      <c r="I343" s="106" t="s">
        <v>284</v>
      </c>
      <c r="J343" s="106" t="s">
        <v>2253</v>
      </c>
    </row>
    <row r="344" spans="1:10" x14ac:dyDescent="0.2">
      <c r="A344" s="106" t="s">
        <v>1186</v>
      </c>
      <c r="B344" s="106" t="s">
        <v>250</v>
      </c>
      <c r="C344" s="106" t="s">
        <v>262</v>
      </c>
      <c r="D344" s="106" t="s">
        <v>252</v>
      </c>
      <c r="E344">
        <v>4728</v>
      </c>
      <c r="F344" s="106" t="s">
        <v>1024</v>
      </c>
      <c r="G344" s="106" t="s">
        <v>253</v>
      </c>
      <c r="H344" s="106" t="s">
        <v>264</v>
      </c>
      <c r="I344" s="106">
        <v>73</v>
      </c>
      <c r="J344" s="106"/>
    </row>
    <row r="345" spans="1:10" x14ac:dyDescent="0.2">
      <c r="A345" s="106" t="s">
        <v>1186</v>
      </c>
      <c r="B345" s="106" t="s">
        <v>250</v>
      </c>
      <c r="C345" s="106" t="s">
        <v>262</v>
      </c>
      <c r="D345" s="106" t="s">
        <v>252</v>
      </c>
      <c r="E345">
        <v>6289</v>
      </c>
      <c r="F345" s="106" t="s">
        <v>493</v>
      </c>
      <c r="G345" s="106" t="s">
        <v>253</v>
      </c>
      <c r="H345" s="106" t="s">
        <v>274</v>
      </c>
      <c r="I345" s="106" t="s">
        <v>284</v>
      </c>
      <c r="J345" s="106" t="s">
        <v>2254</v>
      </c>
    </row>
    <row r="346" spans="1:10" x14ac:dyDescent="0.2">
      <c r="A346" s="106" t="s">
        <v>1186</v>
      </c>
      <c r="B346" s="106" t="s">
        <v>250</v>
      </c>
      <c r="C346" s="106" t="s">
        <v>260</v>
      </c>
      <c r="D346" s="106" t="s">
        <v>252</v>
      </c>
      <c r="E346">
        <v>7630</v>
      </c>
      <c r="F346" s="106" t="s">
        <v>438</v>
      </c>
      <c r="G346" s="106" t="s">
        <v>253</v>
      </c>
      <c r="H346" s="106" t="s">
        <v>263</v>
      </c>
      <c r="I346" s="106" t="s">
        <v>284</v>
      </c>
      <c r="J346" s="106" t="s">
        <v>2255</v>
      </c>
    </row>
    <row r="347" spans="1:10" x14ac:dyDescent="0.2">
      <c r="A347" s="106" t="s">
        <v>1186</v>
      </c>
      <c r="B347" s="106" t="s">
        <v>250</v>
      </c>
      <c r="C347" s="106" t="s">
        <v>251</v>
      </c>
      <c r="D347" s="106" t="s">
        <v>252</v>
      </c>
      <c r="E347">
        <v>7713</v>
      </c>
      <c r="F347" s="106" t="s">
        <v>478</v>
      </c>
      <c r="G347" s="106" t="s">
        <v>257</v>
      </c>
      <c r="H347" s="106" t="s">
        <v>329</v>
      </c>
      <c r="I347" s="106">
        <v>102</v>
      </c>
      <c r="J347" s="106"/>
    </row>
    <row r="348" spans="1:10" x14ac:dyDescent="0.2">
      <c r="A348" s="106" t="s">
        <v>1186</v>
      </c>
      <c r="B348" s="106" t="s">
        <v>250</v>
      </c>
      <c r="C348" s="106" t="s">
        <v>255</v>
      </c>
      <c r="D348" s="106" t="s">
        <v>252</v>
      </c>
      <c r="E348">
        <v>7879</v>
      </c>
      <c r="F348" s="106" t="s">
        <v>1250</v>
      </c>
      <c r="G348" s="106" t="s">
        <v>261</v>
      </c>
      <c r="H348" s="106" t="s">
        <v>275</v>
      </c>
      <c r="I348" s="106">
        <v>140</v>
      </c>
      <c r="J348" s="106"/>
    </row>
    <row r="349" spans="1:10" x14ac:dyDescent="0.2">
      <c r="A349" s="106" t="s">
        <v>1186</v>
      </c>
      <c r="B349" s="106" t="s">
        <v>250</v>
      </c>
      <c r="C349" s="106" t="s">
        <v>251</v>
      </c>
      <c r="D349" s="106" t="s">
        <v>252</v>
      </c>
      <c r="E349">
        <v>7888</v>
      </c>
      <c r="F349" s="106" t="s">
        <v>2033</v>
      </c>
      <c r="G349" s="106" t="s">
        <v>253</v>
      </c>
      <c r="H349" s="106" t="s">
        <v>266</v>
      </c>
      <c r="I349" s="106">
        <v>105</v>
      </c>
      <c r="J349" s="106"/>
    </row>
    <row r="350" spans="1:10" x14ac:dyDescent="0.2">
      <c r="A350" s="106" t="s">
        <v>1186</v>
      </c>
      <c r="B350" s="106" t="s">
        <v>250</v>
      </c>
      <c r="C350" s="106" t="s">
        <v>260</v>
      </c>
      <c r="D350" s="106" t="s">
        <v>252</v>
      </c>
      <c r="E350">
        <v>8570</v>
      </c>
      <c r="F350" s="106" t="s">
        <v>1225</v>
      </c>
      <c r="G350" s="106" t="s">
        <v>253</v>
      </c>
      <c r="H350" s="106" t="s">
        <v>289</v>
      </c>
      <c r="I350" s="106" t="s">
        <v>320</v>
      </c>
      <c r="J350" s="106" t="s">
        <v>2256</v>
      </c>
    </row>
    <row r="351" spans="1:10" x14ac:dyDescent="0.2">
      <c r="A351" s="106" t="s">
        <v>433</v>
      </c>
      <c r="B351" s="106" t="s">
        <v>250</v>
      </c>
      <c r="C351" s="106" t="s">
        <v>262</v>
      </c>
      <c r="D351" s="106" t="s">
        <v>252</v>
      </c>
      <c r="E351">
        <v>1434</v>
      </c>
      <c r="F351" s="106" t="s">
        <v>1236</v>
      </c>
      <c r="G351" s="106" t="s">
        <v>261</v>
      </c>
      <c r="H351" s="106" t="s">
        <v>280</v>
      </c>
      <c r="I351" s="106">
        <v>25</v>
      </c>
      <c r="J351" s="106"/>
    </row>
    <row r="352" spans="1:10" x14ac:dyDescent="0.2">
      <c r="A352" s="106" t="s">
        <v>433</v>
      </c>
      <c r="B352" s="106" t="s">
        <v>250</v>
      </c>
      <c r="C352" s="106" t="s">
        <v>260</v>
      </c>
      <c r="D352" s="106" t="s">
        <v>252</v>
      </c>
      <c r="E352">
        <v>2305</v>
      </c>
      <c r="F352" s="106" t="s">
        <v>1016</v>
      </c>
      <c r="G352" s="106" t="s">
        <v>253</v>
      </c>
      <c r="H352" s="106" t="s">
        <v>258</v>
      </c>
      <c r="I352" s="106">
        <v>326</v>
      </c>
      <c r="J352" s="106"/>
    </row>
    <row r="353" spans="1:10" x14ac:dyDescent="0.2">
      <c r="A353" s="106" t="s">
        <v>433</v>
      </c>
      <c r="B353" s="106" t="s">
        <v>250</v>
      </c>
      <c r="C353" s="106" t="s">
        <v>260</v>
      </c>
      <c r="D353" s="106" t="s">
        <v>252</v>
      </c>
      <c r="E353">
        <v>2337</v>
      </c>
      <c r="F353" s="106" t="s">
        <v>1465</v>
      </c>
      <c r="G353" s="106" t="s">
        <v>253</v>
      </c>
      <c r="H353" s="106" t="s">
        <v>279</v>
      </c>
      <c r="I353" s="106" t="s">
        <v>276</v>
      </c>
      <c r="J353" s="106" t="s">
        <v>1877</v>
      </c>
    </row>
    <row r="354" spans="1:10" x14ac:dyDescent="0.2">
      <c r="A354" s="106" t="s">
        <v>433</v>
      </c>
      <c r="B354" s="106" t="s">
        <v>250</v>
      </c>
      <c r="C354" s="106" t="s">
        <v>251</v>
      </c>
      <c r="D354" s="106" t="s">
        <v>252</v>
      </c>
      <c r="E354">
        <v>2462</v>
      </c>
      <c r="F354" s="106" t="s">
        <v>378</v>
      </c>
      <c r="G354" s="106" t="s">
        <v>253</v>
      </c>
      <c r="H354" s="106" t="s">
        <v>258</v>
      </c>
      <c r="I354" s="106">
        <v>402</v>
      </c>
      <c r="J354" s="106"/>
    </row>
    <row r="355" spans="1:10" x14ac:dyDescent="0.2">
      <c r="A355" s="106" t="s">
        <v>433</v>
      </c>
      <c r="B355" s="106" t="s">
        <v>250</v>
      </c>
      <c r="C355" s="106" t="s">
        <v>255</v>
      </c>
      <c r="D355" s="106" t="s">
        <v>252</v>
      </c>
      <c r="E355">
        <v>2698</v>
      </c>
      <c r="F355" s="106" t="s">
        <v>1237</v>
      </c>
      <c r="G355" s="106" t="s">
        <v>253</v>
      </c>
      <c r="H355" s="106" t="s">
        <v>263</v>
      </c>
      <c r="I355" s="106">
        <v>281</v>
      </c>
      <c r="J355" s="106"/>
    </row>
    <row r="356" spans="1:10" x14ac:dyDescent="0.2">
      <c r="A356" s="106" t="s">
        <v>433</v>
      </c>
      <c r="B356" s="106" t="s">
        <v>250</v>
      </c>
      <c r="C356" s="106" t="s">
        <v>262</v>
      </c>
      <c r="D356" s="106" t="s">
        <v>252</v>
      </c>
      <c r="E356">
        <v>3046</v>
      </c>
      <c r="F356" s="106" t="s">
        <v>1677</v>
      </c>
      <c r="G356" s="106" t="s">
        <v>253</v>
      </c>
      <c r="H356" s="106" t="s">
        <v>263</v>
      </c>
      <c r="I356" s="106" t="s">
        <v>284</v>
      </c>
      <c r="J356" s="106" t="s">
        <v>2081</v>
      </c>
    </row>
    <row r="357" spans="1:10" x14ac:dyDescent="0.2">
      <c r="A357" s="106" t="s">
        <v>433</v>
      </c>
      <c r="B357" s="106" t="s">
        <v>250</v>
      </c>
      <c r="C357" s="106" t="s">
        <v>260</v>
      </c>
      <c r="D357" s="106" t="s">
        <v>252</v>
      </c>
      <c r="E357">
        <v>3198</v>
      </c>
      <c r="F357" s="106" t="s">
        <v>1022</v>
      </c>
      <c r="G357" s="106" t="s">
        <v>253</v>
      </c>
      <c r="H357" s="106" t="s">
        <v>263</v>
      </c>
      <c r="I357" s="106">
        <v>584</v>
      </c>
      <c r="J357" s="106"/>
    </row>
    <row r="358" spans="1:10" x14ac:dyDescent="0.2">
      <c r="A358" s="106" t="s">
        <v>433</v>
      </c>
      <c r="B358" s="106" t="s">
        <v>250</v>
      </c>
      <c r="C358" s="106" t="s">
        <v>255</v>
      </c>
      <c r="D358" s="106" t="s">
        <v>252</v>
      </c>
      <c r="E358">
        <v>3266</v>
      </c>
      <c r="F358" s="106" t="s">
        <v>1466</v>
      </c>
      <c r="G358" s="106" t="s">
        <v>257</v>
      </c>
      <c r="H358" s="106" t="s">
        <v>279</v>
      </c>
      <c r="I358" s="106">
        <v>44</v>
      </c>
      <c r="J358" s="106"/>
    </row>
    <row r="359" spans="1:10" x14ac:dyDescent="0.2">
      <c r="A359" s="106" t="s">
        <v>433</v>
      </c>
      <c r="B359" s="106" t="s">
        <v>250</v>
      </c>
      <c r="C359" s="106" t="s">
        <v>260</v>
      </c>
      <c r="D359" s="106" t="s">
        <v>256</v>
      </c>
      <c r="E359">
        <v>3281</v>
      </c>
      <c r="F359" s="106" t="s">
        <v>434</v>
      </c>
      <c r="G359" s="106" t="s">
        <v>290</v>
      </c>
      <c r="H359" s="106" t="s">
        <v>291</v>
      </c>
      <c r="I359" s="106" t="s">
        <v>270</v>
      </c>
      <c r="J359" s="106" t="s">
        <v>2257</v>
      </c>
    </row>
    <row r="360" spans="1:10" x14ac:dyDescent="0.2">
      <c r="A360" s="106" t="s">
        <v>433</v>
      </c>
      <c r="B360" s="106" t="s">
        <v>250</v>
      </c>
      <c r="C360" s="106" t="s">
        <v>251</v>
      </c>
      <c r="D360" s="106" t="s">
        <v>256</v>
      </c>
      <c r="E360">
        <v>3297</v>
      </c>
      <c r="F360" s="106" t="s">
        <v>379</v>
      </c>
      <c r="G360" s="106" t="s">
        <v>257</v>
      </c>
      <c r="H360" s="106" t="s">
        <v>279</v>
      </c>
      <c r="I360">
        <v>30</v>
      </c>
    </row>
    <row r="361" spans="1:10" x14ac:dyDescent="0.2">
      <c r="A361" s="106" t="s">
        <v>433</v>
      </c>
      <c r="B361" s="106" t="s">
        <v>250</v>
      </c>
      <c r="C361" s="106" t="s">
        <v>260</v>
      </c>
      <c r="D361" s="106" t="s">
        <v>252</v>
      </c>
      <c r="E361">
        <v>3387</v>
      </c>
      <c r="F361" s="106" t="s">
        <v>380</v>
      </c>
      <c r="G361" s="106" t="s">
        <v>253</v>
      </c>
      <c r="H361" s="106" t="s">
        <v>263</v>
      </c>
      <c r="I361" s="106" t="s">
        <v>276</v>
      </c>
      <c r="J361" s="106" t="s">
        <v>2021</v>
      </c>
    </row>
    <row r="362" spans="1:10" x14ac:dyDescent="0.2">
      <c r="A362" s="106" t="s">
        <v>433</v>
      </c>
      <c r="B362" s="106" t="s">
        <v>250</v>
      </c>
      <c r="C362" s="106" t="s">
        <v>260</v>
      </c>
      <c r="D362" s="106" t="s">
        <v>256</v>
      </c>
      <c r="E362">
        <v>3996</v>
      </c>
      <c r="F362" s="106" t="s">
        <v>382</v>
      </c>
      <c r="G362" s="106" t="s">
        <v>253</v>
      </c>
      <c r="H362" s="106" t="s">
        <v>264</v>
      </c>
      <c r="I362" s="106">
        <v>221</v>
      </c>
      <c r="J362" s="106"/>
    </row>
    <row r="363" spans="1:10" x14ac:dyDescent="0.2">
      <c r="A363" s="106" t="s">
        <v>433</v>
      </c>
      <c r="B363" s="106" t="s">
        <v>250</v>
      </c>
      <c r="C363" s="106" t="s">
        <v>262</v>
      </c>
      <c r="D363" s="106" t="s">
        <v>252</v>
      </c>
      <c r="E363">
        <v>4433</v>
      </c>
      <c r="F363" s="106" t="s">
        <v>383</v>
      </c>
      <c r="G363" s="106" t="s">
        <v>253</v>
      </c>
      <c r="H363" s="106" t="s">
        <v>264</v>
      </c>
      <c r="I363" s="106">
        <v>292</v>
      </c>
      <c r="J363" s="106"/>
    </row>
    <row r="364" spans="1:10" x14ac:dyDescent="0.2">
      <c r="A364" s="106" t="s">
        <v>433</v>
      </c>
      <c r="B364" s="106" t="s">
        <v>250</v>
      </c>
      <c r="C364" s="106" t="s">
        <v>262</v>
      </c>
      <c r="D364" s="106" t="s">
        <v>252</v>
      </c>
      <c r="E364">
        <v>4440</v>
      </c>
      <c r="F364" s="106" t="s">
        <v>1735</v>
      </c>
      <c r="G364" s="106" t="s">
        <v>265</v>
      </c>
      <c r="H364" s="106" t="s">
        <v>264</v>
      </c>
      <c r="I364">
        <v>74</v>
      </c>
    </row>
    <row r="365" spans="1:10" x14ac:dyDescent="0.2">
      <c r="A365" s="106" t="s">
        <v>433</v>
      </c>
      <c r="B365" s="106" t="s">
        <v>250</v>
      </c>
      <c r="C365" s="106" t="s">
        <v>251</v>
      </c>
      <c r="D365" s="106" t="s">
        <v>252</v>
      </c>
      <c r="E365">
        <v>5967</v>
      </c>
      <c r="F365" s="106" t="s">
        <v>384</v>
      </c>
      <c r="G365" s="106" t="s">
        <v>261</v>
      </c>
      <c r="H365" s="106" t="s">
        <v>268</v>
      </c>
      <c r="I365" s="106">
        <v>63</v>
      </c>
      <c r="J365" s="106"/>
    </row>
    <row r="366" spans="1:10" x14ac:dyDescent="0.2">
      <c r="A366" s="106" t="s">
        <v>433</v>
      </c>
      <c r="B366" s="106" t="s">
        <v>250</v>
      </c>
      <c r="C366" s="106" t="s">
        <v>260</v>
      </c>
      <c r="D366" s="106" t="s">
        <v>252</v>
      </c>
      <c r="E366">
        <v>6086</v>
      </c>
      <c r="F366" s="106" t="s">
        <v>1025</v>
      </c>
      <c r="G366" s="106" t="s">
        <v>265</v>
      </c>
      <c r="H366" s="106" t="s">
        <v>258</v>
      </c>
      <c r="I366" s="106">
        <v>154</v>
      </c>
      <c r="J366" s="106"/>
    </row>
    <row r="367" spans="1:10" x14ac:dyDescent="0.2">
      <c r="A367" s="106" t="s">
        <v>433</v>
      </c>
      <c r="B367" s="106" t="s">
        <v>250</v>
      </c>
      <c r="C367" s="106" t="s">
        <v>260</v>
      </c>
      <c r="D367" s="106" t="s">
        <v>252</v>
      </c>
      <c r="E367">
        <v>6173</v>
      </c>
      <c r="F367" s="106" t="s">
        <v>385</v>
      </c>
      <c r="G367" s="106" t="s">
        <v>265</v>
      </c>
      <c r="H367" s="106" t="s">
        <v>258</v>
      </c>
      <c r="I367" s="106">
        <v>21</v>
      </c>
      <c r="J367" s="106"/>
    </row>
    <row r="368" spans="1:10" x14ac:dyDescent="0.2">
      <c r="A368" s="106" t="s">
        <v>433</v>
      </c>
      <c r="B368" s="106" t="s">
        <v>250</v>
      </c>
      <c r="C368" s="106" t="s">
        <v>262</v>
      </c>
      <c r="D368" s="106" t="s">
        <v>252</v>
      </c>
      <c r="E368">
        <v>6199</v>
      </c>
      <c r="F368" s="106" t="s">
        <v>1026</v>
      </c>
      <c r="G368" s="106" t="s">
        <v>253</v>
      </c>
      <c r="H368" s="106" t="s">
        <v>258</v>
      </c>
      <c r="I368">
        <v>169</v>
      </c>
    </row>
    <row r="369" spans="1:10" x14ac:dyDescent="0.2">
      <c r="A369" s="106" t="s">
        <v>433</v>
      </c>
      <c r="B369" s="106" t="s">
        <v>250</v>
      </c>
      <c r="C369" s="106" t="s">
        <v>251</v>
      </c>
      <c r="D369" s="106" t="s">
        <v>252</v>
      </c>
      <c r="E369">
        <v>6489</v>
      </c>
      <c r="F369" s="106" t="s">
        <v>386</v>
      </c>
      <c r="G369" s="106" t="s">
        <v>253</v>
      </c>
      <c r="H369" s="106" t="s">
        <v>274</v>
      </c>
      <c r="I369" s="106">
        <v>85</v>
      </c>
      <c r="J369" s="106"/>
    </row>
    <row r="370" spans="1:10" x14ac:dyDescent="0.2">
      <c r="A370" s="106" t="s">
        <v>433</v>
      </c>
      <c r="B370" s="106" t="s">
        <v>250</v>
      </c>
      <c r="C370" s="106" t="s">
        <v>251</v>
      </c>
      <c r="D370" s="106" t="s">
        <v>256</v>
      </c>
      <c r="E370">
        <v>6496</v>
      </c>
      <c r="F370" s="106" t="s">
        <v>376</v>
      </c>
      <c r="G370" s="106" t="s">
        <v>261</v>
      </c>
      <c r="H370" s="106" t="s">
        <v>274</v>
      </c>
      <c r="I370" s="106">
        <v>105</v>
      </c>
      <c r="J370" s="106"/>
    </row>
    <row r="371" spans="1:10" x14ac:dyDescent="0.2">
      <c r="A371" s="106" t="s">
        <v>433</v>
      </c>
      <c r="B371" s="106" t="s">
        <v>250</v>
      </c>
      <c r="C371" s="106" t="s">
        <v>260</v>
      </c>
      <c r="D371" s="106" t="s">
        <v>256</v>
      </c>
      <c r="E371">
        <v>6532</v>
      </c>
      <c r="F371" s="106" t="s">
        <v>324</v>
      </c>
      <c r="G371" s="106" t="s">
        <v>253</v>
      </c>
      <c r="H371" s="106" t="s">
        <v>258</v>
      </c>
      <c r="I371" s="106" t="s">
        <v>284</v>
      </c>
      <c r="J371" s="106" t="s">
        <v>2258</v>
      </c>
    </row>
    <row r="372" spans="1:10" x14ac:dyDescent="0.2">
      <c r="A372" s="106" t="s">
        <v>433</v>
      </c>
      <c r="B372" s="106" t="s">
        <v>250</v>
      </c>
      <c r="C372" s="106" t="s">
        <v>260</v>
      </c>
      <c r="D372" s="106" t="s">
        <v>252</v>
      </c>
      <c r="E372">
        <v>6578</v>
      </c>
      <c r="F372" s="106" t="s">
        <v>331</v>
      </c>
      <c r="G372" s="106" t="s">
        <v>261</v>
      </c>
      <c r="H372" s="106" t="s">
        <v>258</v>
      </c>
      <c r="I372" s="106">
        <v>28</v>
      </c>
      <c r="J372" s="106"/>
    </row>
    <row r="373" spans="1:10" x14ac:dyDescent="0.2">
      <c r="A373" s="106" t="s">
        <v>433</v>
      </c>
      <c r="B373" s="106" t="s">
        <v>250</v>
      </c>
      <c r="C373" s="106" t="s">
        <v>260</v>
      </c>
      <c r="D373" s="106" t="s">
        <v>252</v>
      </c>
      <c r="E373">
        <v>6734</v>
      </c>
      <c r="F373" s="106" t="s">
        <v>1415</v>
      </c>
      <c r="G373" s="106" t="s">
        <v>257</v>
      </c>
      <c r="H373" s="106" t="s">
        <v>278</v>
      </c>
      <c r="I373">
        <v>42</v>
      </c>
    </row>
    <row r="374" spans="1:10" x14ac:dyDescent="0.2">
      <c r="A374" s="106" t="s">
        <v>433</v>
      </c>
      <c r="B374" s="106" t="s">
        <v>250</v>
      </c>
      <c r="C374" s="106" t="s">
        <v>262</v>
      </c>
      <c r="D374" s="106" t="s">
        <v>256</v>
      </c>
      <c r="E374">
        <v>7035</v>
      </c>
      <c r="F374" s="106" t="s">
        <v>2259</v>
      </c>
      <c r="G374" s="106" t="s">
        <v>253</v>
      </c>
      <c r="H374" s="106" t="s">
        <v>258</v>
      </c>
      <c r="I374" s="106">
        <v>200</v>
      </c>
      <c r="J374" s="106"/>
    </row>
    <row r="375" spans="1:10" x14ac:dyDescent="0.2">
      <c r="A375" s="106" t="s">
        <v>433</v>
      </c>
      <c r="B375" s="106" t="s">
        <v>250</v>
      </c>
      <c r="C375" s="106" t="s">
        <v>262</v>
      </c>
      <c r="D375" s="106" t="s">
        <v>252</v>
      </c>
      <c r="E375">
        <v>7065</v>
      </c>
      <c r="F375" s="106" t="s">
        <v>388</v>
      </c>
      <c r="G375" s="106" t="s">
        <v>261</v>
      </c>
      <c r="H375" s="106" t="s">
        <v>258</v>
      </c>
      <c r="I375">
        <v>238</v>
      </c>
    </row>
    <row r="376" spans="1:10" x14ac:dyDescent="0.2">
      <c r="A376" s="106" t="s">
        <v>433</v>
      </c>
      <c r="B376" s="106" t="s">
        <v>250</v>
      </c>
      <c r="C376" s="106" t="s">
        <v>260</v>
      </c>
      <c r="D376" s="106" t="s">
        <v>256</v>
      </c>
      <c r="E376">
        <v>7077</v>
      </c>
      <c r="F376" s="106" t="s">
        <v>1054</v>
      </c>
      <c r="G376" s="106" t="s">
        <v>265</v>
      </c>
      <c r="H376" s="106" t="s">
        <v>258</v>
      </c>
      <c r="I376" s="106">
        <v>67</v>
      </c>
      <c r="J376" s="106"/>
    </row>
    <row r="377" spans="1:10" x14ac:dyDescent="0.2">
      <c r="A377" s="106" t="s">
        <v>433</v>
      </c>
      <c r="B377" s="106" t="s">
        <v>250</v>
      </c>
      <c r="C377" s="106" t="s">
        <v>262</v>
      </c>
      <c r="D377" s="106" t="s">
        <v>252</v>
      </c>
      <c r="E377">
        <v>7607</v>
      </c>
      <c r="F377" s="106" t="s">
        <v>1390</v>
      </c>
      <c r="G377" s="106" t="s">
        <v>253</v>
      </c>
      <c r="H377" s="106" t="s">
        <v>259</v>
      </c>
      <c r="I377" s="106">
        <v>327</v>
      </c>
      <c r="J377" s="106"/>
    </row>
    <row r="378" spans="1:10" x14ac:dyDescent="0.2">
      <c r="A378" s="106" t="s">
        <v>433</v>
      </c>
      <c r="B378" s="106" t="s">
        <v>250</v>
      </c>
      <c r="C378" s="106" t="s">
        <v>262</v>
      </c>
      <c r="D378" s="106" t="s">
        <v>252</v>
      </c>
      <c r="E378">
        <v>9418</v>
      </c>
      <c r="F378" s="106" t="s">
        <v>1119</v>
      </c>
      <c r="G378" s="106" t="s">
        <v>253</v>
      </c>
      <c r="H378" s="106" t="s">
        <v>264</v>
      </c>
      <c r="I378" s="106" t="s">
        <v>284</v>
      </c>
      <c r="J378" s="106" t="s">
        <v>2260</v>
      </c>
    </row>
    <row r="379" spans="1:10" x14ac:dyDescent="0.2">
      <c r="A379" s="106" t="s">
        <v>1467</v>
      </c>
      <c r="B379" s="106" t="s">
        <v>250</v>
      </c>
      <c r="C379" s="106" t="s">
        <v>255</v>
      </c>
      <c r="D379" s="106" t="s">
        <v>252</v>
      </c>
      <c r="E379">
        <v>1605</v>
      </c>
      <c r="F379" s="106" t="s">
        <v>407</v>
      </c>
      <c r="G379" s="106" t="s">
        <v>253</v>
      </c>
      <c r="H379" s="106" t="s">
        <v>408</v>
      </c>
      <c r="I379" s="106" t="s">
        <v>1171</v>
      </c>
      <c r="J379" s="106" t="s">
        <v>2261</v>
      </c>
    </row>
    <row r="380" spans="1:10" x14ac:dyDescent="0.2">
      <c r="A380" s="106" t="s">
        <v>1467</v>
      </c>
      <c r="B380" s="106" t="s">
        <v>250</v>
      </c>
      <c r="C380" s="106" t="s">
        <v>260</v>
      </c>
      <c r="D380" s="106" t="s">
        <v>252</v>
      </c>
      <c r="E380">
        <v>2108</v>
      </c>
      <c r="F380" s="106" t="s">
        <v>391</v>
      </c>
      <c r="G380" s="106" t="s">
        <v>253</v>
      </c>
      <c r="H380" s="106" t="s">
        <v>254</v>
      </c>
      <c r="I380" s="106">
        <v>287</v>
      </c>
      <c r="J380" s="106"/>
    </row>
    <row r="381" spans="1:10" x14ac:dyDescent="0.2">
      <c r="A381" s="106" t="s">
        <v>1467</v>
      </c>
      <c r="B381" s="106" t="s">
        <v>250</v>
      </c>
      <c r="C381" s="106" t="s">
        <v>260</v>
      </c>
      <c r="D381" s="106" t="s">
        <v>252</v>
      </c>
      <c r="E381">
        <v>2148</v>
      </c>
      <c r="F381" s="106" t="s">
        <v>454</v>
      </c>
      <c r="G381" s="106" t="s">
        <v>253</v>
      </c>
      <c r="H381" s="106" t="s">
        <v>258</v>
      </c>
      <c r="I381" s="106">
        <v>205</v>
      </c>
      <c r="J381" s="106"/>
    </row>
    <row r="382" spans="1:10" x14ac:dyDescent="0.2">
      <c r="A382" s="106" t="s">
        <v>1467</v>
      </c>
      <c r="B382" s="106" t="s">
        <v>250</v>
      </c>
      <c r="C382" s="106" t="s">
        <v>251</v>
      </c>
      <c r="D382" s="106" t="s">
        <v>252</v>
      </c>
      <c r="E382">
        <v>2180</v>
      </c>
      <c r="F382" s="106" t="s">
        <v>392</v>
      </c>
      <c r="G382" s="106" t="s">
        <v>253</v>
      </c>
      <c r="H382" s="106" t="s">
        <v>258</v>
      </c>
      <c r="I382" s="106">
        <v>152</v>
      </c>
      <c r="J382" s="106"/>
    </row>
    <row r="383" spans="1:10" x14ac:dyDescent="0.2">
      <c r="A383" s="106" t="s">
        <v>1467</v>
      </c>
      <c r="B383" s="106" t="s">
        <v>250</v>
      </c>
      <c r="C383" s="106" t="s">
        <v>260</v>
      </c>
      <c r="D383" s="106" t="s">
        <v>252</v>
      </c>
      <c r="E383">
        <v>2326</v>
      </c>
      <c r="F383" s="106" t="s">
        <v>455</v>
      </c>
      <c r="G383" s="106" t="s">
        <v>253</v>
      </c>
      <c r="H383" s="106" t="s">
        <v>264</v>
      </c>
      <c r="I383" s="106">
        <v>808</v>
      </c>
      <c r="J383" s="106"/>
    </row>
    <row r="384" spans="1:10" x14ac:dyDescent="0.2">
      <c r="A384" s="106" t="s">
        <v>1467</v>
      </c>
      <c r="B384" s="106" t="s">
        <v>250</v>
      </c>
      <c r="C384" s="106" t="s">
        <v>260</v>
      </c>
      <c r="D384" s="106" t="s">
        <v>252</v>
      </c>
      <c r="E384">
        <v>2349</v>
      </c>
      <c r="F384" s="106" t="s">
        <v>457</v>
      </c>
      <c r="G384" s="106" t="s">
        <v>257</v>
      </c>
      <c r="H384" s="106" t="s">
        <v>264</v>
      </c>
      <c r="I384" s="106">
        <v>184</v>
      </c>
      <c r="J384" s="106"/>
    </row>
    <row r="385" spans="1:10" x14ac:dyDescent="0.2">
      <c r="A385" s="106" t="s">
        <v>1467</v>
      </c>
      <c r="B385" s="106" t="s">
        <v>250</v>
      </c>
      <c r="C385" s="106" t="s">
        <v>260</v>
      </c>
      <c r="D385" s="106" t="s">
        <v>252</v>
      </c>
      <c r="E385">
        <v>2733</v>
      </c>
      <c r="F385" s="106" t="s">
        <v>494</v>
      </c>
      <c r="G385" s="106" t="s">
        <v>253</v>
      </c>
      <c r="H385" s="106" t="s">
        <v>259</v>
      </c>
      <c r="I385" s="106">
        <v>836</v>
      </c>
      <c r="J385" s="106"/>
    </row>
    <row r="386" spans="1:10" x14ac:dyDescent="0.2">
      <c r="A386" s="106" t="s">
        <v>1467</v>
      </c>
      <c r="B386" s="106" t="s">
        <v>250</v>
      </c>
      <c r="C386" s="106" t="s">
        <v>260</v>
      </c>
      <c r="D386" s="106" t="s">
        <v>252</v>
      </c>
      <c r="E386">
        <v>2812</v>
      </c>
      <c r="F386" s="106" t="s">
        <v>495</v>
      </c>
      <c r="G386" s="106" t="s">
        <v>253</v>
      </c>
      <c r="H386" s="106" t="s">
        <v>254</v>
      </c>
      <c r="I386" s="106">
        <v>133</v>
      </c>
      <c r="J386" s="106"/>
    </row>
    <row r="387" spans="1:10" x14ac:dyDescent="0.2">
      <c r="A387" s="106" t="s">
        <v>1467</v>
      </c>
      <c r="B387" s="106" t="s">
        <v>250</v>
      </c>
      <c r="C387" s="106" t="s">
        <v>260</v>
      </c>
      <c r="D387" s="106" t="s">
        <v>256</v>
      </c>
      <c r="E387">
        <v>3464</v>
      </c>
      <c r="F387" s="106" t="s">
        <v>393</v>
      </c>
      <c r="G387" s="106" t="s">
        <v>253</v>
      </c>
      <c r="H387" s="106" t="s">
        <v>279</v>
      </c>
      <c r="I387">
        <v>78</v>
      </c>
    </row>
    <row r="388" spans="1:10" x14ac:dyDescent="0.2">
      <c r="A388" s="106" t="s">
        <v>1467</v>
      </c>
      <c r="B388" s="106" t="s">
        <v>250</v>
      </c>
      <c r="C388" s="106" t="s">
        <v>260</v>
      </c>
      <c r="D388" s="106" t="s">
        <v>256</v>
      </c>
      <c r="E388">
        <v>3467</v>
      </c>
      <c r="F388" s="106" t="s">
        <v>394</v>
      </c>
      <c r="G388" s="106" t="s">
        <v>253</v>
      </c>
      <c r="H388" s="106" t="s">
        <v>279</v>
      </c>
      <c r="I388" s="106">
        <v>30</v>
      </c>
      <c r="J388" s="106"/>
    </row>
    <row r="389" spans="1:10" x14ac:dyDescent="0.2">
      <c r="A389" s="106" t="s">
        <v>1467</v>
      </c>
      <c r="B389" s="106" t="s">
        <v>250</v>
      </c>
      <c r="C389" s="106" t="s">
        <v>260</v>
      </c>
      <c r="D389" s="106" t="s">
        <v>252</v>
      </c>
      <c r="E389">
        <v>3571</v>
      </c>
      <c r="F389" s="106" t="s">
        <v>496</v>
      </c>
      <c r="G389" s="106" t="s">
        <v>253</v>
      </c>
      <c r="H389" s="106" t="s">
        <v>286</v>
      </c>
      <c r="I389" s="106">
        <v>136</v>
      </c>
      <c r="J389" s="106"/>
    </row>
    <row r="390" spans="1:10" x14ac:dyDescent="0.2">
      <c r="A390" s="106" t="s">
        <v>1467</v>
      </c>
      <c r="B390" s="106" t="s">
        <v>250</v>
      </c>
      <c r="C390" s="106" t="s">
        <v>260</v>
      </c>
      <c r="D390" s="106" t="s">
        <v>252</v>
      </c>
      <c r="E390">
        <v>3622</v>
      </c>
      <c r="F390" s="106" t="s">
        <v>497</v>
      </c>
      <c r="G390" s="106" t="s">
        <v>265</v>
      </c>
      <c r="H390" s="106" t="s">
        <v>264</v>
      </c>
      <c r="I390" s="106">
        <v>44</v>
      </c>
      <c r="J390" s="106"/>
    </row>
    <row r="391" spans="1:10" x14ac:dyDescent="0.2">
      <c r="A391" s="106" t="s">
        <v>1467</v>
      </c>
      <c r="B391" s="106" t="s">
        <v>250</v>
      </c>
      <c r="C391" s="106" t="s">
        <v>260</v>
      </c>
      <c r="D391" s="106" t="s">
        <v>256</v>
      </c>
      <c r="E391">
        <v>3652</v>
      </c>
      <c r="F391" s="106" t="s">
        <v>499</v>
      </c>
      <c r="G391" s="106" t="s">
        <v>265</v>
      </c>
      <c r="H391" s="106" t="s">
        <v>264</v>
      </c>
      <c r="I391">
        <v>124</v>
      </c>
    </row>
    <row r="392" spans="1:10" x14ac:dyDescent="0.2">
      <c r="A392" s="106" t="s">
        <v>1467</v>
      </c>
      <c r="B392" s="106" t="s">
        <v>250</v>
      </c>
      <c r="C392" s="106" t="s">
        <v>260</v>
      </c>
      <c r="D392" s="106" t="s">
        <v>256</v>
      </c>
      <c r="E392">
        <v>4080</v>
      </c>
      <c r="F392" s="106" t="s">
        <v>395</v>
      </c>
      <c r="G392" s="106" t="s">
        <v>257</v>
      </c>
      <c r="H392" s="106" t="s">
        <v>266</v>
      </c>
      <c r="I392">
        <v>248</v>
      </c>
    </row>
    <row r="393" spans="1:10" x14ac:dyDescent="0.2">
      <c r="A393" s="106" t="s">
        <v>1467</v>
      </c>
      <c r="B393" s="106" t="s">
        <v>250</v>
      </c>
      <c r="C393" s="106" t="s">
        <v>260</v>
      </c>
      <c r="D393" s="106" t="s">
        <v>252</v>
      </c>
      <c r="E393">
        <v>4403</v>
      </c>
      <c r="F393" s="106" t="s">
        <v>1029</v>
      </c>
      <c r="G393" s="106" t="s">
        <v>253</v>
      </c>
      <c r="H393" s="106" t="s">
        <v>266</v>
      </c>
      <c r="I393" s="106" t="s">
        <v>320</v>
      </c>
      <c r="J393" s="106" t="s">
        <v>2262</v>
      </c>
    </row>
    <row r="394" spans="1:10" x14ac:dyDescent="0.2">
      <c r="A394" s="106" t="s">
        <v>1467</v>
      </c>
      <c r="B394" s="106" t="s">
        <v>250</v>
      </c>
      <c r="C394" s="106" t="s">
        <v>262</v>
      </c>
      <c r="D394" s="106" t="s">
        <v>256</v>
      </c>
      <c r="E394">
        <v>4447</v>
      </c>
      <c r="F394" s="106" t="s">
        <v>396</v>
      </c>
      <c r="G394" s="106" t="s">
        <v>349</v>
      </c>
      <c r="H394" s="106" t="s">
        <v>264</v>
      </c>
      <c r="I394" s="106">
        <v>44</v>
      </c>
      <c r="J394" s="106"/>
    </row>
    <row r="395" spans="1:10" x14ac:dyDescent="0.2">
      <c r="A395" s="106" t="s">
        <v>1467</v>
      </c>
      <c r="B395" s="106" t="s">
        <v>250</v>
      </c>
      <c r="C395" s="106" t="s">
        <v>255</v>
      </c>
      <c r="D395" s="106" t="s">
        <v>252</v>
      </c>
      <c r="E395">
        <v>5187</v>
      </c>
      <c r="F395" s="106" t="s">
        <v>1033</v>
      </c>
      <c r="G395" s="106" t="s">
        <v>253</v>
      </c>
      <c r="H395" s="106" t="s">
        <v>329</v>
      </c>
      <c r="I395" s="106">
        <v>107</v>
      </c>
      <c r="J395" s="106"/>
    </row>
    <row r="396" spans="1:10" x14ac:dyDescent="0.2">
      <c r="A396" s="106" t="s">
        <v>1467</v>
      </c>
      <c r="B396" s="106" t="s">
        <v>250</v>
      </c>
      <c r="C396" s="106" t="s">
        <v>260</v>
      </c>
      <c r="D396" s="106" t="s">
        <v>252</v>
      </c>
      <c r="E396">
        <v>5445</v>
      </c>
      <c r="F396" s="106" t="s">
        <v>1126</v>
      </c>
      <c r="G396" s="106" t="s">
        <v>253</v>
      </c>
      <c r="H396" s="106" t="s">
        <v>483</v>
      </c>
      <c r="I396" s="106">
        <v>134</v>
      </c>
      <c r="J396" s="106"/>
    </row>
    <row r="397" spans="1:10" x14ac:dyDescent="0.2">
      <c r="A397" s="106" t="s">
        <v>1467</v>
      </c>
      <c r="B397" s="106" t="s">
        <v>250</v>
      </c>
      <c r="C397" s="106" t="s">
        <v>255</v>
      </c>
      <c r="D397" s="106" t="s">
        <v>252</v>
      </c>
      <c r="E397">
        <v>6328</v>
      </c>
      <c r="F397" s="106" t="s">
        <v>1125</v>
      </c>
      <c r="G397" s="106" t="s">
        <v>253</v>
      </c>
      <c r="H397" s="106" t="s">
        <v>274</v>
      </c>
      <c r="I397" s="106">
        <v>133</v>
      </c>
      <c r="J397" s="106"/>
    </row>
    <row r="398" spans="1:10" x14ac:dyDescent="0.2">
      <c r="A398" s="106" t="s">
        <v>1467</v>
      </c>
      <c r="B398" s="106" t="s">
        <v>250</v>
      </c>
      <c r="C398" s="106" t="s">
        <v>260</v>
      </c>
      <c r="D398" s="106" t="s">
        <v>252</v>
      </c>
      <c r="E398">
        <v>6517</v>
      </c>
      <c r="F398" s="106" t="s">
        <v>425</v>
      </c>
      <c r="G398" s="106" t="s">
        <v>253</v>
      </c>
      <c r="H398" s="106" t="s">
        <v>278</v>
      </c>
      <c r="I398" s="106">
        <v>498</v>
      </c>
      <c r="J398" s="106"/>
    </row>
    <row r="399" spans="1:10" x14ac:dyDescent="0.2">
      <c r="A399" s="106" t="s">
        <v>1467</v>
      </c>
      <c r="B399" s="106" t="s">
        <v>250</v>
      </c>
      <c r="C399" s="106" t="s">
        <v>251</v>
      </c>
      <c r="D399" s="106" t="s">
        <v>252</v>
      </c>
      <c r="E399">
        <v>6662</v>
      </c>
      <c r="F399" s="106" t="s">
        <v>458</v>
      </c>
      <c r="G399" s="106" t="s">
        <v>257</v>
      </c>
      <c r="H399" s="106" t="s">
        <v>278</v>
      </c>
      <c r="I399" s="106">
        <v>42</v>
      </c>
      <c r="J399" s="106"/>
    </row>
    <row r="400" spans="1:10" x14ac:dyDescent="0.2">
      <c r="A400" s="106" t="s">
        <v>1467</v>
      </c>
      <c r="B400" s="106" t="s">
        <v>250</v>
      </c>
      <c r="C400" s="106" t="s">
        <v>260</v>
      </c>
      <c r="D400" s="106" t="s">
        <v>252</v>
      </c>
      <c r="E400">
        <v>7230</v>
      </c>
      <c r="F400" s="106" t="s">
        <v>399</v>
      </c>
      <c r="G400" s="106" t="s">
        <v>253</v>
      </c>
      <c r="H400" s="106" t="s">
        <v>283</v>
      </c>
      <c r="I400" s="106" t="s">
        <v>284</v>
      </c>
      <c r="J400" s="106" t="s">
        <v>2084</v>
      </c>
    </row>
    <row r="401" spans="1:10" x14ac:dyDescent="0.2">
      <c r="A401" s="106" t="s">
        <v>1467</v>
      </c>
      <c r="B401" s="106" t="s">
        <v>250</v>
      </c>
      <c r="C401" s="106" t="s">
        <v>260</v>
      </c>
      <c r="D401" s="106" t="s">
        <v>252</v>
      </c>
      <c r="E401">
        <v>7417</v>
      </c>
      <c r="F401" s="106" t="s">
        <v>1175</v>
      </c>
      <c r="G401" s="106" t="s">
        <v>253</v>
      </c>
      <c r="H401" s="106" t="s">
        <v>259</v>
      </c>
      <c r="I401" s="106">
        <v>121</v>
      </c>
      <c r="J401" s="106"/>
    </row>
    <row r="402" spans="1:10" x14ac:dyDescent="0.2">
      <c r="A402" s="106" t="s">
        <v>1467</v>
      </c>
      <c r="B402" s="106" t="s">
        <v>250</v>
      </c>
      <c r="C402" s="106" t="s">
        <v>260</v>
      </c>
      <c r="D402" s="106" t="s">
        <v>252</v>
      </c>
      <c r="E402">
        <v>7480</v>
      </c>
      <c r="F402" s="106" t="s">
        <v>348</v>
      </c>
      <c r="G402" s="106" t="s">
        <v>253</v>
      </c>
      <c r="H402" s="106" t="s">
        <v>259</v>
      </c>
      <c r="I402" s="106">
        <v>210</v>
      </c>
      <c r="J402" s="106"/>
    </row>
    <row r="403" spans="1:10" x14ac:dyDescent="0.2">
      <c r="A403" s="106" t="s">
        <v>1467</v>
      </c>
      <c r="B403" s="106" t="s">
        <v>250</v>
      </c>
      <c r="C403" s="106" t="s">
        <v>260</v>
      </c>
      <c r="D403" s="106" t="s">
        <v>256</v>
      </c>
      <c r="E403">
        <v>7481</v>
      </c>
      <c r="F403" s="106" t="s">
        <v>402</v>
      </c>
      <c r="G403" s="106" t="s">
        <v>253</v>
      </c>
      <c r="H403" s="106" t="s">
        <v>259</v>
      </c>
      <c r="I403" s="106">
        <v>129</v>
      </c>
      <c r="J403" s="106"/>
    </row>
    <row r="404" spans="1:10" x14ac:dyDescent="0.2">
      <c r="A404" s="106" t="s">
        <v>1467</v>
      </c>
      <c r="B404" s="106" t="s">
        <v>250</v>
      </c>
      <c r="C404" s="106" t="s">
        <v>260</v>
      </c>
      <c r="D404" s="106" t="s">
        <v>252</v>
      </c>
      <c r="E404">
        <v>7971</v>
      </c>
      <c r="F404" s="106" t="s">
        <v>1049</v>
      </c>
      <c r="G404" s="106" t="s">
        <v>253</v>
      </c>
      <c r="H404" s="106" t="s">
        <v>266</v>
      </c>
      <c r="I404">
        <v>200</v>
      </c>
    </row>
    <row r="405" spans="1:10" x14ac:dyDescent="0.2">
      <c r="A405" s="106" t="s">
        <v>1467</v>
      </c>
      <c r="B405" s="106" t="s">
        <v>250</v>
      </c>
      <c r="C405" s="106" t="s">
        <v>260</v>
      </c>
      <c r="D405" s="106" t="s">
        <v>252</v>
      </c>
      <c r="E405">
        <v>8138</v>
      </c>
      <c r="F405" s="106" t="s">
        <v>404</v>
      </c>
      <c r="G405" s="106" t="s">
        <v>261</v>
      </c>
      <c r="H405" s="106" t="s">
        <v>259</v>
      </c>
      <c r="I405">
        <v>44</v>
      </c>
    </row>
    <row r="406" spans="1:10" x14ac:dyDescent="0.2">
      <c r="A406" s="106" t="s">
        <v>1467</v>
      </c>
      <c r="B406" s="106" t="s">
        <v>250</v>
      </c>
      <c r="C406" s="106" t="s">
        <v>260</v>
      </c>
      <c r="D406" s="106" t="s">
        <v>252</v>
      </c>
      <c r="E406">
        <v>8818</v>
      </c>
      <c r="F406" s="106" t="s">
        <v>1147</v>
      </c>
      <c r="G406" s="106" t="s">
        <v>253</v>
      </c>
      <c r="H406" s="106" t="s">
        <v>279</v>
      </c>
      <c r="I406" s="106">
        <v>837</v>
      </c>
      <c r="J406" s="106"/>
    </row>
    <row r="407" spans="1:10" x14ac:dyDescent="0.2">
      <c r="A407" s="106" t="s">
        <v>1468</v>
      </c>
      <c r="B407" s="106" t="s">
        <v>250</v>
      </c>
      <c r="C407" s="106" t="s">
        <v>260</v>
      </c>
      <c r="D407" s="106" t="s">
        <v>256</v>
      </c>
      <c r="E407">
        <v>1450</v>
      </c>
      <c r="F407" s="106" t="s">
        <v>405</v>
      </c>
      <c r="G407" s="106" t="s">
        <v>257</v>
      </c>
      <c r="H407" s="106" t="s">
        <v>280</v>
      </c>
      <c r="I407" s="106">
        <v>67</v>
      </c>
      <c r="J407" s="106"/>
    </row>
    <row r="408" spans="1:10" x14ac:dyDescent="0.2">
      <c r="A408" s="106" t="s">
        <v>1468</v>
      </c>
      <c r="B408" s="106" t="s">
        <v>250</v>
      </c>
      <c r="C408" s="106" t="s">
        <v>260</v>
      </c>
      <c r="D408" s="106" t="s">
        <v>252</v>
      </c>
      <c r="E408">
        <v>1451</v>
      </c>
      <c r="F408" s="106" t="s">
        <v>406</v>
      </c>
      <c r="G408" s="106" t="s">
        <v>261</v>
      </c>
      <c r="H408" s="106" t="s">
        <v>280</v>
      </c>
      <c r="I408">
        <v>32</v>
      </c>
    </row>
    <row r="409" spans="1:10" x14ac:dyDescent="0.2">
      <c r="A409" s="106" t="s">
        <v>1468</v>
      </c>
      <c r="B409" s="106" t="s">
        <v>250</v>
      </c>
      <c r="C409" s="106" t="s">
        <v>260</v>
      </c>
      <c r="D409" s="106" t="s">
        <v>256</v>
      </c>
      <c r="E409">
        <v>1723</v>
      </c>
      <c r="F409" s="106" t="s">
        <v>360</v>
      </c>
      <c r="G409" s="106" t="s">
        <v>257</v>
      </c>
      <c r="H409" s="106" t="s">
        <v>280</v>
      </c>
      <c r="I409" s="106">
        <v>315</v>
      </c>
      <c r="J409" s="106"/>
    </row>
    <row r="410" spans="1:10" x14ac:dyDescent="0.2">
      <c r="A410" s="106" t="s">
        <v>1468</v>
      </c>
      <c r="B410" s="106" t="s">
        <v>250</v>
      </c>
      <c r="C410" s="106" t="s">
        <v>260</v>
      </c>
      <c r="D410" s="106" t="s">
        <v>252</v>
      </c>
      <c r="E410">
        <v>1952</v>
      </c>
      <c r="F410" s="106" t="s">
        <v>409</v>
      </c>
      <c r="G410" s="106" t="s">
        <v>253</v>
      </c>
      <c r="H410" s="106" t="s">
        <v>280</v>
      </c>
      <c r="I410" s="106">
        <v>501</v>
      </c>
      <c r="J410" s="106"/>
    </row>
    <row r="411" spans="1:10" x14ac:dyDescent="0.2">
      <c r="A411" s="106" t="s">
        <v>1468</v>
      </c>
      <c r="B411" s="106" t="s">
        <v>250</v>
      </c>
      <c r="C411" s="106" t="s">
        <v>260</v>
      </c>
      <c r="D411" s="106" t="s">
        <v>252</v>
      </c>
      <c r="E411">
        <v>1964</v>
      </c>
      <c r="F411" s="106" t="s">
        <v>390</v>
      </c>
      <c r="G411" s="106" t="s">
        <v>253</v>
      </c>
      <c r="H411" s="106" t="s">
        <v>280</v>
      </c>
      <c r="I411" s="106">
        <v>139</v>
      </c>
      <c r="J411" s="106"/>
    </row>
    <row r="412" spans="1:10" x14ac:dyDescent="0.2">
      <c r="A412" s="106" t="s">
        <v>1468</v>
      </c>
      <c r="B412" s="106" t="s">
        <v>250</v>
      </c>
      <c r="C412" s="106" t="s">
        <v>260</v>
      </c>
      <c r="D412" s="106" t="s">
        <v>252</v>
      </c>
      <c r="E412">
        <v>2173</v>
      </c>
      <c r="F412" s="106" t="s">
        <v>456</v>
      </c>
      <c r="G412" s="106" t="s">
        <v>257</v>
      </c>
      <c r="H412" s="106" t="s">
        <v>258</v>
      </c>
      <c r="I412" s="106">
        <v>49</v>
      </c>
      <c r="J412" s="106"/>
    </row>
    <row r="413" spans="1:10" x14ac:dyDescent="0.2">
      <c r="A413" s="106" t="s">
        <v>1468</v>
      </c>
      <c r="B413" s="106" t="s">
        <v>250</v>
      </c>
      <c r="C413" s="106" t="s">
        <v>260</v>
      </c>
      <c r="D413" s="106" t="s">
        <v>252</v>
      </c>
      <c r="E413">
        <v>2321</v>
      </c>
      <c r="F413" s="106" t="s">
        <v>1176</v>
      </c>
      <c r="G413" s="106" t="s">
        <v>257</v>
      </c>
      <c r="H413" s="106" t="s">
        <v>264</v>
      </c>
      <c r="I413" s="106">
        <v>33</v>
      </c>
      <c r="J413" s="106"/>
    </row>
    <row r="414" spans="1:10" x14ac:dyDescent="0.2">
      <c r="A414" s="106" t="s">
        <v>1468</v>
      </c>
      <c r="B414" s="106" t="s">
        <v>250</v>
      </c>
      <c r="C414" s="106" t="s">
        <v>251</v>
      </c>
      <c r="D414" s="106" t="s">
        <v>252</v>
      </c>
      <c r="E414">
        <v>2385</v>
      </c>
      <c r="F414" s="106" t="s">
        <v>1050</v>
      </c>
      <c r="G414" s="106" t="s">
        <v>265</v>
      </c>
      <c r="H414" s="106" t="s">
        <v>258</v>
      </c>
      <c r="I414" s="106">
        <v>128</v>
      </c>
      <c r="J414" s="106"/>
    </row>
    <row r="415" spans="1:10" x14ac:dyDescent="0.2">
      <c r="A415" s="106" t="s">
        <v>1468</v>
      </c>
      <c r="B415" s="106" t="s">
        <v>250</v>
      </c>
      <c r="C415" s="106" t="s">
        <v>260</v>
      </c>
      <c r="D415" s="106" t="s">
        <v>252</v>
      </c>
      <c r="E415">
        <v>2654</v>
      </c>
      <c r="F415" s="106" t="s">
        <v>351</v>
      </c>
      <c r="G415" s="106" t="s">
        <v>261</v>
      </c>
      <c r="H415" s="106" t="s">
        <v>263</v>
      </c>
      <c r="I415" s="106">
        <v>107</v>
      </c>
      <c r="J415" s="106"/>
    </row>
    <row r="416" spans="1:10" x14ac:dyDescent="0.2">
      <c r="A416" s="106" t="s">
        <v>1468</v>
      </c>
      <c r="B416" s="106" t="s">
        <v>250</v>
      </c>
      <c r="C416" s="106" t="s">
        <v>262</v>
      </c>
      <c r="D416" s="106" t="s">
        <v>252</v>
      </c>
      <c r="E416">
        <v>2974</v>
      </c>
      <c r="F416" s="106" t="s">
        <v>410</v>
      </c>
      <c r="G416" s="106" t="s">
        <v>349</v>
      </c>
      <c r="H416" s="106" t="s">
        <v>279</v>
      </c>
      <c r="I416" s="106">
        <v>35</v>
      </c>
      <c r="J416" s="106"/>
    </row>
    <row r="417" spans="1:10" x14ac:dyDescent="0.2">
      <c r="A417" s="106" t="s">
        <v>1468</v>
      </c>
      <c r="B417" s="106" t="s">
        <v>250</v>
      </c>
      <c r="C417" s="106" t="s">
        <v>260</v>
      </c>
      <c r="D417" s="106" t="s">
        <v>252</v>
      </c>
      <c r="E417">
        <v>2976</v>
      </c>
      <c r="F417" s="106" t="s">
        <v>411</v>
      </c>
      <c r="G417" s="106" t="s">
        <v>412</v>
      </c>
      <c r="H417" s="106" t="s">
        <v>279</v>
      </c>
      <c r="I417" s="106">
        <v>13</v>
      </c>
      <c r="J417" s="106"/>
    </row>
    <row r="418" spans="1:10" x14ac:dyDescent="0.2">
      <c r="A418" s="106" t="s">
        <v>1468</v>
      </c>
      <c r="B418" s="106" t="s">
        <v>250</v>
      </c>
      <c r="C418" s="106" t="s">
        <v>260</v>
      </c>
      <c r="D418" s="106" t="s">
        <v>252</v>
      </c>
      <c r="E418">
        <v>2981</v>
      </c>
      <c r="F418" s="106" t="s">
        <v>1130</v>
      </c>
      <c r="G418" s="106" t="s">
        <v>265</v>
      </c>
      <c r="H418" s="106" t="s">
        <v>279</v>
      </c>
      <c r="I418" s="106">
        <v>69</v>
      </c>
      <c r="J418" s="106"/>
    </row>
    <row r="419" spans="1:10" x14ac:dyDescent="0.2">
      <c r="A419" s="106" t="s">
        <v>1468</v>
      </c>
      <c r="B419" s="106" t="s">
        <v>250</v>
      </c>
      <c r="C419" s="106" t="s">
        <v>260</v>
      </c>
      <c r="D419" s="106" t="s">
        <v>252</v>
      </c>
      <c r="E419">
        <v>3372</v>
      </c>
      <c r="F419" s="106" t="s">
        <v>498</v>
      </c>
      <c r="G419" s="106" t="s">
        <v>261</v>
      </c>
      <c r="H419" s="106" t="s">
        <v>263</v>
      </c>
      <c r="I419" s="106">
        <v>54</v>
      </c>
      <c r="J419" s="106"/>
    </row>
    <row r="420" spans="1:10" x14ac:dyDescent="0.2">
      <c r="A420" s="106" t="s">
        <v>1468</v>
      </c>
      <c r="B420" s="106" t="s">
        <v>250</v>
      </c>
      <c r="C420" s="106" t="s">
        <v>260</v>
      </c>
      <c r="D420" s="106" t="s">
        <v>252</v>
      </c>
      <c r="E420">
        <v>3666</v>
      </c>
      <c r="F420" s="106" t="s">
        <v>480</v>
      </c>
      <c r="G420" s="106" t="s">
        <v>253</v>
      </c>
      <c r="H420" s="106" t="s">
        <v>264</v>
      </c>
      <c r="I420" s="106">
        <v>102</v>
      </c>
      <c r="J420" s="106"/>
    </row>
    <row r="421" spans="1:10" x14ac:dyDescent="0.2">
      <c r="A421" s="106" t="s">
        <v>1468</v>
      </c>
      <c r="B421" s="106" t="s">
        <v>250</v>
      </c>
      <c r="C421" s="106" t="s">
        <v>251</v>
      </c>
      <c r="D421" s="106" t="s">
        <v>252</v>
      </c>
      <c r="E421">
        <v>3856</v>
      </c>
      <c r="F421" s="106" t="s">
        <v>413</v>
      </c>
      <c r="G421" s="106" t="s">
        <v>261</v>
      </c>
      <c r="H421" s="106" t="s">
        <v>278</v>
      </c>
      <c r="I421" s="106">
        <v>41</v>
      </c>
      <c r="J421" s="106"/>
    </row>
    <row r="422" spans="1:10" x14ac:dyDescent="0.2">
      <c r="A422" s="106" t="s">
        <v>1468</v>
      </c>
      <c r="B422" s="106" t="s">
        <v>250</v>
      </c>
      <c r="C422" s="106" t="s">
        <v>260</v>
      </c>
      <c r="D422" s="106" t="s">
        <v>252</v>
      </c>
      <c r="E422">
        <v>3896</v>
      </c>
      <c r="F422" s="106" t="s">
        <v>414</v>
      </c>
      <c r="G422" s="106" t="s">
        <v>253</v>
      </c>
      <c r="H422" s="106" t="s">
        <v>287</v>
      </c>
      <c r="I422" s="106">
        <v>53</v>
      </c>
      <c r="J422" s="106"/>
    </row>
    <row r="423" spans="1:10" x14ac:dyDescent="0.2">
      <c r="A423" s="106" t="s">
        <v>1468</v>
      </c>
      <c r="B423" s="106" t="s">
        <v>250</v>
      </c>
      <c r="C423" s="106" t="s">
        <v>260</v>
      </c>
      <c r="D423" s="106" t="s">
        <v>252</v>
      </c>
      <c r="E423">
        <v>3963</v>
      </c>
      <c r="F423" s="106" t="s">
        <v>415</v>
      </c>
      <c r="G423" s="106" t="s">
        <v>253</v>
      </c>
      <c r="H423" s="106" t="s">
        <v>264</v>
      </c>
      <c r="I423" s="106">
        <v>147</v>
      </c>
      <c r="J423" s="106"/>
    </row>
    <row r="424" spans="1:10" x14ac:dyDescent="0.2">
      <c r="A424" s="106" t="s">
        <v>1468</v>
      </c>
      <c r="B424" s="106" t="s">
        <v>250</v>
      </c>
      <c r="C424" s="106" t="s">
        <v>255</v>
      </c>
      <c r="D424" s="106" t="s">
        <v>252</v>
      </c>
      <c r="E424">
        <v>3964</v>
      </c>
      <c r="F424" s="106" t="s">
        <v>1155</v>
      </c>
      <c r="G424" s="106" t="s">
        <v>253</v>
      </c>
      <c r="H424" s="106" t="s">
        <v>264</v>
      </c>
      <c r="I424" s="106">
        <v>350</v>
      </c>
      <c r="J424" s="106"/>
    </row>
    <row r="425" spans="1:10" x14ac:dyDescent="0.2">
      <c r="A425" s="106" t="s">
        <v>1468</v>
      </c>
      <c r="B425" s="106" t="s">
        <v>250</v>
      </c>
      <c r="C425" s="106" t="s">
        <v>255</v>
      </c>
      <c r="D425" s="106" t="s">
        <v>252</v>
      </c>
      <c r="E425">
        <v>4251</v>
      </c>
      <c r="F425" s="106" t="s">
        <v>416</v>
      </c>
      <c r="G425" s="106" t="s">
        <v>261</v>
      </c>
      <c r="H425" s="106" t="s">
        <v>266</v>
      </c>
      <c r="I425" s="106">
        <v>160</v>
      </c>
      <c r="J425" s="106"/>
    </row>
    <row r="426" spans="1:10" x14ac:dyDescent="0.2">
      <c r="A426" s="106" t="s">
        <v>1468</v>
      </c>
      <c r="B426" s="106" t="s">
        <v>250</v>
      </c>
      <c r="C426" s="106" t="s">
        <v>260</v>
      </c>
      <c r="D426" s="106" t="s">
        <v>252</v>
      </c>
      <c r="E426">
        <v>4390</v>
      </c>
      <c r="F426" s="106" t="s">
        <v>1051</v>
      </c>
      <c r="G426" s="106" t="s">
        <v>265</v>
      </c>
      <c r="H426" s="106" t="s">
        <v>264</v>
      </c>
      <c r="I426" s="106">
        <v>185</v>
      </c>
      <c r="J426" s="106"/>
    </row>
    <row r="427" spans="1:10" x14ac:dyDescent="0.2">
      <c r="A427" s="106" t="s">
        <v>1468</v>
      </c>
      <c r="B427" s="106" t="s">
        <v>250</v>
      </c>
      <c r="C427" s="106" t="s">
        <v>251</v>
      </c>
      <c r="D427" s="106" t="s">
        <v>252</v>
      </c>
      <c r="E427">
        <v>4391</v>
      </c>
      <c r="F427" s="106" t="s">
        <v>1177</v>
      </c>
      <c r="G427" s="106" t="s">
        <v>265</v>
      </c>
      <c r="H427" s="106" t="s">
        <v>264</v>
      </c>
      <c r="I427" s="106">
        <v>58</v>
      </c>
      <c r="J427" s="106"/>
    </row>
    <row r="428" spans="1:10" x14ac:dyDescent="0.2">
      <c r="A428" s="106" t="s">
        <v>1468</v>
      </c>
      <c r="B428" s="106" t="s">
        <v>250</v>
      </c>
      <c r="C428" s="106" t="s">
        <v>255</v>
      </c>
      <c r="D428" s="106" t="s">
        <v>256</v>
      </c>
      <c r="E428">
        <v>4448</v>
      </c>
      <c r="F428" s="106" t="s">
        <v>417</v>
      </c>
      <c r="G428" s="106" t="s">
        <v>265</v>
      </c>
      <c r="H428" s="106" t="s">
        <v>264</v>
      </c>
      <c r="I428" s="106">
        <v>343</v>
      </c>
      <c r="J428" s="106"/>
    </row>
    <row r="429" spans="1:10" x14ac:dyDescent="0.2">
      <c r="A429" s="106" t="s">
        <v>1468</v>
      </c>
      <c r="B429" s="106" t="s">
        <v>250</v>
      </c>
      <c r="C429" s="106" t="s">
        <v>255</v>
      </c>
      <c r="D429" s="106" t="s">
        <v>256</v>
      </c>
      <c r="E429">
        <v>4450</v>
      </c>
      <c r="F429" s="106" t="s">
        <v>418</v>
      </c>
      <c r="G429" s="106" t="s">
        <v>265</v>
      </c>
      <c r="H429" s="106" t="s">
        <v>264</v>
      </c>
      <c r="I429" s="106">
        <v>53</v>
      </c>
      <c r="J429" s="106"/>
    </row>
    <row r="430" spans="1:10" x14ac:dyDescent="0.2">
      <c r="A430" s="106" t="s">
        <v>1468</v>
      </c>
      <c r="B430" s="106" t="s">
        <v>250</v>
      </c>
      <c r="C430" s="106" t="s">
        <v>262</v>
      </c>
      <c r="D430" s="106" t="s">
        <v>252</v>
      </c>
      <c r="E430">
        <v>4475</v>
      </c>
      <c r="F430" s="106" t="s">
        <v>419</v>
      </c>
      <c r="G430" s="106" t="s">
        <v>265</v>
      </c>
      <c r="H430" s="106" t="s">
        <v>264</v>
      </c>
      <c r="I430">
        <v>408</v>
      </c>
    </row>
    <row r="431" spans="1:10" x14ac:dyDescent="0.2">
      <c r="A431" s="106" t="s">
        <v>1468</v>
      </c>
      <c r="B431" s="106" t="s">
        <v>250</v>
      </c>
      <c r="C431" s="106" t="s">
        <v>255</v>
      </c>
      <c r="D431" s="106" t="s">
        <v>256</v>
      </c>
      <c r="E431">
        <v>4476</v>
      </c>
      <c r="F431" s="106" t="s">
        <v>420</v>
      </c>
      <c r="G431" s="106" t="s">
        <v>265</v>
      </c>
      <c r="H431" s="106" t="s">
        <v>264</v>
      </c>
      <c r="I431">
        <v>89</v>
      </c>
    </row>
    <row r="432" spans="1:10" x14ac:dyDescent="0.2">
      <c r="A432" s="106" t="s">
        <v>1468</v>
      </c>
      <c r="B432" s="106" t="s">
        <v>250</v>
      </c>
      <c r="C432" s="106" t="s">
        <v>255</v>
      </c>
      <c r="D432" s="106" t="s">
        <v>252</v>
      </c>
      <c r="E432">
        <v>4477</v>
      </c>
      <c r="F432" s="106" t="s">
        <v>421</v>
      </c>
      <c r="G432" s="106" t="s">
        <v>265</v>
      </c>
      <c r="H432" s="106" t="s">
        <v>264</v>
      </c>
      <c r="I432">
        <v>309</v>
      </c>
    </row>
    <row r="433" spans="1:10" x14ac:dyDescent="0.2">
      <c r="A433" s="106" t="s">
        <v>1468</v>
      </c>
      <c r="B433" s="106" t="s">
        <v>250</v>
      </c>
      <c r="C433" s="106" t="s">
        <v>255</v>
      </c>
      <c r="D433" s="106" t="s">
        <v>256</v>
      </c>
      <c r="E433">
        <v>4482</v>
      </c>
      <c r="F433" s="106" t="s">
        <v>1052</v>
      </c>
      <c r="G433" s="106" t="s">
        <v>265</v>
      </c>
      <c r="H433" s="106" t="s">
        <v>264</v>
      </c>
      <c r="I433" s="106">
        <v>204</v>
      </c>
      <c r="J433" s="106"/>
    </row>
    <row r="434" spans="1:10" x14ac:dyDescent="0.2">
      <c r="A434" s="106" t="s">
        <v>1468</v>
      </c>
      <c r="B434" s="106" t="s">
        <v>250</v>
      </c>
      <c r="C434" s="106" t="s">
        <v>260</v>
      </c>
      <c r="D434" s="106" t="s">
        <v>252</v>
      </c>
      <c r="E434">
        <v>4484</v>
      </c>
      <c r="F434" s="106" t="s">
        <v>1053</v>
      </c>
      <c r="G434" s="106" t="s">
        <v>265</v>
      </c>
      <c r="H434" s="106" t="s">
        <v>264</v>
      </c>
      <c r="I434" s="106">
        <v>137</v>
      </c>
      <c r="J434" s="106"/>
    </row>
    <row r="435" spans="1:10" x14ac:dyDescent="0.2">
      <c r="A435" s="106" t="s">
        <v>1468</v>
      </c>
      <c r="B435" s="106" t="s">
        <v>250</v>
      </c>
      <c r="C435" s="106" t="s">
        <v>255</v>
      </c>
      <c r="D435" s="106" t="s">
        <v>256</v>
      </c>
      <c r="E435">
        <v>4487</v>
      </c>
      <c r="F435" s="106" t="s">
        <v>1131</v>
      </c>
      <c r="G435" s="106" t="s">
        <v>265</v>
      </c>
      <c r="H435" s="106" t="s">
        <v>264</v>
      </c>
      <c r="I435" s="106">
        <v>168</v>
      </c>
      <c r="J435" s="106"/>
    </row>
    <row r="436" spans="1:10" x14ac:dyDescent="0.2">
      <c r="A436" s="106" t="s">
        <v>1468</v>
      </c>
      <c r="B436" s="106" t="s">
        <v>250</v>
      </c>
      <c r="C436" s="106" t="s">
        <v>260</v>
      </c>
      <c r="D436" s="106" t="s">
        <v>256</v>
      </c>
      <c r="E436">
        <v>4488</v>
      </c>
      <c r="F436" s="106" t="s">
        <v>1178</v>
      </c>
      <c r="G436" s="106" t="s">
        <v>265</v>
      </c>
      <c r="H436" s="106" t="s">
        <v>264</v>
      </c>
      <c r="I436">
        <v>636</v>
      </c>
    </row>
    <row r="437" spans="1:10" x14ac:dyDescent="0.2">
      <c r="A437" s="106" t="s">
        <v>1468</v>
      </c>
      <c r="B437" s="106" t="s">
        <v>250</v>
      </c>
      <c r="C437" s="106" t="s">
        <v>255</v>
      </c>
      <c r="D437" s="106" t="s">
        <v>252</v>
      </c>
      <c r="E437">
        <v>4631</v>
      </c>
      <c r="F437" s="106" t="s">
        <v>422</v>
      </c>
      <c r="G437" s="106" t="s">
        <v>253</v>
      </c>
      <c r="H437" s="106" t="s">
        <v>266</v>
      </c>
      <c r="I437" t="s">
        <v>276</v>
      </c>
      <c r="J437" t="s">
        <v>2263</v>
      </c>
    </row>
    <row r="438" spans="1:10" x14ac:dyDescent="0.2">
      <c r="A438" s="106" t="s">
        <v>1468</v>
      </c>
      <c r="B438" s="106" t="s">
        <v>250</v>
      </c>
      <c r="C438" s="106" t="s">
        <v>260</v>
      </c>
      <c r="D438" s="106" t="s">
        <v>252</v>
      </c>
      <c r="E438">
        <v>4691</v>
      </c>
      <c r="F438" s="106" t="s">
        <v>423</v>
      </c>
      <c r="G438" s="106" t="s">
        <v>261</v>
      </c>
      <c r="H438" s="106" t="s">
        <v>258</v>
      </c>
      <c r="I438" s="106">
        <v>138</v>
      </c>
      <c r="J438" s="106"/>
    </row>
    <row r="439" spans="1:10" x14ac:dyDescent="0.2">
      <c r="A439" s="106" t="s">
        <v>1468</v>
      </c>
      <c r="B439" s="106" t="s">
        <v>250</v>
      </c>
      <c r="C439" s="106" t="s">
        <v>251</v>
      </c>
      <c r="D439" s="106" t="s">
        <v>252</v>
      </c>
      <c r="E439">
        <v>4845</v>
      </c>
      <c r="F439" s="106" t="s">
        <v>424</v>
      </c>
      <c r="G439" s="106" t="s">
        <v>253</v>
      </c>
      <c r="H439" s="106" t="s">
        <v>264</v>
      </c>
      <c r="I439" s="106">
        <v>128</v>
      </c>
      <c r="J439" s="106"/>
    </row>
    <row r="440" spans="1:10" x14ac:dyDescent="0.2">
      <c r="A440" s="106" t="s">
        <v>1468</v>
      </c>
      <c r="B440" s="106" t="s">
        <v>250</v>
      </c>
      <c r="C440" s="106" t="s">
        <v>260</v>
      </c>
      <c r="D440" s="106" t="s">
        <v>252</v>
      </c>
      <c r="E440">
        <v>5192</v>
      </c>
      <c r="F440" s="106" t="s">
        <v>397</v>
      </c>
      <c r="G440" s="106" t="s">
        <v>253</v>
      </c>
      <c r="H440" s="106" t="s">
        <v>398</v>
      </c>
      <c r="I440" s="106">
        <v>595</v>
      </c>
      <c r="J440" s="106"/>
    </row>
    <row r="441" spans="1:10" x14ac:dyDescent="0.2">
      <c r="A441" s="106" t="s">
        <v>1468</v>
      </c>
      <c r="B441" s="106" t="s">
        <v>250</v>
      </c>
      <c r="C441" s="106" t="s">
        <v>251</v>
      </c>
      <c r="D441" s="106" t="s">
        <v>252</v>
      </c>
      <c r="E441">
        <v>6239</v>
      </c>
      <c r="F441" s="106" t="s">
        <v>1179</v>
      </c>
      <c r="G441" s="106" t="s">
        <v>257</v>
      </c>
      <c r="H441" s="106" t="s">
        <v>274</v>
      </c>
      <c r="I441" s="106">
        <v>101</v>
      </c>
      <c r="J441" s="106"/>
    </row>
    <row r="442" spans="1:10" x14ac:dyDescent="0.2">
      <c r="A442" s="106" t="s">
        <v>1468</v>
      </c>
      <c r="B442" s="106" t="s">
        <v>250</v>
      </c>
      <c r="C442" s="106" t="s">
        <v>251</v>
      </c>
      <c r="D442" s="106" t="s">
        <v>256</v>
      </c>
      <c r="E442">
        <v>6597</v>
      </c>
      <c r="F442" s="106" t="s">
        <v>426</v>
      </c>
      <c r="G442" s="106" t="s">
        <v>265</v>
      </c>
      <c r="H442" s="106" t="s">
        <v>278</v>
      </c>
      <c r="I442" s="106">
        <v>84</v>
      </c>
      <c r="J442" s="106"/>
    </row>
    <row r="443" spans="1:10" x14ac:dyDescent="0.2">
      <c r="A443" s="106" t="s">
        <v>1468</v>
      </c>
      <c r="B443" s="106" t="s">
        <v>250</v>
      </c>
      <c r="C443" s="106" t="s">
        <v>260</v>
      </c>
      <c r="D443" s="106" t="s">
        <v>252</v>
      </c>
      <c r="E443">
        <v>6618</v>
      </c>
      <c r="F443" s="106" t="s">
        <v>1180</v>
      </c>
      <c r="G443" s="106" t="s">
        <v>265</v>
      </c>
      <c r="H443" s="106" t="s">
        <v>278</v>
      </c>
      <c r="I443">
        <v>66</v>
      </c>
    </row>
    <row r="444" spans="1:10" x14ac:dyDescent="0.2">
      <c r="A444" s="106" t="s">
        <v>1468</v>
      </c>
      <c r="B444" s="106" t="s">
        <v>250</v>
      </c>
      <c r="C444" s="106" t="s">
        <v>260</v>
      </c>
      <c r="D444" s="106" t="s">
        <v>252</v>
      </c>
      <c r="E444">
        <v>6788</v>
      </c>
      <c r="F444" s="106" t="s">
        <v>366</v>
      </c>
      <c r="G444" s="106" t="s">
        <v>253</v>
      </c>
      <c r="H444" s="106" t="s">
        <v>278</v>
      </c>
      <c r="I444" s="106">
        <v>366</v>
      </c>
      <c r="J444" s="106"/>
    </row>
    <row r="445" spans="1:10" x14ac:dyDescent="0.2">
      <c r="A445" s="106" t="s">
        <v>1468</v>
      </c>
      <c r="B445" s="106" t="s">
        <v>250</v>
      </c>
      <c r="C445" s="106" t="s">
        <v>260</v>
      </c>
      <c r="D445" s="106" t="s">
        <v>252</v>
      </c>
      <c r="E445">
        <v>6819</v>
      </c>
      <c r="F445" s="106" t="s">
        <v>427</v>
      </c>
      <c r="G445" s="106" t="s">
        <v>257</v>
      </c>
      <c r="H445" s="106" t="s">
        <v>258</v>
      </c>
      <c r="I445" s="106">
        <v>34</v>
      </c>
      <c r="J445" s="106"/>
    </row>
    <row r="446" spans="1:10" x14ac:dyDescent="0.2">
      <c r="A446" s="106" t="s">
        <v>1468</v>
      </c>
      <c r="B446" s="106" t="s">
        <v>250</v>
      </c>
      <c r="C446" s="106" t="s">
        <v>260</v>
      </c>
      <c r="D446" s="106" t="s">
        <v>256</v>
      </c>
      <c r="E446">
        <v>7079</v>
      </c>
      <c r="F446" s="106" t="s">
        <v>1181</v>
      </c>
      <c r="G446" s="106" t="s">
        <v>265</v>
      </c>
      <c r="H446" s="106" t="s">
        <v>258</v>
      </c>
      <c r="I446" s="106">
        <v>67</v>
      </c>
      <c r="J446" s="106"/>
    </row>
    <row r="447" spans="1:10" x14ac:dyDescent="0.2">
      <c r="A447" s="106" t="s">
        <v>1468</v>
      </c>
      <c r="B447" s="106" t="s">
        <v>250</v>
      </c>
      <c r="C447" s="106" t="s">
        <v>255</v>
      </c>
      <c r="D447" s="106" t="s">
        <v>252</v>
      </c>
      <c r="E447">
        <v>7080</v>
      </c>
      <c r="F447" s="106" t="s">
        <v>1182</v>
      </c>
      <c r="G447" s="106" t="s">
        <v>265</v>
      </c>
      <c r="H447" s="106" t="s">
        <v>258</v>
      </c>
      <c r="I447" s="106">
        <v>42</v>
      </c>
      <c r="J447" s="106"/>
    </row>
    <row r="448" spans="1:10" x14ac:dyDescent="0.2">
      <c r="A448" s="106" t="s">
        <v>1468</v>
      </c>
      <c r="B448" s="106" t="s">
        <v>250</v>
      </c>
      <c r="C448" s="106" t="s">
        <v>251</v>
      </c>
      <c r="D448" s="106" t="s">
        <v>252</v>
      </c>
      <c r="E448">
        <v>7325</v>
      </c>
      <c r="F448" s="106" t="s">
        <v>459</v>
      </c>
      <c r="G448" s="106" t="s">
        <v>265</v>
      </c>
      <c r="H448" s="106" t="s">
        <v>460</v>
      </c>
      <c r="I448">
        <v>116</v>
      </c>
    </row>
    <row r="449" spans="1:10" x14ac:dyDescent="0.2">
      <c r="A449" s="106" t="s">
        <v>1468</v>
      </c>
      <c r="B449" s="106" t="s">
        <v>250</v>
      </c>
      <c r="C449" s="106" t="s">
        <v>260</v>
      </c>
      <c r="D449" s="106" t="s">
        <v>252</v>
      </c>
      <c r="E449">
        <v>7442</v>
      </c>
      <c r="F449" s="106" t="s">
        <v>1047</v>
      </c>
      <c r="G449" s="106" t="s">
        <v>253</v>
      </c>
      <c r="H449" s="106" t="s">
        <v>259</v>
      </c>
      <c r="I449">
        <v>105</v>
      </c>
    </row>
    <row r="450" spans="1:10" x14ac:dyDescent="0.2">
      <c r="A450" s="106" t="s">
        <v>1468</v>
      </c>
      <c r="B450" s="106" t="s">
        <v>250</v>
      </c>
      <c r="C450" s="106" t="s">
        <v>262</v>
      </c>
      <c r="D450" s="106" t="s">
        <v>252</v>
      </c>
      <c r="E450">
        <v>7681</v>
      </c>
      <c r="F450" s="106" t="s">
        <v>428</v>
      </c>
      <c r="G450" s="106" t="s">
        <v>261</v>
      </c>
      <c r="H450" s="106" t="s">
        <v>259</v>
      </c>
      <c r="I450" s="106">
        <v>57</v>
      </c>
      <c r="J450" s="106"/>
    </row>
    <row r="451" spans="1:10" x14ac:dyDescent="0.2">
      <c r="A451" s="106" t="s">
        <v>1468</v>
      </c>
      <c r="B451" s="106" t="s">
        <v>250</v>
      </c>
      <c r="C451" s="106" t="s">
        <v>255</v>
      </c>
      <c r="D451" s="106" t="s">
        <v>256</v>
      </c>
      <c r="E451">
        <v>7685</v>
      </c>
      <c r="F451" s="106" t="s">
        <v>1088</v>
      </c>
      <c r="G451" s="106" t="s">
        <v>265</v>
      </c>
      <c r="H451" s="106" t="s">
        <v>259</v>
      </c>
      <c r="I451" s="106">
        <v>231</v>
      </c>
      <c r="J451" s="106"/>
    </row>
    <row r="452" spans="1:10" x14ac:dyDescent="0.2">
      <c r="A452" s="106" t="s">
        <v>1468</v>
      </c>
      <c r="B452" s="106" t="s">
        <v>250</v>
      </c>
      <c r="C452" s="106" t="s">
        <v>260</v>
      </c>
      <c r="D452" s="106" t="s">
        <v>252</v>
      </c>
      <c r="E452">
        <v>7686</v>
      </c>
      <c r="F452" s="106" t="s">
        <v>1132</v>
      </c>
      <c r="G452" s="106" t="s">
        <v>261</v>
      </c>
      <c r="H452" s="106" t="s">
        <v>259</v>
      </c>
      <c r="I452" s="106">
        <v>129</v>
      </c>
      <c r="J452" s="106"/>
    </row>
    <row r="453" spans="1:10" x14ac:dyDescent="0.2">
      <c r="A453" s="106" t="s">
        <v>1468</v>
      </c>
      <c r="B453" s="106" t="s">
        <v>250</v>
      </c>
      <c r="C453" s="106" t="s">
        <v>262</v>
      </c>
      <c r="D453" s="106" t="s">
        <v>256</v>
      </c>
      <c r="E453">
        <v>7800</v>
      </c>
      <c r="F453" s="106" t="s">
        <v>429</v>
      </c>
      <c r="G453" s="106" t="s">
        <v>257</v>
      </c>
      <c r="H453" s="106" t="s">
        <v>275</v>
      </c>
      <c r="I453" s="106">
        <v>30</v>
      </c>
      <c r="J453" s="106"/>
    </row>
    <row r="454" spans="1:10" x14ac:dyDescent="0.2">
      <c r="A454" s="106" t="s">
        <v>1468</v>
      </c>
      <c r="B454" s="106" t="s">
        <v>250</v>
      </c>
      <c r="C454" s="106" t="s">
        <v>251</v>
      </c>
      <c r="D454" s="106" t="s">
        <v>252</v>
      </c>
      <c r="E454">
        <v>7813</v>
      </c>
      <c r="F454" s="106" t="s">
        <v>403</v>
      </c>
      <c r="G454" s="106" t="s">
        <v>265</v>
      </c>
      <c r="H454" s="106" t="s">
        <v>275</v>
      </c>
      <c r="I454">
        <v>65</v>
      </c>
    </row>
    <row r="455" spans="1:10" x14ac:dyDescent="0.2">
      <c r="A455" s="106" t="s">
        <v>1468</v>
      </c>
      <c r="B455" s="106" t="s">
        <v>250</v>
      </c>
      <c r="C455" s="106" t="s">
        <v>260</v>
      </c>
      <c r="D455" s="106" t="s">
        <v>252</v>
      </c>
      <c r="E455">
        <v>7940</v>
      </c>
      <c r="F455" s="106" t="s">
        <v>1173</v>
      </c>
      <c r="G455" s="106" t="s">
        <v>253</v>
      </c>
      <c r="H455" s="106" t="s">
        <v>266</v>
      </c>
      <c r="I455">
        <v>80</v>
      </c>
    </row>
    <row r="456" spans="1:10" x14ac:dyDescent="0.2">
      <c r="A456" s="106" t="s">
        <v>1468</v>
      </c>
      <c r="B456" s="106" t="s">
        <v>250</v>
      </c>
      <c r="C456" s="106" t="s">
        <v>260</v>
      </c>
      <c r="D456" s="106" t="s">
        <v>252</v>
      </c>
      <c r="E456">
        <v>7995</v>
      </c>
      <c r="F456" s="106" t="s">
        <v>368</v>
      </c>
      <c r="G456" s="106" t="s">
        <v>253</v>
      </c>
      <c r="H456" s="106" t="s">
        <v>266</v>
      </c>
      <c r="I456">
        <v>457</v>
      </c>
    </row>
    <row r="457" spans="1:10" x14ac:dyDescent="0.2">
      <c r="A457" s="106" t="s">
        <v>1468</v>
      </c>
      <c r="B457" s="106" t="s">
        <v>250</v>
      </c>
      <c r="C457" s="106" t="s">
        <v>260</v>
      </c>
      <c r="D457" s="106" t="s">
        <v>252</v>
      </c>
      <c r="E457">
        <v>8150</v>
      </c>
      <c r="F457" s="106" t="s">
        <v>1129</v>
      </c>
      <c r="G457" s="106" t="s">
        <v>253</v>
      </c>
      <c r="H457" s="106" t="s">
        <v>259</v>
      </c>
      <c r="I457" s="106">
        <v>398</v>
      </c>
      <c r="J457" s="106"/>
    </row>
    <row r="458" spans="1:10" x14ac:dyDescent="0.2">
      <c r="A458" s="106" t="s">
        <v>1468</v>
      </c>
      <c r="B458" s="106" t="s">
        <v>250</v>
      </c>
      <c r="C458" s="106" t="s">
        <v>251</v>
      </c>
      <c r="D458" s="106" t="s">
        <v>252</v>
      </c>
      <c r="E458">
        <v>8928</v>
      </c>
      <c r="F458" s="106" t="s">
        <v>461</v>
      </c>
      <c r="G458" s="106" t="s">
        <v>253</v>
      </c>
      <c r="H458" s="106" t="s">
        <v>279</v>
      </c>
      <c r="I458" s="106">
        <v>197</v>
      </c>
      <c r="J458" s="106"/>
    </row>
    <row r="459" spans="1:10" x14ac:dyDescent="0.2">
      <c r="A459" s="106" t="s">
        <v>1468</v>
      </c>
      <c r="B459" s="106" t="s">
        <v>250</v>
      </c>
      <c r="C459" s="106" t="s">
        <v>260</v>
      </c>
      <c r="D459" s="106" t="s">
        <v>252</v>
      </c>
      <c r="E459">
        <v>9936</v>
      </c>
      <c r="F459" s="106" t="s">
        <v>370</v>
      </c>
      <c r="G459" s="106" t="s">
        <v>253</v>
      </c>
      <c r="H459" s="106" t="s">
        <v>263</v>
      </c>
      <c r="I459" s="106" t="s">
        <v>284</v>
      </c>
      <c r="J459" s="106" t="s">
        <v>2085</v>
      </c>
    </row>
    <row r="460" spans="1:10" x14ac:dyDescent="0.2">
      <c r="A460" s="106" t="s">
        <v>1089</v>
      </c>
      <c r="B460" s="106" t="s">
        <v>250</v>
      </c>
      <c r="C460" s="106" t="s">
        <v>260</v>
      </c>
      <c r="D460" s="106" t="s">
        <v>256</v>
      </c>
      <c r="E460">
        <v>8186</v>
      </c>
      <c r="F460" s="106" t="s">
        <v>1874</v>
      </c>
      <c r="G460" s="106" t="s">
        <v>257</v>
      </c>
      <c r="H460" s="106" t="s">
        <v>263</v>
      </c>
      <c r="I460" s="106">
        <v>121</v>
      </c>
      <c r="J460" s="106"/>
    </row>
    <row r="461" spans="1:10" x14ac:dyDescent="0.2">
      <c r="A461" s="106" t="s">
        <v>1089</v>
      </c>
      <c r="B461" s="106" t="s">
        <v>250</v>
      </c>
      <c r="C461" s="106" t="s">
        <v>260</v>
      </c>
      <c r="D461" s="106" t="s">
        <v>256</v>
      </c>
      <c r="E461">
        <v>8975</v>
      </c>
      <c r="F461" s="106" t="s">
        <v>1090</v>
      </c>
      <c r="G461" s="106" t="s">
        <v>290</v>
      </c>
      <c r="H461" s="106" t="s">
        <v>291</v>
      </c>
      <c r="I461" s="106" t="s">
        <v>284</v>
      </c>
      <c r="J461" s="106" t="s">
        <v>2264</v>
      </c>
    </row>
    <row r="462" spans="1:10" x14ac:dyDescent="0.2">
      <c r="A462" s="106" t="s">
        <v>1267</v>
      </c>
      <c r="B462" s="106" t="s">
        <v>250</v>
      </c>
      <c r="C462" s="106" t="s">
        <v>260</v>
      </c>
      <c r="D462" s="106" t="s">
        <v>256</v>
      </c>
      <c r="E462">
        <v>3279</v>
      </c>
      <c r="F462" s="106" t="s">
        <v>1268</v>
      </c>
      <c r="G462" s="106" t="s">
        <v>290</v>
      </c>
      <c r="H462" s="106" t="s">
        <v>291</v>
      </c>
      <c r="I462" t="s">
        <v>303</v>
      </c>
      <c r="J462" t="s">
        <v>2072</v>
      </c>
    </row>
    <row r="463" spans="1:10" x14ac:dyDescent="0.2">
      <c r="A463" s="106" t="s">
        <v>1267</v>
      </c>
      <c r="B463" s="106" t="s">
        <v>250</v>
      </c>
      <c r="C463" s="106" t="s">
        <v>260</v>
      </c>
      <c r="D463" s="106" t="s">
        <v>256</v>
      </c>
      <c r="E463">
        <v>8976</v>
      </c>
      <c r="F463" s="106" t="s">
        <v>1391</v>
      </c>
      <c r="G463" s="106" t="s">
        <v>290</v>
      </c>
      <c r="H463" s="106" t="s">
        <v>291</v>
      </c>
      <c r="I463" s="106" t="s">
        <v>303</v>
      </c>
      <c r="J463" s="106" t="s">
        <v>2265</v>
      </c>
    </row>
    <row r="464" spans="1:10" x14ac:dyDescent="0.2">
      <c r="A464" s="106"/>
      <c r="B464" s="106"/>
      <c r="C464" s="106"/>
      <c r="D464" s="106"/>
      <c r="F464" s="106"/>
      <c r="G464" s="106"/>
      <c r="H464" s="106"/>
      <c r="I464" s="106"/>
      <c r="J464" s="106"/>
    </row>
    <row r="465" spans="1:10" x14ac:dyDescent="0.2">
      <c r="A465" s="106"/>
      <c r="B465" s="106"/>
      <c r="C465" s="106"/>
      <c r="D465" s="106"/>
      <c r="F465" s="106"/>
      <c r="G465" s="106"/>
      <c r="H465" s="106"/>
      <c r="I465" s="106"/>
      <c r="J465" s="106"/>
    </row>
    <row r="466" spans="1:10" x14ac:dyDescent="0.2">
      <c r="A466" s="106"/>
      <c r="B466" s="106"/>
      <c r="C466" s="106"/>
      <c r="D466" s="106"/>
      <c r="F466" s="106"/>
      <c r="G466" s="106"/>
      <c r="H466" s="106"/>
    </row>
    <row r="467" spans="1:10" x14ac:dyDescent="0.2">
      <c r="A467" s="106"/>
      <c r="B467" s="106"/>
      <c r="C467" s="106"/>
      <c r="D467" s="106"/>
      <c r="F467" s="106"/>
      <c r="G467" s="106"/>
      <c r="H467" s="106"/>
    </row>
    <row r="468" spans="1:10" x14ac:dyDescent="0.2">
      <c r="A468" s="106"/>
      <c r="B468" s="106"/>
      <c r="C468" s="106"/>
      <c r="D468" s="106"/>
      <c r="F468" s="106"/>
      <c r="G468" s="106"/>
      <c r="H468" s="106"/>
      <c r="I468" s="106"/>
      <c r="J468" s="106"/>
    </row>
    <row r="469" spans="1:10" x14ac:dyDescent="0.2">
      <c r="A469" s="106"/>
      <c r="B469" s="106"/>
      <c r="C469" s="106"/>
      <c r="D469" s="106"/>
      <c r="F469" s="106"/>
      <c r="G469" s="106"/>
      <c r="H469" s="106"/>
      <c r="I469" s="106"/>
      <c r="J469" s="106"/>
    </row>
    <row r="470" spans="1:10" x14ac:dyDescent="0.2">
      <c r="A470" s="106"/>
      <c r="B470" s="106"/>
      <c r="C470" s="106"/>
      <c r="D470" s="106"/>
      <c r="F470" s="106"/>
      <c r="G470" s="106"/>
      <c r="H470" s="106"/>
      <c r="I470" s="106"/>
      <c r="J470" s="106"/>
    </row>
    <row r="471" spans="1:10" x14ac:dyDescent="0.2">
      <c r="A471" s="106"/>
      <c r="B471" s="106"/>
      <c r="C471" s="106"/>
      <c r="D471" s="106"/>
      <c r="F471" s="106"/>
      <c r="G471" s="106"/>
      <c r="H471" s="106"/>
      <c r="I471" s="106"/>
      <c r="J471" s="106"/>
    </row>
    <row r="472" spans="1:10" x14ac:dyDescent="0.2">
      <c r="A472" s="106"/>
      <c r="B472" s="106"/>
      <c r="C472" s="106"/>
      <c r="D472" s="106"/>
      <c r="F472" s="106"/>
      <c r="G472" s="106"/>
      <c r="H472" s="106"/>
      <c r="I472" s="106"/>
      <c r="J472" s="106"/>
    </row>
    <row r="473" spans="1:10" x14ac:dyDescent="0.2">
      <c r="A473" s="106"/>
      <c r="B473" s="106"/>
      <c r="C473" s="106"/>
      <c r="D473" s="106"/>
      <c r="F473" s="106"/>
      <c r="G473" s="106"/>
      <c r="H473" s="106"/>
    </row>
    <row r="474" spans="1:10" x14ac:dyDescent="0.2">
      <c r="A474" s="106"/>
      <c r="B474" s="106"/>
      <c r="C474" s="106"/>
      <c r="D474" s="106"/>
      <c r="F474" s="106"/>
      <c r="G474" s="106"/>
      <c r="H474" s="106"/>
    </row>
    <row r="475" spans="1:10" x14ac:dyDescent="0.2">
      <c r="A475" s="106"/>
      <c r="B475" s="106"/>
      <c r="C475" s="106"/>
      <c r="D475" s="106"/>
      <c r="F475" s="106"/>
      <c r="G475" s="106"/>
      <c r="H475" s="106"/>
    </row>
    <row r="476" spans="1:10" x14ac:dyDescent="0.2">
      <c r="A476" s="106"/>
      <c r="B476" s="106"/>
      <c r="C476" s="106"/>
      <c r="D476" s="106"/>
      <c r="F476" s="106"/>
      <c r="G476" s="106"/>
      <c r="H476" s="106"/>
      <c r="I476" s="106"/>
      <c r="J476" s="106"/>
    </row>
    <row r="477" spans="1:10" x14ac:dyDescent="0.2">
      <c r="A477" s="106"/>
      <c r="B477" s="106"/>
      <c r="C477" s="106"/>
      <c r="D477" s="106"/>
      <c r="F477" s="106"/>
      <c r="G477" s="106"/>
      <c r="H477" s="106"/>
    </row>
    <row r="478" spans="1:10" x14ac:dyDescent="0.2">
      <c r="A478" s="106"/>
      <c r="B478" s="106"/>
      <c r="C478" s="106"/>
      <c r="D478" s="106"/>
      <c r="F478" s="106"/>
      <c r="G478" s="106"/>
      <c r="H478" s="106"/>
      <c r="I478" s="106"/>
      <c r="J478" s="106"/>
    </row>
    <row r="479" spans="1:10" x14ac:dyDescent="0.2">
      <c r="A479" s="106"/>
      <c r="B479" s="106"/>
      <c r="C479" s="106"/>
      <c r="D479" s="106"/>
      <c r="F479" s="106"/>
      <c r="G479" s="106"/>
      <c r="H479" s="106"/>
      <c r="I479" s="106"/>
      <c r="J479" s="106"/>
    </row>
    <row r="480" spans="1:10" x14ac:dyDescent="0.2">
      <c r="A480" s="106"/>
      <c r="B480" s="106"/>
      <c r="C480" s="106"/>
      <c r="D480" s="106"/>
      <c r="F480" s="106"/>
      <c r="G480" s="106"/>
      <c r="H480" s="106"/>
    </row>
    <row r="481" spans="1:10" x14ac:dyDescent="0.2">
      <c r="A481" s="106"/>
      <c r="B481" s="106"/>
      <c r="C481" s="106"/>
      <c r="D481" s="106"/>
      <c r="F481" s="106"/>
      <c r="G481" s="106"/>
      <c r="H481" s="106"/>
      <c r="I481" s="106"/>
      <c r="J481" s="106"/>
    </row>
    <row r="482" spans="1:10" x14ac:dyDescent="0.2">
      <c r="A482" s="106"/>
      <c r="B482" s="106"/>
      <c r="C482" s="106"/>
      <c r="D482" s="106"/>
      <c r="F482" s="106"/>
      <c r="G482" s="106"/>
      <c r="H482" s="106"/>
      <c r="I482" s="106"/>
      <c r="J482" s="106"/>
    </row>
    <row r="483" spans="1:10" x14ac:dyDescent="0.2">
      <c r="A483" s="106"/>
      <c r="B483" s="106"/>
      <c r="C483" s="106"/>
      <c r="D483" s="106"/>
      <c r="F483" s="106"/>
      <c r="G483" s="106"/>
      <c r="H483" s="106"/>
    </row>
    <row r="484" spans="1:10" x14ac:dyDescent="0.2">
      <c r="A484" s="106"/>
      <c r="B484" s="106"/>
      <c r="C484" s="106"/>
      <c r="D484" s="106"/>
      <c r="F484" s="106"/>
      <c r="G484" s="106"/>
      <c r="H484" s="106"/>
    </row>
    <row r="485" spans="1:10" x14ac:dyDescent="0.2">
      <c r="A485" s="106"/>
      <c r="B485" s="106"/>
      <c r="C485" s="106"/>
      <c r="D485" s="106"/>
      <c r="F485" s="106"/>
      <c r="G485" s="106"/>
      <c r="H485" s="106"/>
      <c r="I485" s="106"/>
      <c r="J485" s="106"/>
    </row>
    <row r="486" spans="1:10" x14ac:dyDescent="0.2">
      <c r="A486" s="106"/>
      <c r="B486" s="106"/>
      <c r="C486" s="106"/>
      <c r="D486" s="106"/>
      <c r="F486" s="106"/>
      <c r="G486" s="106"/>
      <c r="H486" s="106"/>
      <c r="I486" s="106"/>
      <c r="J486" s="106"/>
    </row>
    <row r="487" spans="1:10" x14ac:dyDescent="0.2">
      <c r="A487" s="106"/>
      <c r="B487" s="106"/>
      <c r="C487" s="106"/>
      <c r="D487" s="106"/>
      <c r="F487" s="106"/>
      <c r="G487" s="106"/>
      <c r="H487" s="106"/>
      <c r="I487" s="106"/>
      <c r="J487" s="106"/>
    </row>
    <row r="488" spans="1:10" x14ac:dyDescent="0.2">
      <c r="A488" s="106"/>
      <c r="B488" s="106"/>
      <c r="C488" s="106"/>
      <c r="D488" s="106"/>
      <c r="F488" s="106"/>
      <c r="G488" s="106"/>
      <c r="H488" s="106"/>
      <c r="I488" s="106"/>
      <c r="J488" s="106"/>
    </row>
    <row r="489" spans="1:10" x14ac:dyDescent="0.2">
      <c r="A489" s="106"/>
      <c r="B489" s="106"/>
      <c r="C489" s="106"/>
      <c r="D489" s="106"/>
      <c r="F489" s="106"/>
      <c r="G489" s="106"/>
      <c r="H489" s="106"/>
    </row>
    <row r="490" spans="1:10" x14ac:dyDescent="0.2">
      <c r="A490" s="106"/>
      <c r="B490" s="106"/>
      <c r="C490" s="106"/>
      <c r="D490" s="106"/>
      <c r="F490" s="106"/>
      <c r="G490" s="106"/>
      <c r="H490" s="106"/>
      <c r="I490" s="106"/>
      <c r="J490" s="106"/>
    </row>
    <row r="491" spans="1:10" x14ac:dyDescent="0.2">
      <c r="A491" s="106"/>
      <c r="B491" s="106"/>
      <c r="C491" s="106"/>
      <c r="D491" s="106"/>
      <c r="F491" s="106"/>
      <c r="G491" s="106"/>
      <c r="H491" s="106"/>
    </row>
    <row r="492" spans="1:10" x14ac:dyDescent="0.2">
      <c r="A492" s="106"/>
      <c r="B492" s="106"/>
      <c r="C492" s="106"/>
      <c r="D492" s="106"/>
      <c r="F492" s="106"/>
      <c r="G492" s="106"/>
      <c r="H492" s="106"/>
      <c r="I492" s="106"/>
      <c r="J492" s="106"/>
    </row>
    <row r="493" spans="1:10" x14ac:dyDescent="0.2">
      <c r="A493" s="106"/>
      <c r="B493" s="106"/>
      <c r="C493" s="106"/>
      <c r="D493" s="106"/>
      <c r="F493" s="106"/>
      <c r="G493" s="106"/>
      <c r="H493" s="106"/>
      <c r="I493" s="106"/>
      <c r="J493" s="106"/>
    </row>
    <row r="494" spans="1:10" x14ac:dyDescent="0.2">
      <c r="A494" s="106"/>
      <c r="B494" s="106"/>
      <c r="C494" s="106"/>
      <c r="D494" s="106"/>
      <c r="F494" s="106"/>
      <c r="G494" s="106"/>
      <c r="H494" s="106"/>
      <c r="I494" s="106"/>
      <c r="J494" s="106"/>
    </row>
    <row r="495" spans="1:10" x14ac:dyDescent="0.2">
      <c r="A495" s="106"/>
      <c r="B495" s="106"/>
      <c r="C495" s="106"/>
      <c r="D495" s="106"/>
      <c r="F495" s="106"/>
      <c r="G495" s="106"/>
      <c r="H495" s="106"/>
    </row>
    <row r="496" spans="1:10" x14ac:dyDescent="0.2">
      <c r="A496" s="106"/>
      <c r="B496" s="106"/>
      <c r="C496" s="106"/>
      <c r="D496" s="106"/>
      <c r="F496" s="106"/>
      <c r="G496" s="106"/>
      <c r="H496" s="106"/>
      <c r="I496" s="106"/>
      <c r="J496" s="106"/>
    </row>
    <row r="497" spans="1:10" x14ac:dyDescent="0.2">
      <c r="A497" s="106"/>
      <c r="B497" s="106"/>
      <c r="C497" s="106"/>
      <c r="D497" s="106"/>
      <c r="F497" s="106"/>
      <c r="G497" s="106"/>
      <c r="H497" s="106"/>
    </row>
    <row r="498" spans="1:10" x14ac:dyDescent="0.2">
      <c r="A498" s="106"/>
      <c r="B498" s="106"/>
      <c r="C498" s="106"/>
      <c r="D498" s="106"/>
      <c r="F498" s="106"/>
      <c r="G498" s="106"/>
      <c r="H498" s="106"/>
      <c r="I498" s="106"/>
      <c r="J498" s="106"/>
    </row>
    <row r="499" spans="1:10" x14ac:dyDescent="0.2">
      <c r="A499" s="106"/>
      <c r="B499" s="106"/>
      <c r="C499" s="106"/>
      <c r="D499" s="106"/>
      <c r="F499" s="106"/>
      <c r="G499" s="106"/>
      <c r="H499" s="106"/>
      <c r="I499" s="106"/>
      <c r="J499" s="106"/>
    </row>
    <row r="500" spans="1:10" x14ac:dyDescent="0.2">
      <c r="A500" s="106"/>
      <c r="B500" s="106"/>
      <c r="C500" s="106"/>
      <c r="D500" s="106"/>
      <c r="F500" s="106"/>
      <c r="G500" s="106"/>
      <c r="H500" s="106"/>
    </row>
    <row r="501" spans="1:10" x14ac:dyDescent="0.2">
      <c r="A501" s="106"/>
      <c r="B501" s="106"/>
      <c r="C501" s="106"/>
      <c r="D501" s="106"/>
      <c r="F501" s="106"/>
      <c r="G501" s="106"/>
      <c r="H501" s="106"/>
    </row>
    <row r="502" spans="1:10" x14ac:dyDescent="0.2">
      <c r="A502" s="106"/>
      <c r="B502" s="106"/>
      <c r="C502" s="106"/>
      <c r="D502" s="106"/>
      <c r="F502" s="106"/>
      <c r="G502" s="106"/>
      <c r="H502" s="106"/>
    </row>
    <row r="503" spans="1:10" x14ac:dyDescent="0.2">
      <c r="A503" s="106"/>
      <c r="B503" s="106"/>
      <c r="C503" s="106"/>
      <c r="D503" s="106"/>
      <c r="F503" s="106"/>
      <c r="G503" s="106"/>
      <c r="H503" s="106"/>
      <c r="I503" s="106"/>
      <c r="J503" s="106"/>
    </row>
    <row r="504" spans="1:10" x14ac:dyDescent="0.2">
      <c r="A504" s="106"/>
      <c r="B504" s="106"/>
      <c r="C504" s="106"/>
      <c r="D504" s="106"/>
      <c r="F504" s="106"/>
      <c r="G504" s="106"/>
      <c r="H504" s="106"/>
      <c r="I504" s="106"/>
      <c r="J504" s="106"/>
    </row>
    <row r="505" spans="1:10" x14ac:dyDescent="0.2">
      <c r="A505" s="106"/>
      <c r="B505" s="106"/>
      <c r="C505" s="106"/>
      <c r="D505" s="106"/>
      <c r="F505" s="106"/>
      <c r="G505" s="106"/>
      <c r="H505" s="106"/>
    </row>
    <row r="506" spans="1:10" x14ac:dyDescent="0.2">
      <c r="A506" s="106"/>
      <c r="B506" s="106"/>
      <c r="C506" s="106"/>
      <c r="D506" s="106"/>
      <c r="F506" s="106"/>
      <c r="G506" s="106"/>
      <c r="H506" s="106"/>
    </row>
    <row r="507" spans="1:10" x14ac:dyDescent="0.2">
      <c r="A507" s="106"/>
      <c r="B507" s="106"/>
      <c r="C507" s="106"/>
      <c r="D507" s="106"/>
      <c r="F507" s="106"/>
      <c r="G507" s="106"/>
      <c r="H507" s="106"/>
    </row>
    <row r="508" spans="1:10" x14ac:dyDescent="0.2">
      <c r="A508" s="106"/>
      <c r="B508" s="106"/>
      <c r="C508" s="106"/>
      <c r="D508" s="106"/>
      <c r="F508" s="106"/>
      <c r="G508" s="106"/>
      <c r="H508" s="106"/>
      <c r="I508" s="106"/>
      <c r="J508" s="106"/>
    </row>
    <row r="509" spans="1:10" x14ac:dyDescent="0.2">
      <c r="A509" s="106"/>
      <c r="B509" s="106"/>
      <c r="C509" s="106"/>
      <c r="D509" s="106"/>
      <c r="F509" s="106"/>
      <c r="G509" s="106"/>
      <c r="H509" s="106"/>
      <c r="I509" s="106"/>
      <c r="J509" s="106"/>
    </row>
    <row r="510" spans="1:10" x14ac:dyDescent="0.2">
      <c r="A510" s="106"/>
      <c r="B510" s="106"/>
      <c r="C510" s="106"/>
      <c r="D510" s="106"/>
      <c r="F510" s="106"/>
      <c r="G510" s="106"/>
      <c r="H510" s="106"/>
      <c r="I510" s="106"/>
      <c r="J510" s="106"/>
    </row>
    <row r="511" spans="1:10" x14ac:dyDescent="0.2">
      <c r="A511" s="106"/>
      <c r="B511" s="106"/>
      <c r="C511" s="106"/>
      <c r="D511" s="106"/>
      <c r="F511" s="106"/>
      <c r="G511" s="106"/>
      <c r="H511" s="106"/>
      <c r="I511" s="106"/>
      <c r="J511" s="106"/>
    </row>
    <row r="512" spans="1:10" x14ac:dyDescent="0.2">
      <c r="A512" s="106"/>
      <c r="B512" s="106"/>
      <c r="C512" s="106"/>
      <c r="D512" s="106"/>
      <c r="F512" s="106"/>
      <c r="G512" s="106"/>
      <c r="H512" s="106"/>
    </row>
    <row r="513" spans="1:10" x14ac:dyDescent="0.2">
      <c r="A513" s="106"/>
      <c r="B513" s="106"/>
      <c r="C513" s="106"/>
      <c r="D513" s="106"/>
      <c r="F513" s="106"/>
      <c r="G513" s="106"/>
      <c r="H513" s="106"/>
      <c r="I513" s="106"/>
      <c r="J513" s="106"/>
    </row>
    <row r="514" spans="1:10" x14ac:dyDescent="0.2">
      <c r="A514" s="106"/>
      <c r="B514" s="106"/>
      <c r="C514" s="106"/>
      <c r="D514" s="106"/>
      <c r="F514" s="106"/>
      <c r="G514" s="106"/>
      <c r="H514" s="106"/>
      <c r="I514" s="106"/>
      <c r="J514" s="106"/>
    </row>
    <row r="515" spans="1:10" x14ac:dyDescent="0.2">
      <c r="A515" s="106"/>
      <c r="B515" s="106"/>
      <c r="C515" s="106"/>
      <c r="D515" s="106"/>
      <c r="F515" s="106"/>
      <c r="G515" s="106"/>
      <c r="H515" s="106"/>
      <c r="I515" s="106"/>
      <c r="J515" s="106"/>
    </row>
    <row r="516" spans="1:10" x14ac:dyDescent="0.2">
      <c r="A516" s="106"/>
      <c r="B516" s="106"/>
      <c r="C516" s="106"/>
      <c r="D516" s="106"/>
      <c r="F516" s="106"/>
      <c r="G516" s="106"/>
      <c r="H516" s="106"/>
    </row>
    <row r="517" spans="1:10" x14ac:dyDescent="0.2">
      <c r="A517" s="106"/>
      <c r="B517" s="106"/>
      <c r="C517" s="106"/>
      <c r="D517" s="106"/>
      <c r="F517" s="106"/>
      <c r="G517" s="106"/>
      <c r="H517" s="106"/>
    </row>
    <row r="518" spans="1:10" x14ac:dyDescent="0.2">
      <c r="A518" s="106"/>
      <c r="B518" s="106"/>
      <c r="C518" s="106"/>
      <c r="D518" s="106"/>
      <c r="F518" s="106"/>
      <c r="G518" s="106"/>
      <c r="H518" s="106"/>
    </row>
    <row r="519" spans="1:10" x14ac:dyDescent="0.2">
      <c r="A519" s="106"/>
      <c r="B519" s="106"/>
      <c r="C519" s="106"/>
      <c r="D519" s="106"/>
      <c r="F519" s="106"/>
      <c r="G519" s="106"/>
      <c r="H519" s="106"/>
      <c r="I519" s="106"/>
      <c r="J519" s="106"/>
    </row>
    <row r="520" spans="1:10" x14ac:dyDescent="0.2">
      <c r="A520" s="106"/>
      <c r="B520" s="106"/>
      <c r="C520" s="106"/>
      <c r="D520" s="106"/>
      <c r="F520" s="106"/>
      <c r="G520" s="106"/>
      <c r="H520" s="106"/>
      <c r="I520" s="106"/>
      <c r="J520" s="106"/>
    </row>
    <row r="521" spans="1:10" x14ac:dyDescent="0.2">
      <c r="A521" s="106"/>
      <c r="B521" s="106"/>
      <c r="C521" s="106"/>
      <c r="D521" s="106"/>
      <c r="F521" s="106"/>
      <c r="G521" s="106"/>
      <c r="H521" s="106"/>
      <c r="I521" s="106"/>
      <c r="J521" s="106"/>
    </row>
    <row r="522" spans="1:10" x14ac:dyDescent="0.2">
      <c r="A522" s="106"/>
      <c r="B522" s="106"/>
      <c r="C522" s="106"/>
      <c r="D522" s="106"/>
      <c r="F522" s="106"/>
      <c r="G522" s="106"/>
      <c r="H522" s="106"/>
      <c r="I522" s="106"/>
      <c r="J522" s="106"/>
    </row>
    <row r="523" spans="1:10" x14ac:dyDescent="0.2">
      <c r="A523" s="106"/>
      <c r="B523" s="106"/>
      <c r="C523" s="106"/>
      <c r="D523" s="106"/>
      <c r="F523" s="106"/>
      <c r="G523" s="106"/>
      <c r="H523" s="106"/>
      <c r="I523" s="106"/>
      <c r="J523" s="106"/>
    </row>
    <row r="524" spans="1:10" x14ac:dyDescent="0.2">
      <c r="A524" s="106"/>
      <c r="B524" s="106"/>
      <c r="C524" s="106"/>
      <c r="D524" s="106"/>
      <c r="F524" s="106"/>
      <c r="G524" s="106"/>
      <c r="H524" s="106"/>
      <c r="I524" s="106"/>
      <c r="J524" s="106"/>
    </row>
    <row r="525" spans="1:10" x14ac:dyDescent="0.2">
      <c r="A525" s="106"/>
      <c r="B525" s="106"/>
      <c r="C525" s="106"/>
      <c r="D525" s="106"/>
      <c r="F525" s="106"/>
      <c r="G525" s="106"/>
      <c r="H525" s="106"/>
    </row>
    <row r="526" spans="1:10" x14ac:dyDescent="0.2">
      <c r="A526" s="106"/>
      <c r="B526" s="106"/>
      <c r="C526" s="106"/>
      <c r="D526" s="106"/>
      <c r="F526" s="106"/>
      <c r="G526" s="106"/>
      <c r="H526" s="106"/>
      <c r="I526" s="106"/>
      <c r="J526" s="106"/>
    </row>
    <row r="527" spans="1:10" x14ac:dyDescent="0.2">
      <c r="A527" s="106"/>
      <c r="B527" s="106"/>
      <c r="C527" s="106"/>
      <c r="D527" s="106"/>
      <c r="F527" s="106"/>
      <c r="G527" s="106"/>
      <c r="H527" s="106"/>
      <c r="I527" s="106"/>
      <c r="J527" s="106"/>
    </row>
    <row r="528" spans="1:10" x14ac:dyDescent="0.2">
      <c r="A528" s="106"/>
      <c r="B528" s="106"/>
      <c r="C528" s="106"/>
      <c r="D528" s="106"/>
      <c r="F528" s="106"/>
      <c r="G528" s="106"/>
      <c r="H528" s="106"/>
      <c r="I528" s="106"/>
      <c r="J528" s="106"/>
    </row>
    <row r="529" spans="1:10" x14ac:dyDescent="0.2">
      <c r="A529" s="106"/>
      <c r="B529" s="106"/>
      <c r="C529" s="106"/>
      <c r="D529" s="106"/>
      <c r="F529" s="106"/>
      <c r="G529" s="106"/>
      <c r="H529" s="106"/>
      <c r="I529" s="106"/>
      <c r="J529" s="106"/>
    </row>
    <row r="530" spans="1:10" x14ac:dyDescent="0.2">
      <c r="A530" s="106"/>
      <c r="B530" s="106"/>
      <c r="C530" s="106"/>
      <c r="D530" s="106"/>
      <c r="F530" s="106"/>
      <c r="G530" s="106"/>
      <c r="H530" s="106"/>
      <c r="I530" s="106"/>
      <c r="J530" s="106"/>
    </row>
    <row r="531" spans="1:10" x14ac:dyDescent="0.2">
      <c r="A531" s="106"/>
      <c r="B531" s="106"/>
      <c r="C531" s="106"/>
      <c r="D531" s="106"/>
      <c r="F531" s="106"/>
      <c r="G531" s="106"/>
      <c r="H531" s="106"/>
    </row>
    <row r="532" spans="1:10" x14ac:dyDescent="0.2">
      <c r="A532" s="106"/>
      <c r="B532" s="106"/>
      <c r="C532" s="106"/>
      <c r="D532" s="106"/>
      <c r="F532" s="106"/>
      <c r="G532" s="106"/>
      <c r="H532" s="106"/>
    </row>
    <row r="533" spans="1:10" x14ac:dyDescent="0.2">
      <c r="A533" s="106"/>
      <c r="B533" s="106"/>
      <c r="C533" s="106"/>
      <c r="D533" s="106"/>
      <c r="F533" s="106"/>
      <c r="G533" s="106"/>
      <c r="H533" s="106"/>
    </row>
    <row r="534" spans="1:10" x14ac:dyDescent="0.2">
      <c r="A534" s="106"/>
      <c r="B534" s="106"/>
      <c r="C534" s="106"/>
      <c r="D534" s="106"/>
      <c r="F534" s="106"/>
      <c r="G534" s="106"/>
      <c r="H534" s="106"/>
    </row>
    <row r="535" spans="1:10" x14ac:dyDescent="0.2">
      <c r="A535" s="106"/>
      <c r="B535" s="106"/>
      <c r="C535" s="106"/>
      <c r="D535" s="106"/>
      <c r="F535" s="106"/>
      <c r="G535" s="106"/>
      <c r="H535" s="106"/>
    </row>
    <row r="536" spans="1:10" x14ac:dyDescent="0.2">
      <c r="A536" s="106"/>
      <c r="B536" s="106"/>
      <c r="C536" s="106"/>
      <c r="D536" s="106"/>
      <c r="F536" s="106"/>
      <c r="G536" s="106"/>
      <c r="H536" s="106"/>
      <c r="I536" s="106"/>
      <c r="J536" s="106"/>
    </row>
    <row r="537" spans="1:10" x14ac:dyDescent="0.2">
      <c r="A537" s="106"/>
      <c r="B537" s="106"/>
      <c r="C537" s="106"/>
      <c r="D537" s="106"/>
      <c r="F537" s="106"/>
      <c r="G537" s="106"/>
      <c r="H537" s="106"/>
      <c r="I537" s="106"/>
      <c r="J537" s="106"/>
    </row>
    <row r="538" spans="1:10" x14ac:dyDescent="0.2">
      <c r="A538" s="106"/>
      <c r="B538" s="106"/>
      <c r="C538" s="106"/>
      <c r="D538" s="106"/>
      <c r="F538" s="106"/>
      <c r="G538" s="106"/>
      <c r="H538" s="106"/>
    </row>
    <row r="539" spans="1:10" x14ac:dyDescent="0.2">
      <c r="A539" s="106"/>
      <c r="B539" s="106"/>
      <c r="C539" s="106"/>
      <c r="D539" s="106"/>
      <c r="F539" s="106"/>
      <c r="G539" s="106"/>
      <c r="H539" s="106"/>
    </row>
    <row r="540" spans="1:10" x14ac:dyDescent="0.2">
      <c r="A540" s="106"/>
      <c r="B540" s="106"/>
      <c r="C540" s="106"/>
      <c r="D540" s="106"/>
      <c r="F540" s="106"/>
      <c r="G540" s="106"/>
      <c r="H540" s="106"/>
    </row>
    <row r="541" spans="1:10" x14ac:dyDescent="0.2">
      <c r="A541" s="106"/>
      <c r="B541" s="106"/>
      <c r="C541" s="106"/>
      <c r="D541" s="106"/>
      <c r="F541" s="106"/>
      <c r="G541" s="106"/>
      <c r="H541" s="106"/>
    </row>
    <row r="542" spans="1:10" x14ac:dyDescent="0.2">
      <c r="A542" s="106"/>
      <c r="B542" s="106"/>
      <c r="C542" s="106"/>
      <c r="D542" s="106"/>
      <c r="F542" s="106"/>
      <c r="G542" s="106"/>
      <c r="H542" s="106"/>
    </row>
    <row r="543" spans="1:10" x14ac:dyDescent="0.2">
      <c r="A543" s="106"/>
      <c r="B543" s="106"/>
      <c r="C543" s="106"/>
      <c r="D543" s="106"/>
      <c r="F543" s="106"/>
      <c r="G543" s="106"/>
      <c r="H543" s="106"/>
    </row>
    <row r="544" spans="1:10" x14ac:dyDescent="0.2">
      <c r="A544" s="106"/>
      <c r="B544" s="106"/>
      <c r="C544" s="106"/>
      <c r="D544" s="106"/>
      <c r="F544" s="106"/>
      <c r="G544" s="106"/>
      <c r="H544" s="106"/>
    </row>
    <row r="545" spans="1:10" x14ac:dyDescent="0.2">
      <c r="A545" s="106"/>
      <c r="B545" s="106"/>
      <c r="C545" s="106"/>
      <c r="D545" s="106"/>
      <c r="F545" s="106"/>
      <c r="G545" s="106"/>
      <c r="H545" s="106"/>
    </row>
    <row r="546" spans="1:10" x14ac:dyDescent="0.2">
      <c r="A546" s="106"/>
      <c r="B546" s="106"/>
      <c r="C546" s="106"/>
      <c r="D546" s="106"/>
      <c r="F546" s="106"/>
      <c r="G546" s="106"/>
      <c r="H546" s="106"/>
    </row>
    <row r="547" spans="1:10" x14ac:dyDescent="0.2">
      <c r="A547" s="106"/>
      <c r="B547" s="106"/>
      <c r="C547" s="106"/>
      <c r="D547" s="106"/>
      <c r="F547" s="106"/>
      <c r="G547" s="106"/>
      <c r="H547" s="106"/>
    </row>
    <row r="548" spans="1:10" x14ac:dyDescent="0.2">
      <c r="A548" s="106"/>
      <c r="B548" s="106"/>
      <c r="C548" s="106"/>
      <c r="D548" s="106"/>
      <c r="F548" s="106"/>
      <c r="G548" s="106"/>
      <c r="H548" s="106"/>
    </row>
    <row r="549" spans="1:10" x14ac:dyDescent="0.2">
      <c r="A549" s="106"/>
      <c r="B549" s="106"/>
      <c r="C549" s="106"/>
      <c r="D549" s="106"/>
      <c r="F549" s="106"/>
      <c r="G549" s="106"/>
      <c r="H549" s="106"/>
    </row>
    <row r="550" spans="1:10" x14ac:dyDescent="0.2">
      <c r="A550" s="106"/>
      <c r="B550" s="106"/>
      <c r="C550" s="106"/>
      <c r="D550" s="106"/>
      <c r="F550" s="106"/>
      <c r="G550" s="106"/>
      <c r="H550" s="106"/>
    </row>
    <row r="551" spans="1:10" x14ac:dyDescent="0.2">
      <c r="A551" s="106"/>
      <c r="B551" s="106"/>
      <c r="C551" s="106"/>
      <c r="D551" s="106"/>
      <c r="F551" s="106"/>
      <c r="G551" s="106"/>
      <c r="H551" s="106"/>
    </row>
    <row r="552" spans="1:10" x14ac:dyDescent="0.2">
      <c r="A552" s="106"/>
      <c r="B552" s="106"/>
      <c r="C552" s="106"/>
      <c r="D552" s="106"/>
      <c r="F552" s="106"/>
      <c r="G552" s="106"/>
      <c r="H552" s="106"/>
    </row>
    <row r="553" spans="1:10" x14ac:dyDescent="0.2">
      <c r="A553" s="106"/>
      <c r="B553" s="106"/>
      <c r="C553" s="106"/>
      <c r="D553" s="106"/>
      <c r="F553" s="106"/>
      <c r="G553" s="106"/>
      <c r="H553" s="106"/>
    </row>
    <row r="554" spans="1:10" x14ac:dyDescent="0.2">
      <c r="A554" s="106"/>
      <c r="B554" s="106"/>
      <c r="C554" s="106"/>
      <c r="D554" s="106"/>
      <c r="F554" s="106"/>
      <c r="G554" s="106"/>
      <c r="H554" s="106"/>
    </row>
    <row r="555" spans="1:10" x14ac:dyDescent="0.2">
      <c r="A555" s="106"/>
      <c r="B555" s="106"/>
      <c r="C555" s="106"/>
      <c r="D555" s="106"/>
      <c r="F555" s="106"/>
      <c r="G555" s="106"/>
      <c r="H555" s="106"/>
    </row>
    <row r="556" spans="1:10" x14ac:dyDescent="0.2">
      <c r="A556" s="106"/>
      <c r="B556" s="106"/>
      <c r="C556" s="106"/>
      <c r="D556" s="106"/>
      <c r="F556" s="106"/>
      <c r="G556" s="106"/>
      <c r="H556" s="106"/>
      <c r="I556" s="106"/>
      <c r="J556" s="106"/>
    </row>
    <row r="557" spans="1:10" x14ac:dyDescent="0.2">
      <c r="A557" s="106"/>
      <c r="B557" s="106"/>
      <c r="C557" s="106"/>
      <c r="D557" s="106"/>
      <c r="F557" s="106"/>
      <c r="G557" s="106"/>
      <c r="H557" s="106"/>
      <c r="I557" s="106"/>
      <c r="J557" s="106"/>
    </row>
    <row r="558" spans="1:10" x14ac:dyDescent="0.2">
      <c r="A558" s="106"/>
      <c r="B558" s="106"/>
      <c r="C558" s="106"/>
      <c r="D558" s="106"/>
      <c r="F558" s="106"/>
      <c r="G558" s="106"/>
      <c r="H558" s="106"/>
      <c r="I558" s="106"/>
      <c r="J558" s="106"/>
    </row>
    <row r="559" spans="1:10" x14ac:dyDescent="0.2">
      <c r="A559" s="106"/>
      <c r="B559" s="106"/>
      <c r="C559" s="106"/>
      <c r="D559" s="106"/>
      <c r="F559" s="106"/>
      <c r="G559" s="106"/>
      <c r="H559" s="106"/>
    </row>
    <row r="560" spans="1:10" x14ac:dyDescent="0.2">
      <c r="A560" s="106"/>
      <c r="B560" s="106"/>
      <c r="C560" s="106"/>
      <c r="D560" s="106"/>
      <c r="F560" s="106"/>
      <c r="G560" s="106"/>
      <c r="H560" s="106"/>
    </row>
    <row r="561" spans="1:10" x14ac:dyDescent="0.2">
      <c r="A561" s="106"/>
      <c r="B561" s="106"/>
      <c r="C561" s="106"/>
      <c r="D561" s="106"/>
      <c r="F561" s="106"/>
      <c r="G561" s="106"/>
      <c r="H561" s="106"/>
    </row>
    <row r="562" spans="1:10" x14ac:dyDescent="0.2">
      <c r="A562" s="106"/>
      <c r="B562" s="106"/>
      <c r="C562" s="106"/>
      <c r="D562" s="106"/>
      <c r="F562" s="106"/>
      <c r="G562" s="106"/>
      <c r="H562" s="106"/>
    </row>
    <row r="563" spans="1:10" x14ac:dyDescent="0.2">
      <c r="A563" s="106"/>
      <c r="B563" s="106"/>
      <c r="C563" s="106"/>
      <c r="D563" s="106"/>
      <c r="F563" s="106"/>
      <c r="G563" s="106"/>
      <c r="H563" s="106"/>
    </row>
    <row r="564" spans="1:10" x14ac:dyDescent="0.2">
      <c r="A564" s="106"/>
      <c r="B564" s="106"/>
      <c r="C564" s="106"/>
      <c r="D564" s="106"/>
      <c r="F564" s="106"/>
      <c r="G564" s="106"/>
      <c r="H564" s="106"/>
    </row>
    <row r="565" spans="1:10" x14ac:dyDescent="0.2">
      <c r="A565" s="106"/>
      <c r="B565" s="106"/>
      <c r="C565" s="106"/>
      <c r="D565" s="106"/>
      <c r="F565" s="106"/>
      <c r="G565" s="106"/>
      <c r="H565" s="106"/>
    </row>
    <row r="566" spans="1:10" x14ac:dyDescent="0.2">
      <c r="A566" s="106"/>
      <c r="B566" s="106"/>
      <c r="C566" s="106"/>
      <c r="D566" s="106"/>
      <c r="F566" s="106"/>
      <c r="G566" s="106"/>
      <c r="H566" s="106"/>
    </row>
    <row r="567" spans="1:10" x14ac:dyDescent="0.2">
      <c r="A567" s="106"/>
      <c r="B567" s="106"/>
      <c r="C567" s="106"/>
      <c r="D567" s="106"/>
      <c r="F567" s="106"/>
      <c r="G567" s="106"/>
      <c r="H567" s="106"/>
    </row>
    <row r="568" spans="1:10" x14ac:dyDescent="0.2">
      <c r="A568" s="106"/>
      <c r="B568" s="106"/>
      <c r="C568" s="106"/>
      <c r="D568" s="106"/>
      <c r="F568" s="106"/>
      <c r="G568" s="106"/>
      <c r="H568" s="106"/>
    </row>
    <row r="569" spans="1:10" x14ac:dyDescent="0.2">
      <c r="A569" s="106"/>
      <c r="B569" s="106"/>
      <c r="C569" s="106"/>
      <c r="D569" s="106"/>
      <c r="F569" s="106"/>
      <c r="G569" s="106"/>
      <c r="H569" s="106"/>
      <c r="I569" s="106"/>
      <c r="J569" s="106"/>
    </row>
    <row r="570" spans="1:10" x14ac:dyDescent="0.2">
      <c r="A570" s="106"/>
      <c r="B570" s="106"/>
      <c r="C570" s="106"/>
      <c r="D570" s="106"/>
      <c r="F570" s="106"/>
      <c r="G570" s="106"/>
      <c r="H570" s="106"/>
      <c r="I570" s="106"/>
      <c r="J570" s="106"/>
    </row>
    <row r="571" spans="1:10" x14ac:dyDescent="0.2">
      <c r="A571" s="106"/>
      <c r="B571" s="106"/>
      <c r="C571" s="106"/>
      <c r="D571" s="106"/>
      <c r="F571" s="106"/>
      <c r="G571" s="106"/>
      <c r="H571" s="106"/>
    </row>
    <row r="572" spans="1:10" x14ac:dyDescent="0.2">
      <c r="A572" s="106"/>
      <c r="B572" s="106"/>
      <c r="C572" s="106"/>
      <c r="D572" s="106"/>
      <c r="F572" s="106"/>
      <c r="G572" s="106"/>
      <c r="H572" s="106"/>
      <c r="I572" s="106"/>
      <c r="J572" s="106"/>
    </row>
    <row r="573" spans="1:10" x14ac:dyDescent="0.2">
      <c r="A573" s="106"/>
      <c r="B573" s="106"/>
      <c r="C573" s="106"/>
      <c r="D573" s="106"/>
      <c r="F573" s="106"/>
      <c r="G573" s="106"/>
      <c r="H573" s="106"/>
    </row>
    <row r="574" spans="1:10" x14ac:dyDescent="0.2">
      <c r="A574" s="106"/>
      <c r="B574" s="106"/>
      <c r="C574" s="106"/>
      <c r="D574" s="106"/>
      <c r="F574" s="106"/>
      <c r="G574" s="106"/>
      <c r="H574" s="106"/>
      <c r="I574" s="106"/>
      <c r="J574" s="106"/>
    </row>
    <row r="575" spans="1:10" x14ac:dyDescent="0.2">
      <c r="A575" s="106"/>
      <c r="B575" s="106"/>
      <c r="C575" s="106"/>
      <c r="D575" s="106"/>
      <c r="F575" s="106"/>
      <c r="G575" s="106"/>
      <c r="H575" s="106"/>
    </row>
    <row r="576" spans="1:10" x14ac:dyDescent="0.2">
      <c r="A576" s="106"/>
      <c r="B576" s="106"/>
      <c r="C576" s="106"/>
      <c r="D576" s="106"/>
      <c r="F576" s="106"/>
      <c r="G576" s="106"/>
      <c r="H576" s="106"/>
    </row>
    <row r="577" spans="1:10" x14ac:dyDescent="0.2">
      <c r="A577" s="106"/>
      <c r="B577" s="106"/>
      <c r="C577" s="106"/>
      <c r="D577" s="106"/>
      <c r="F577" s="106"/>
      <c r="G577" s="106"/>
      <c r="H577" s="106"/>
    </row>
    <row r="578" spans="1:10" x14ac:dyDescent="0.2">
      <c r="A578" s="106"/>
      <c r="B578" s="106"/>
      <c r="C578" s="106"/>
      <c r="D578" s="106"/>
      <c r="F578" s="106"/>
      <c r="G578" s="106"/>
      <c r="H578" s="106"/>
    </row>
    <row r="579" spans="1:10" x14ac:dyDescent="0.2">
      <c r="A579" s="106"/>
      <c r="B579" s="106"/>
      <c r="C579" s="106"/>
      <c r="D579" s="106"/>
      <c r="F579" s="106"/>
      <c r="G579" s="106"/>
      <c r="H579" s="106"/>
    </row>
    <row r="580" spans="1:10" x14ac:dyDescent="0.2">
      <c r="A580" s="106"/>
      <c r="B580" s="106"/>
      <c r="C580" s="106"/>
      <c r="D580" s="106"/>
      <c r="F580" s="106"/>
      <c r="G580" s="106"/>
      <c r="H580" s="106"/>
    </row>
    <row r="581" spans="1:10" x14ac:dyDescent="0.2">
      <c r="A581" s="106"/>
      <c r="B581" s="106"/>
      <c r="C581" s="106"/>
      <c r="D581" s="106"/>
      <c r="F581" s="106"/>
      <c r="G581" s="106"/>
      <c r="H581" s="106"/>
    </row>
    <row r="582" spans="1:10" x14ac:dyDescent="0.2">
      <c r="A582" s="106"/>
      <c r="B582" s="106"/>
      <c r="C582" s="106"/>
      <c r="D582" s="106"/>
      <c r="F582" s="106"/>
      <c r="G582" s="106"/>
      <c r="H582" s="106"/>
    </row>
    <row r="583" spans="1:10" x14ac:dyDescent="0.2">
      <c r="A583" s="106"/>
      <c r="B583" s="106"/>
      <c r="C583" s="106"/>
      <c r="D583" s="106"/>
      <c r="F583" s="106"/>
      <c r="G583" s="106"/>
      <c r="H583" s="106"/>
    </row>
    <row r="584" spans="1:10" x14ac:dyDescent="0.2">
      <c r="A584" s="106"/>
      <c r="B584" s="106"/>
      <c r="C584" s="106"/>
      <c r="D584" s="106"/>
      <c r="F584" s="106"/>
      <c r="G584" s="106"/>
      <c r="H584" s="106"/>
    </row>
    <row r="585" spans="1:10" x14ac:dyDescent="0.2">
      <c r="A585" s="106"/>
      <c r="B585" s="106"/>
      <c r="C585" s="106"/>
      <c r="D585" s="106"/>
      <c r="F585" s="106"/>
      <c r="G585" s="106"/>
      <c r="H585" s="106"/>
    </row>
    <row r="586" spans="1:10" x14ac:dyDescent="0.2">
      <c r="A586" s="106"/>
      <c r="B586" s="106"/>
      <c r="C586" s="106"/>
      <c r="D586" s="106"/>
      <c r="F586" s="106"/>
      <c r="G586" s="106"/>
      <c r="H586" s="106"/>
      <c r="I586" s="106"/>
      <c r="J586" s="106"/>
    </row>
    <row r="587" spans="1:10" x14ac:dyDescent="0.2">
      <c r="A587" s="106"/>
      <c r="B587" s="106"/>
      <c r="C587" s="106"/>
      <c r="D587" s="106"/>
      <c r="F587" s="106"/>
      <c r="G587" s="106"/>
      <c r="H587" s="106"/>
    </row>
    <row r="588" spans="1:10" x14ac:dyDescent="0.2">
      <c r="A588" s="106"/>
      <c r="B588" s="106"/>
      <c r="C588" s="106"/>
      <c r="D588" s="106"/>
      <c r="F588" s="106"/>
      <c r="G588" s="106"/>
      <c r="H588" s="106"/>
      <c r="I588" s="106"/>
      <c r="J588" s="106"/>
    </row>
    <row r="589" spans="1:10" x14ac:dyDescent="0.2">
      <c r="A589" s="106"/>
      <c r="B589" s="106"/>
      <c r="C589" s="106"/>
      <c r="D589" s="106"/>
      <c r="F589" s="106"/>
      <c r="G589" s="106"/>
      <c r="H589" s="106"/>
      <c r="I589" s="106"/>
      <c r="J589" s="106"/>
    </row>
    <row r="590" spans="1:10" x14ac:dyDescent="0.2">
      <c r="A590" s="106"/>
      <c r="B590" s="106"/>
      <c r="C590" s="106"/>
      <c r="D590" s="106"/>
      <c r="F590" s="106"/>
      <c r="G590" s="106"/>
      <c r="H590" s="106"/>
      <c r="I590" s="106"/>
      <c r="J590" s="106"/>
    </row>
    <row r="591" spans="1:10" x14ac:dyDescent="0.2">
      <c r="A591" s="106"/>
      <c r="B591" s="106"/>
      <c r="C591" s="106"/>
      <c r="D591" s="106"/>
      <c r="F591" s="106"/>
      <c r="G591" s="106"/>
      <c r="H591" s="106"/>
      <c r="I591" s="106"/>
      <c r="J591" s="106"/>
    </row>
    <row r="592" spans="1:10" x14ac:dyDescent="0.2">
      <c r="A592" s="106"/>
      <c r="B592" s="106"/>
      <c r="C592" s="106"/>
      <c r="D592" s="106"/>
      <c r="F592" s="106"/>
      <c r="G592" s="106"/>
      <c r="H592" s="106"/>
      <c r="I592" s="106"/>
      <c r="J592" s="106"/>
    </row>
    <row r="593" spans="1:10" x14ac:dyDescent="0.2">
      <c r="A593" s="106"/>
      <c r="B593" s="106"/>
      <c r="C593" s="106"/>
      <c r="D593" s="106"/>
      <c r="F593" s="106"/>
      <c r="G593" s="106"/>
      <c r="H593" s="106"/>
      <c r="I593" s="106"/>
      <c r="J593" s="106"/>
    </row>
    <row r="594" spans="1:10" x14ac:dyDescent="0.2">
      <c r="A594" s="106"/>
      <c r="B594" s="106"/>
      <c r="C594" s="106"/>
      <c r="D594" s="106"/>
      <c r="F594" s="106"/>
      <c r="G594" s="106"/>
      <c r="H594" s="106"/>
      <c r="I594" s="106"/>
      <c r="J594" s="106"/>
    </row>
    <row r="595" spans="1:10" x14ac:dyDescent="0.2">
      <c r="A595" s="106"/>
      <c r="B595" s="106"/>
      <c r="C595" s="106"/>
      <c r="D595" s="106"/>
      <c r="F595" s="106"/>
      <c r="G595" s="106"/>
      <c r="H595" s="106"/>
      <c r="I595" s="106"/>
      <c r="J595" s="106"/>
    </row>
    <row r="596" spans="1:10" x14ac:dyDescent="0.2">
      <c r="A596" s="106"/>
      <c r="B596" s="106"/>
      <c r="C596" s="106"/>
      <c r="D596" s="106"/>
      <c r="F596" s="106"/>
      <c r="G596" s="106"/>
      <c r="H596" s="106"/>
    </row>
    <row r="597" spans="1:10" x14ac:dyDescent="0.2">
      <c r="A597" s="106"/>
      <c r="B597" s="106"/>
      <c r="C597" s="106"/>
      <c r="D597" s="106"/>
      <c r="F597" s="106"/>
      <c r="G597" s="106"/>
      <c r="H597" s="106"/>
    </row>
    <row r="598" spans="1:10" x14ac:dyDescent="0.2">
      <c r="A598" s="106"/>
      <c r="B598" s="106"/>
      <c r="C598" s="106"/>
      <c r="D598" s="106"/>
      <c r="F598" s="106"/>
      <c r="G598" s="106"/>
      <c r="H598" s="106"/>
    </row>
    <row r="599" spans="1:10" x14ac:dyDescent="0.2">
      <c r="A599" s="106"/>
      <c r="B599" s="106"/>
      <c r="C599" s="106"/>
      <c r="D599" s="106"/>
      <c r="F599" s="106"/>
      <c r="G599" s="106"/>
      <c r="H599" s="106"/>
    </row>
    <row r="600" spans="1:10" x14ac:dyDescent="0.2">
      <c r="A600" s="106"/>
      <c r="B600" s="106"/>
      <c r="C600" s="106"/>
      <c r="D600" s="106"/>
      <c r="F600" s="106"/>
      <c r="G600" s="106"/>
      <c r="H600" s="106"/>
    </row>
    <row r="601" spans="1:10" x14ac:dyDescent="0.2">
      <c r="A601" s="106"/>
      <c r="B601" s="106"/>
      <c r="C601" s="106"/>
      <c r="D601" s="106"/>
      <c r="F601" s="106"/>
      <c r="G601" s="106"/>
      <c r="H601" s="106"/>
    </row>
    <row r="602" spans="1:10" x14ac:dyDescent="0.2">
      <c r="A602" s="106"/>
      <c r="B602" s="106"/>
      <c r="C602" s="106"/>
      <c r="D602" s="106"/>
      <c r="F602" s="106"/>
      <c r="G602" s="106"/>
      <c r="H602" s="106"/>
    </row>
    <row r="603" spans="1:10" x14ac:dyDescent="0.2">
      <c r="A603" s="106"/>
      <c r="B603" s="106"/>
      <c r="C603" s="106"/>
      <c r="D603" s="106"/>
      <c r="F603" s="106"/>
      <c r="G603" s="106"/>
      <c r="H603" s="106"/>
    </row>
    <row r="604" spans="1:10" x14ac:dyDescent="0.2">
      <c r="A604" s="106"/>
      <c r="B604" s="106"/>
      <c r="C604" s="106"/>
      <c r="D604" s="106"/>
      <c r="F604" s="106"/>
      <c r="G604" s="106"/>
      <c r="H604" s="106"/>
      <c r="I604" s="106"/>
      <c r="J604" s="106"/>
    </row>
    <row r="605" spans="1:10" x14ac:dyDescent="0.2">
      <c r="A605" s="106"/>
      <c r="B605" s="106"/>
      <c r="C605" s="106"/>
      <c r="D605" s="106"/>
      <c r="F605" s="106"/>
      <c r="G605" s="106"/>
      <c r="H605" s="106"/>
      <c r="I605" s="106"/>
      <c r="J605" s="106"/>
    </row>
    <row r="606" spans="1:10" x14ac:dyDescent="0.2">
      <c r="A606" s="106"/>
      <c r="B606" s="106"/>
      <c r="C606" s="106"/>
      <c r="D606" s="106"/>
      <c r="F606" s="106"/>
      <c r="G606" s="106"/>
      <c r="H606" s="106"/>
    </row>
    <row r="607" spans="1:10" x14ac:dyDescent="0.2">
      <c r="A607" s="106"/>
      <c r="B607" s="106"/>
      <c r="C607" s="106"/>
      <c r="D607" s="106"/>
      <c r="F607" s="106"/>
      <c r="G607" s="106"/>
      <c r="H607" s="106"/>
    </row>
    <row r="608" spans="1:10" x14ac:dyDescent="0.2">
      <c r="A608" s="106"/>
      <c r="B608" s="106"/>
      <c r="C608" s="106"/>
      <c r="D608" s="106"/>
      <c r="F608" s="106"/>
      <c r="G608" s="106"/>
      <c r="H608" s="106"/>
    </row>
    <row r="609" spans="1:10" x14ac:dyDescent="0.2">
      <c r="A609" s="106"/>
      <c r="B609" s="106"/>
      <c r="C609" s="106"/>
      <c r="D609" s="106"/>
      <c r="F609" s="106"/>
      <c r="G609" s="106"/>
      <c r="H609" s="106"/>
      <c r="I609" s="106"/>
      <c r="J609" s="106"/>
    </row>
    <row r="610" spans="1:10" x14ac:dyDescent="0.2">
      <c r="A610" s="106"/>
      <c r="B610" s="106"/>
      <c r="C610" s="106"/>
      <c r="D610" s="106"/>
      <c r="F610" s="106"/>
      <c r="G610" s="106"/>
      <c r="H610" s="106"/>
      <c r="I610" s="106"/>
      <c r="J610" s="106"/>
    </row>
    <row r="611" spans="1:10" x14ac:dyDescent="0.2">
      <c r="A611" s="106"/>
      <c r="B611" s="106"/>
      <c r="C611" s="106"/>
      <c r="D611" s="106"/>
      <c r="F611" s="106"/>
      <c r="G611" s="106"/>
      <c r="H611" s="106"/>
    </row>
    <row r="612" spans="1:10" x14ac:dyDescent="0.2">
      <c r="A612" s="106"/>
      <c r="B612" s="106"/>
      <c r="C612" s="106"/>
      <c r="D612" s="106"/>
      <c r="F612" s="106"/>
      <c r="G612" s="106"/>
      <c r="H612" s="106"/>
      <c r="I612" s="106"/>
      <c r="J612" s="106"/>
    </row>
    <row r="613" spans="1:10" x14ac:dyDescent="0.2">
      <c r="A613" s="106"/>
      <c r="B613" s="106"/>
      <c r="C613" s="106"/>
      <c r="D613" s="106"/>
      <c r="F613" s="106"/>
      <c r="G613" s="106"/>
      <c r="H613" s="106"/>
    </row>
    <row r="614" spans="1:10" x14ac:dyDescent="0.2">
      <c r="A614" s="106"/>
      <c r="B614" s="106"/>
      <c r="C614" s="106"/>
      <c r="D614" s="106"/>
      <c r="F614" s="106"/>
      <c r="G614" s="106"/>
      <c r="H614" s="106"/>
    </row>
    <row r="615" spans="1:10" x14ac:dyDescent="0.2">
      <c r="A615" s="106"/>
      <c r="B615" s="106"/>
      <c r="C615" s="106"/>
      <c r="D615" s="106"/>
      <c r="F615" s="106"/>
      <c r="G615" s="106"/>
      <c r="H615" s="106"/>
    </row>
    <row r="616" spans="1:10" x14ac:dyDescent="0.2">
      <c r="A616" s="106"/>
      <c r="B616" s="106"/>
      <c r="C616" s="106"/>
      <c r="D616" s="106"/>
      <c r="F616" s="106"/>
      <c r="G616" s="106"/>
      <c r="H616" s="106"/>
    </row>
    <row r="617" spans="1:10" x14ac:dyDescent="0.2">
      <c r="A617" s="106"/>
      <c r="B617" s="106"/>
      <c r="C617" s="106"/>
      <c r="D617" s="106"/>
      <c r="F617" s="106"/>
      <c r="G617" s="106"/>
      <c r="H617" s="106"/>
    </row>
    <row r="618" spans="1:10" x14ac:dyDescent="0.2">
      <c r="A618" s="106"/>
      <c r="B618" s="106"/>
      <c r="C618" s="106"/>
      <c r="D618" s="106"/>
      <c r="F618" s="106"/>
      <c r="G618" s="106"/>
      <c r="H618" s="106"/>
    </row>
    <row r="619" spans="1:10" x14ac:dyDescent="0.2">
      <c r="A619" s="106"/>
      <c r="B619" s="106"/>
      <c r="C619" s="106"/>
      <c r="D619" s="106"/>
      <c r="F619" s="106"/>
      <c r="G619" s="106"/>
      <c r="H619" s="106"/>
      <c r="I619" s="106"/>
      <c r="J619" s="106"/>
    </row>
    <row r="620" spans="1:10" x14ac:dyDescent="0.2">
      <c r="A620" s="106"/>
      <c r="B620" s="106"/>
      <c r="C620" s="106"/>
      <c r="D620" s="106"/>
      <c r="F620" s="106"/>
      <c r="G620" s="106"/>
      <c r="H620" s="106"/>
      <c r="I620" s="106"/>
      <c r="J620" s="106"/>
    </row>
    <row r="621" spans="1:10" x14ac:dyDescent="0.2">
      <c r="A621" s="106"/>
      <c r="B621" s="106"/>
      <c r="C621" s="106"/>
      <c r="D621" s="106"/>
      <c r="F621" s="106"/>
      <c r="G621" s="106"/>
      <c r="H621" s="106"/>
    </row>
    <row r="622" spans="1:10" x14ac:dyDescent="0.2">
      <c r="A622" s="106"/>
      <c r="B622" s="106"/>
      <c r="C622" s="106"/>
      <c r="D622" s="106"/>
      <c r="F622" s="106"/>
      <c r="G622" s="106"/>
      <c r="H622" s="106"/>
      <c r="I622" s="106"/>
      <c r="J622" s="106"/>
    </row>
    <row r="623" spans="1:10" x14ac:dyDescent="0.2">
      <c r="A623" s="106"/>
      <c r="B623" s="106"/>
      <c r="C623" s="106"/>
      <c r="D623" s="106"/>
      <c r="F623" s="106"/>
      <c r="G623" s="106"/>
      <c r="H623" s="106"/>
      <c r="I623" s="106"/>
      <c r="J623" s="106"/>
    </row>
    <row r="624" spans="1:10" x14ac:dyDescent="0.2">
      <c r="A624" s="106"/>
      <c r="B624" s="106"/>
      <c r="C624" s="106"/>
      <c r="D624" s="106"/>
      <c r="F624" s="106"/>
      <c r="G624" s="106"/>
      <c r="H624" s="106"/>
      <c r="I624" s="106"/>
      <c r="J624" s="106"/>
    </row>
    <row r="625" spans="1:10" x14ac:dyDescent="0.2">
      <c r="A625" s="106"/>
      <c r="B625" s="106"/>
      <c r="C625" s="106"/>
      <c r="D625" s="106"/>
      <c r="F625" s="106"/>
      <c r="G625" s="106"/>
      <c r="H625" s="106"/>
      <c r="I625" s="106"/>
      <c r="J625" s="106"/>
    </row>
    <row r="626" spans="1:10" x14ac:dyDescent="0.2">
      <c r="A626" s="106"/>
      <c r="B626" s="106"/>
      <c r="C626" s="106"/>
      <c r="D626" s="106"/>
      <c r="F626" s="106"/>
      <c r="G626" s="106"/>
      <c r="H626" s="106"/>
    </row>
    <row r="627" spans="1:10" x14ac:dyDescent="0.2">
      <c r="A627" s="106"/>
      <c r="B627" s="106"/>
      <c r="C627" s="106"/>
      <c r="D627" s="106"/>
      <c r="F627" s="106"/>
      <c r="G627" s="106"/>
      <c r="H627" s="106"/>
      <c r="I627" s="106"/>
      <c r="J627" s="106"/>
    </row>
    <row r="628" spans="1:10" x14ac:dyDescent="0.2">
      <c r="A628" s="106"/>
      <c r="B628" s="106"/>
      <c r="C628" s="106"/>
      <c r="D628" s="106"/>
      <c r="F628" s="106"/>
      <c r="G628" s="106"/>
      <c r="H628" s="106"/>
    </row>
    <row r="629" spans="1:10" x14ac:dyDescent="0.2">
      <c r="A629" s="106"/>
      <c r="B629" s="106"/>
      <c r="C629" s="106"/>
      <c r="D629" s="106"/>
      <c r="F629" s="106"/>
      <c r="G629" s="106"/>
      <c r="H629" s="106"/>
    </row>
    <row r="630" spans="1:10" x14ac:dyDescent="0.2">
      <c r="A630" s="106"/>
      <c r="B630" s="106"/>
      <c r="C630" s="106"/>
      <c r="D630" s="106"/>
      <c r="F630" s="106"/>
      <c r="G630" s="106"/>
      <c r="H630" s="106"/>
    </row>
    <row r="631" spans="1:10" x14ac:dyDescent="0.2">
      <c r="A631" s="106"/>
      <c r="B631" s="106"/>
      <c r="C631" s="106"/>
      <c r="D631" s="106"/>
      <c r="F631" s="106"/>
      <c r="G631" s="106"/>
      <c r="H631" s="106"/>
      <c r="I631" s="106"/>
      <c r="J631" s="106"/>
    </row>
    <row r="632" spans="1:10" x14ac:dyDescent="0.2">
      <c r="A632" s="106"/>
      <c r="B632" s="106"/>
      <c r="C632" s="106"/>
      <c r="D632" s="106"/>
      <c r="F632" s="106"/>
      <c r="G632" s="106"/>
      <c r="H632" s="106"/>
      <c r="I632" s="106"/>
      <c r="J632" s="106"/>
    </row>
    <row r="633" spans="1:10" x14ac:dyDescent="0.2">
      <c r="A633" s="106"/>
      <c r="B633" s="106"/>
      <c r="C633" s="106"/>
      <c r="D633" s="106"/>
      <c r="F633" s="106"/>
      <c r="G633" s="106"/>
      <c r="H633" s="106"/>
      <c r="I633" s="106"/>
      <c r="J633" s="106"/>
    </row>
    <row r="634" spans="1:10" x14ac:dyDescent="0.2">
      <c r="A634" s="106"/>
      <c r="B634" s="106"/>
      <c r="C634" s="106"/>
      <c r="D634" s="106"/>
      <c r="F634" s="106"/>
      <c r="G634" s="106"/>
      <c r="H634" s="106"/>
    </row>
    <row r="635" spans="1:10" x14ac:dyDescent="0.2">
      <c r="A635" s="106"/>
      <c r="B635" s="106"/>
      <c r="C635" s="106"/>
      <c r="D635" s="106"/>
      <c r="F635" s="106"/>
      <c r="G635" s="106"/>
      <c r="H635" s="106"/>
      <c r="I635" s="106"/>
      <c r="J635" s="106"/>
    </row>
    <row r="636" spans="1:10" x14ac:dyDescent="0.2">
      <c r="A636" s="106"/>
      <c r="B636" s="106"/>
      <c r="C636" s="106"/>
      <c r="D636" s="106"/>
      <c r="F636" s="106"/>
      <c r="G636" s="106"/>
      <c r="H636" s="106"/>
      <c r="I636" s="106"/>
      <c r="J636" s="106"/>
    </row>
    <row r="637" spans="1:10" x14ac:dyDescent="0.2">
      <c r="A637" s="106"/>
      <c r="B637" s="106"/>
      <c r="C637" s="106"/>
      <c r="D637" s="106"/>
      <c r="F637" s="106"/>
      <c r="G637" s="106"/>
      <c r="H637" s="106"/>
      <c r="I637" s="106"/>
      <c r="J637" s="106"/>
    </row>
    <row r="638" spans="1:10" x14ac:dyDescent="0.2">
      <c r="A638" s="106"/>
      <c r="B638" s="106"/>
      <c r="C638" s="106"/>
      <c r="D638" s="106"/>
      <c r="F638" s="106"/>
      <c r="G638" s="106"/>
      <c r="H638" s="106"/>
      <c r="I638" s="106"/>
      <c r="J638" s="106"/>
    </row>
    <row r="639" spans="1:10" x14ac:dyDescent="0.2">
      <c r="A639" s="106"/>
      <c r="B639" s="106"/>
      <c r="C639" s="106"/>
      <c r="D639" s="106"/>
      <c r="F639" s="106"/>
      <c r="G639" s="106"/>
      <c r="H639" s="106"/>
      <c r="I639" s="106"/>
      <c r="J639" s="106"/>
    </row>
    <row r="640" spans="1:10" x14ac:dyDescent="0.2">
      <c r="A640" s="106"/>
      <c r="B640" s="106"/>
      <c r="C640" s="106"/>
      <c r="D640" s="106"/>
      <c r="F640" s="106"/>
      <c r="G640" s="106"/>
      <c r="H640" s="106"/>
      <c r="I640" s="106"/>
      <c r="J640" s="106"/>
    </row>
    <row r="641" spans="1:10" x14ac:dyDescent="0.2">
      <c r="A641" s="106"/>
      <c r="B641" s="106"/>
      <c r="C641" s="106"/>
      <c r="D641" s="106"/>
      <c r="F641" s="106"/>
      <c r="G641" s="106"/>
      <c r="H641" s="106"/>
      <c r="I641" s="106"/>
      <c r="J641" s="106"/>
    </row>
    <row r="642" spans="1:10" x14ac:dyDescent="0.2">
      <c r="A642" s="106"/>
      <c r="B642" s="106"/>
      <c r="C642" s="106"/>
      <c r="D642" s="106"/>
      <c r="F642" s="106"/>
      <c r="G642" s="106"/>
      <c r="H642" s="106"/>
    </row>
    <row r="643" spans="1:10" x14ac:dyDescent="0.2">
      <c r="A643" s="106"/>
      <c r="B643" s="106"/>
      <c r="C643" s="106"/>
      <c r="D643" s="106"/>
      <c r="F643" s="106"/>
      <c r="G643" s="106"/>
      <c r="H643" s="106"/>
    </row>
    <row r="644" spans="1:10" x14ac:dyDescent="0.2">
      <c r="A644" s="106"/>
      <c r="B644" s="106"/>
      <c r="C644" s="106"/>
      <c r="D644" s="106"/>
      <c r="F644" s="106"/>
      <c r="G644" s="106"/>
      <c r="H644" s="106"/>
    </row>
    <row r="645" spans="1:10" x14ac:dyDescent="0.2">
      <c r="A645" s="106"/>
      <c r="B645" s="106"/>
      <c r="C645" s="106"/>
      <c r="D645" s="106"/>
      <c r="F645" s="106"/>
      <c r="G645" s="106"/>
      <c r="H645" s="106"/>
    </row>
    <row r="646" spans="1:10" x14ac:dyDescent="0.2">
      <c r="A646" s="106"/>
      <c r="B646" s="106"/>
      <c r="C646" s="106"/>
      <c r="D646" s="106"/>
      <c r="F646" s="106"/>
      <c r="G646" s="106"/>
      <c r="H646" s="106"/>
    </row>
    <row r="647" spans="1:10" x14ac:dyDescent="0.2">
      <c r="A647" s="106"/>
      <c r="B647" s="106"/>
      <c r="C647" s="106"/>
      <c r="D647" s="106"/>
      <c r="F647" s="106"/>
      <c r="G647" s="106"/>
      <c r="H647" s="106"/>
      <c r="I647" s="106"/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565</v>
      </c>
      <c r="B1" s="106" t="s">
        <v>566</v>
      </c>
      <c r="C1" s="183">
        <v>43875</v>
      </c>
      <c r="D1" s="183">
        <v>43874</v>
      </c>
      <c r="E1" s="183">
        <v>43873</v>
      </c>
      <c r="F1" s="183">
        <v>43871</v>
      </c>
      <c r="G1" s="183">
        <v>43868</v>
      </c>
    </row>
    <row r="2" spans="1:7" x14ac:dyDescent="0.2">
      <c r="A2" s="106">
        <v>1301</v>
      </c>
      <c r="B2" s="106" t="s">
        <v>567</v>
      </c>
      <c r="C2" s="183">
        <v>0</v>
      </c>
      <c r="D2" s="183">
        <v>0</v>
      </c>
      <c r="E2" s="183">
        <v>0</v>
      </c>
      <c r="F2" s="183">
        <v>0</v>
      </c>
      <c r="G2" s="183">
        <v>0</v>
      </c>
    </row>
    <row r="3" spans="1:7" x14ac:dyDescent="0.2">
      <c r="A3">
        <v>1379</v>
      </c>
      <c r="B3" s="106" t="s">
        <v>568</v>
      </c>
      <c r="C3">
        <v>0.05</v>
      </c>
      <c r="D3">
        <v>0.05</v>
      </c>
      <c r="E3">
        <v>0.15</v>
      </c>
      <c r="F3">
        <v>0.05</v>
      </c>
      <c r="G3">
        <v>0.05</v>
      </c>
    </row>
    <row r="4" spans="1:7" x14ac:dyDescent="0.2">
      <c r="A4">
        <v>1420</v>
      </c>
      <c r="B4" s="106" t="s">
        <v>569</v>
      </c>
      <c r="C4">
        <v>0.05</v>
      </c>
      <c r="D4">
        <v>0.05</v>
      </c>
      <c r="E4">
        <v>0.15</v>
      </c>
      <c r="F4">
        <v>0.05</v>
      </c>
      <c r="G4">
        <v>0.05</v>
      </c>
    </row>
    <row r="5" spans="1:7" x14ac:dyDescent="0.2">
      <c r="A5">
        <v>1430</v>
      </c>
      <c r="B5" s="106" t="s">
        <v>570</v>
      </c>
      <c r="C5">
        <v>0.05</v>
      </c>
      <c r="D5">
        <v>0</v>
      </c>
      <c r="E5">
        <v>0.15</v>
      </c>
      <c r="F5">
        <v>0</v>
      </c>
      <c r="G5">
        <v>0.05</v>
      </c>
    </row>
    <row r="6" spans="1:7" x14ac:dyDescent="0.2">
      <c r="A6">
        <v>1433</v>
      </c>
      <c r="B6" s="106" t="s">
        <v>571</v>
      </c>
      <c r="C6">
        <v>0.05</v>
      </c>
      <c r="D6">
        <v>0</v>
      </c>
      <c r="E6">
        <v>0.15</v>
      </c>
      <c r="F6">
        <v>0</v>
      </c>
      <c r="G6">
        <v>0</v>
      </c>
    </row>
    <row r="7" spans="1:7" x14ac:dyDescent="0.2">
      <c r="A7">
        <v>1514</v>
      </c>
      <c r="B7" s="106" t="s">
        <v>2266</v>
      </c>
      <c r="C7">
        <v>0</v>
      </c>
      <c r="D7" t="s">
        <v>157</v>
      </c>
      <c r="E7">
        <v>0</v>
      </c>
      <c r="F7" t="s">
        <v>157</v>
      </c>
      <c r="G7" t="s">
        <v>157</v>
      </c>
    </row>
    <row r="8" spans="1:7" x14ac:dyDescent="0.2">
      <c r="A8">
        <v>1518</v>
      </c>
      <c r="B8" s="106" t="s">
        <v>2267</v>
      </c>
      <c r="C8">
        <v>0</v>
      </c>
      <c r="D8" s="106" t="s">
        <v>157</v>
      </c>
      <c r="E8" t="s">
        <v>157</v>
      </c>
      <c r="F8" t="s">
        <v>157</v>
      </c>
      <c r="G8" s="106" t="s">
        <v>157</v>
      </c>
    </row>
    <row r="9" spans="1:7" x14ac:dyDescent="0.2">
      <c r="A9">
        <v>1605</v>
      </c>
      <c r="B9" s="106" t="s">
        <v>1556</v>
      </c>
      <c r="C9">
        <v>0</v>
      </c>
      <c r="D9" t="s">
        <v>157</v>
      </c>
      <c r="E9" t="s">
        <v>157</v>
      </c>
      <c r="F9" t="s">
        <v>157</v>
      </c>
      <c r="G9">
        <v>0</v>
      </c>
    </row>
    <row r="10" spans="1:7" x14ac:dyDescent="0.2">
      <c r="A10">
        <v>1662</v>
      </c>
      <c r="B10" s="106" t="s">
        <v>572</v>
      </c>
      <c r="C10">
        <v>0</v>
      </c>
      <c r="D10">
        <v>0</v>
      </c>
      <c r="E10">
        <v>0</v>
      </c>
      <c r="F10" t="s">
        <v>157</v>
      </c>
      <c r="G10">
        <v>0</v>
      </c>
    </row>
    <row r="11" spans="1:7" x14ac:dyDescent="0.2">
      <c r="A11">
        <v>1663</v>
      </c>
      <c r="B11" s="106" t="s">
        <v>1736</v>
      </c>
      <c r="C11">
        <v>0.05</v>
      </c>
      <c r="D11">
        <v>0</v>
      </c>
      <c r="E11">
        <v>0.15</v>
      </c>
      <c r="F11" t="s">
        <v>157</v>
      </c>
      <c r="G11">
        <v>0</v>
      </c>
    </row>
    <row r="12" spans="1:7" x14ac:dyDescent="0.2">
      <c r="A12">
        <v>1766</v>
      </c>
      <c r="B12" s="106" t="s">
        <v>573</v>
      </c>
      <c r="C12">
        <v>0.15</v>
      </c>
      <c r="D12">
        <v>0.15</v>
      </c>
      <c r="E12">
        <v>0.6</v>
      </c>
      <c r="F12">
        <v>0.15</v>
      </c>
      <c r="G12">
        <v>0.15</v>
      </c>
    </row>
    <row r="13" spans="1:7" x14ac:dyDescent="0.2">
      <c r="A13">
        <v>1768</v>
      </c>
      <c r="B13" s="106" t="s">
        <v>2034</v>
      </c>
      <c r="C13">
        <v>0</v>
      </c>
      <c r="D13">
        <v>0</v>
      </c>
      <c r="E13">
        <v>0</v>
      </c>
      <c r="F13">
        <v>0</v>
      </c>
      <c r="G13" t="s">
        <v>157</v>
      </c>
    </row>
    <row r="14" spans="1:7" x14ac:dyDescent="0.2">
      <c r="A14">
        <v>1780</v>
      </c>
      <c r="B14" s="106" t="s">
        <v>574</v>
      </c>
      <c r="C14">
        <v>0.05</v>
      </c>
      <c r="D14">
        <v>0.05</v>
      </c>
      <c r="E14" s="106">
        <v>0.15</v>
      </c>
      <c r="F14">
        <v>0.05</v>
      </c>
      <c r="G14" s="106">
        <v>0</v>
      </c>
    </row>
    <row r="15" spans="1:7" x14ac:dyDescent="0.2">
      <c r="A15">
        <v>1802</v>
      </c>
      <c r="B15" s="106" t="s">
        <v>1534</v>
      </c>
      <c r="C15">
        <v>0</v>
      </c>
      <c r="D15" t="s">
        <v>157</v>
      </c>
      <c r="E15" t="s">
        <v>157</v>
      </c>
      <c r="F15">
        <v>0</v>
      </c>
      <c r="G15">
        <v>0</v>
      </c>
    </row>
    <row r="16" spans="1:7" x14ac:dyDescent="0.2">
      <c r="A16">
        <v>1803</v>
      </c>
      <c r="B16" s="106" t="s">
        <v>1322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1808</v>
      </c>
      <c r="B17" s="106" t="s">
        <v>575</v>
      </c>
      <c r="C17">
        <v>0.05</v>
      </c>
      <c r="D17" s="106">
        <v>0.05</v>
      </c>
      <c r="E17" s="106">
        <v>0.15</v>
      </c>
      <c r="F17" s="106">
        <v>0.05</v>
      </c>
      <c r="G17" s="106">
        <v>0.05</v>
      </c>
    </row>
    <row r="18" spans="1:7" x14ac:dyDescent="0.2">
      <c r="A18">
        <v>1810</v>
      </c>
      <c r="B18" s="106" t="s">
        <v>576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1812</v>
      </c>
      <c r="B19" s="106" t="s">
        <v>1416</v>
      </c>
      <c r="C19">
        <v>0</v>
      </c>
      <c r="D19" s="106" t="s">
        <v>157</v>
      </c>
      <c r="E19" s="106">
        <v>0</v>
      </c>
      <c r="F19">
        <v>0</v>
      </c>
      <c r="G19">
        <v>0</v>
      </c>
    </row>
    <row r="20" spans="1:7" x14ac:dyDescent="0.2">
      <c r="A20">
        <v>1813</v>
      </c>
      <c r="B20" s="106" t="s">
        <v>2035</v>
      </c>
      <c r="C20">
        <v>0</v>
      </c>
      <c r="D20">
        <v>0</v>
      </c>
      <c r="E20">
        <v>0</v>
      </c>
      <c r="F20">
        <v>0</v>
      </c>
      <c r="G20" t="s">
        <v>157</v>
      </c>
    </row>
    <row r="21" spans="1:7" x14ac:dyDescent="0.2">
      <c r="A21">
        <v>1814</v>
      </c>
      <c r="B21" s="106" t="s">
        <v>1639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1826</v>
      </c>
      <c r="B22" s="106" t="s">
        <v>2087</v>
      </c>
      <c r="C22">
        <v>0</v>
      </c>
      <c r="D22" s="106">
        <v>0</v>
      </c>
      <c r="E22" s="106" t="s">
        <v>157</v>
      </c>
      <c r="F22" s="106">
        <v>0</v>
      </c>
      <c r="G22" s="106">
        <v>0</v>
      </c>
    </row>
    <row r="23" spans="1:7" x14ac:dyDescent="0.2">
      <c r="A23">
        <v>1835</v>
      </c>
      <c r="B23" s="106" t="s">
        <v>1135</v>
      </c>
      <c r="C23">
        <v>0</v>
      </c>
      <c r="D23">
        <v>0</v>
      </c>
      <c r="E23">
        <v>0</v>
      </c>
      <c r="F23" s="106">
        <v>0.1</v>
      </c>
      <c r="G23" s="106">
        <v>0.05</v>
      </c>
    </row>
    <row r="24" spans="1:7" x14ac:dyDescent="0.2">
      <c r="A24">
        <v>1848</v>
      </c>
      <c r="B24" s="106" t="s">
        <v>577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 x14ac:dyDescent="0.2">
      <c r="A25">
        <v>1860</v>
      </c>
      <c r="B25" s="106" t="s">
        <v>56</v>
      </c>
      <c r="C25">
        <v>0</v>
      </c>
      <c r="D25">
        <v>0.05</v>
      </c>
      <c r="E25" s="106">
        <v>0</v>
      </c>
      <c r="F25" s="106">
        <v>0</v>
      </c>
      <c r="G25" s="106">
        <v>0</v>
      </c>
    </row>
    <row r="26" spans="1:7" x14ac:dyDescent="0.2">
      <c r="A26">
        <v>1870</v>
      </c>
      <c r="B26" s="106" t="s">
        <v>1187</v>
      </c>
      <c r="C26">
        <v>0.05</v>
      </c>
      <c r="D26" s="106">
        <v>0.05</v>
      </c>
      <c r="E26" s="106">
        <v>0.15</v>
      </c>
      <c r="F26" s="106">
        <v>0.05</v>
      </c>
      <c r="G26" s="106">
        <v>0.05</v>
      </c>
    </row>
    <row r="27" spans="1:7" x14ac:dyDescent="0.2">
      <c r="A27">
        <v>1878</v>
      </c>
      <c r="B27" s="106" t="s">
        <v>2268</v>
      </c>
      <c r="C27">
        <v>0.25</v>
      </c>
      <c r="D27" s="106" t="s">
        <v>157</v>
      </c>
      <c r="E27">
        <v>0.75</v>
      </c>
      <c r="F27" s="106">
        <v>0.25</v>
      </c>
      <c r="G27">
        <v>0.25</v>
      </c>
    </row>
    <row r="28" spans="1:7" x14ac:dyDescent="0.2">
      <c r="A28">
        <v>1881</v>
      </c>
      <c r="B28" s="106" t="s">
        <v>578</v>
      </c>
      <c r="C28">
        <v>0.05</v>
      </c>
      <c r="D28" s="106">
        <v>0.05</v>
      </c>
      <c r="E28">
        <v>0.15</v>
      </c>
      <c r="F28" s="106">
        <v>0.05</v>
      </c>
      <c r="G28" s="106">
        <v>0.05</v>
      </c>
    </row>
    <row r="29" spans="1:7" x14ac:dyDescent="0.2">
      <c r="A29">
        <v>1884</v>
      </c>
      <c r="B29" s="106" t="s">
        <v>1269</v>
      </c>
      <c r="C29">
        <v>0.15</v>
      </c>
      <c r="D29">
        <v>0.15</v>
      </c>
      <c r="E29">
        <v>0.45</v>
      </c>
      <c r="F29">
        <v>0.2</v>
      </c>
      <c r="G29" s="106">
        <v>0.15</v>
      </c>
    </row>
    <row r="30" spans="1:7" x14ac:dyDescent="0.2">
      <c r="A30">
        <v>1885</v>
      </c>
      <c r="B30" s="106" t="s">
        <v>1109</v>
      </c>
      <c r="C30">
        <v>0.05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1911</v>
      </c>
      <c r="B31" s="106" t="s">
        <v>52</v>
      </c>
      <c r="C31">
        <v>0.05</v>
      </c>
      <c r="D31">
        <v>0.05</v>
      </c>
      <c r="E31" s="106">
        <v>0</v>
      </c>
      <c r="F31" t="s">
        <v>157</v>
      </c>
      <c r="G31" s="106">
        <v>0.05</v>
      </c>
    </row>
    <row r="32" spans="1:7" x14ac:dyDescent="0.2">
      <c r="A32">
        <v>1914</v>
      </c>
      <c r="B32" s="106" t="s">
        <v>1989</v>
      </c>
      <c r="C32">
        <v>0</v>
      </c>
      <c r="D32">
        <v>0</v>
      </c>
      <c r="E32">
        <v>0</v>
      </c>
      <c r="F32">
        <v>0</v>
      </c>
      <c r="G32" s="106">
        <v>0</v>
      </c>
    </row>
    <row r="33" spans="1:7" x14ac:dyDescent="0.2">
      <c r="A33">
        <v>1928</v>
      </c>
      <c r="B33" s="106" t="s">
        <v>219</v>
      </c>
      <c r="C33">
        <v>0.05</v>
      </c>
      <c r="D33" s="106">
        <v>0.05</v>
      </c>
      <c r="E33" s="106">
        <v>0.15</v>
      </c>
      <c r="F33" s="106">
        <v>0.05</v>
      </c>
      <c r="G33">
        <v>0.05</v>
      </c>
    </row>
    <row r="34" spans="1:7" x14ac:dyDescent="0.2">
      <c r="A34">
        <v>1929</v>
      </c>
      <c r="B34" s="106" t="s">
        <v>2269</v>
      </c>
      <c r="C34">
        <v>0</v>
      </c>
      <c r="D34" s="106" t="s">
        <v>157</v>
      </c>
      <c r="E34">
        <v>0</v>
      </c>
      <c r="F34" s="106" t="s">
        <v>157</v>
      </c>
      <c r="G34" t="s">
        <v>157</v>
      </c>
    </row>
    <row r="35" spans="1:7" x14ac:dyDescent="0.2">
      <c r="A35">
        <v>1930</v>
      </c>
      <c r="B35" s="106" t="s">
        <v>2088</v>
      </c>
      <c r="C35">
        <v>0</v>
      </c>
      <c r="D35" s="106">
        <v>0</v>
      </c>
      <c r="E35" t="s">
        <v>157</v>
      </c>
      <c r="F35" s="106" t="s">
        <v>157</v>
      </c>
      <c r="G35" s="106" t="s">
        <v>157</v>
      </c>
    </row>
    <row r="36" spans="1:7" x14ac:dyDescent="0.2">
      <c r="A36">
        <v>1944</v>
      </c>
      <c r="B36" s="106" t="s">
        <v>1640</v>
      </c>
      <c r="C36">
        <v>0</v>
      </c>
      <c r="D36" s="106">
        <v>0</v>
      </c>
      <c r="E36" t="s">
        <v>157</v>
      </c>
      <c r="F36" s="106">
        <v>0</v>
      </c>
      <c r="G36" s="106" t="s">
        <v>157</v>
      </c>
    </row>
    <row r="37" spans="1:7" x14ac:dyDescent="0.2">
      <c r="A37">
        <v>1949</v>
      </c>
      <c r="B37" s="106" t="s">
        <v>1392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1950</v>
      </c>
      <c r="B38" s="106" t="s">
        <v>1469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1952</v>
      </c>
      <c r="B39" s="106" t="s">
        <v>579</v>
      </c>
      <c r="C39">
        <v>0.05</v>
      </c>
      <c r="D39">
        <v>0.05</v>
      </c>
      <c r="E39" s="106">
        <v>0.15</v>
      </c>
      <c r="F39">
        <v>0.05</v>
      </c>
      <c r="G39">
        <v>0.05</v>
      </c>
    </row>
    <row r="40" spans="1:7" x14ac:dyDescent="0.2">
      <c r="A40">
        <v>1954</v>
      </c>
      <c r="B40" s="106" t="s">
        <v>580</v>
      </c>
      <c r="C40">
        <v>0.1</v>
      </c>
      <c r="D40">
        <v>0.1</v>
      </c>
      <c r="E40">
        <v>0.3</v>
      </c>
      <c r="F40">
        <v>0.1</v>
      </c>
      <c r="G40">
        <v>0.1</v>
      </c>
    </row>
    <row r="41" spans="1:7" x14ac:dyDescent="0.2">
      <c r="A41">
        <v>1961</v>
      </c>
      <c r="B41" s="106" t="s">
        <v>581</v>
      </c>
      <c r="C41">
        <v>0.05</v>
      </c>
      <c r="D41">
        <v>0</v>
      </c>
      <c r="E41">
        <v>0</v>
      </c>
      <c r="F41" t="s">
        <v>157</v>
      </c>
      <c r="G41">
        <v>0.05</v>
      </c>
    </row>
    <row r="42" spans="1:7" x14ac:dyDescent="0.2">
      <c r="A42">
        <v>1963</v>
      </c>
      <c r="B42" s="106" t="s">
        <v>2089</v>
      </c>
      <c r="C42">
        <v>0</v>
      </c>
      <c r="D42">
        <v>0</v>
      </c>
      <c r="E42" s="106" t="s">
        <v>157</v>
      </c>
      <c r="F42">
        <v>0</v>
      </c>
      <c r="G42" t="s">
        <v>157</v>
      </c>
    </row>
    <row r="43" spans="1:7" x14ac:dyDescent="0.2">
      <c r="A43">
        <v>1964</v>
      </c>
      <c r="B43" s="106" t="s">
        <v>582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1968</v>
      </c>
      <c r="B44" s="106" t="s">
        <v>2270</v>
      </c>
      <c r="C44">
        <v>0</v>
      </c>
      <c r="D44" t="s">
        <v>157</v>
      </c>
      <c r="E44">
        <v>0</v>
      </c>
      <c r="F44">
        <v>0</v>
      </c>
      <c r="G44" t="s">
        <v>157</v>
      </c>
    </row>
    <row r="45" spans="1:7" x14ac:dyDescent="0.2">
      <c r="A45">
        <v>1975</v>
      </c>
      <c r="B45" s="106" t="s">
        <v>1110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1976</v>
      </c>
      <c r="B46" s="106" t="s">
        <v>583</v>
      </c>
      <c r="C46">
        <v>0</v>
      </c>
      <c r="D46">
        <v>0.05</v>
      </c>
      <c r="E46" s="106">
        <v>0</v>
      </c>
      <c r="F46" s="106">
        <v>0</v>
      </c>
      <c r="G46">
        <v>0.05</v>
      </c>
    </row>
    <row r="47" spans="1:7" x14ac:dyDescent="0.2">
      <c r="A47">
        <v>2001</v>
      </c>
      <c r="B47" s="106" t="s">
        <v>1222</v>
      </c>
      <c r="C47">
        <v>0</v>
      </c>
      <c r="D47">
        <v>0</v>
      </c>
      <c r="E47" s="106">
        <v>0</v>
      </c>
      <c r="F47">
        <v>0</v>
      </c>
      <c r="G47">
        <v>0.05</v>
      </c>
    </row>
    <row r="48" spans="1:7" x14ac:dyDescent="0.2">
      <c r="A48">
        <v>2004</v>
      </c>
      <c r="B48" s="106" t="s">
        <v>584</v>
      </c>
      <c r="C48">
        <v>0</v>
      </c>
      <c r="D48" s="106">
        <v>0.05</v>
      </c>
      <c r="E48" s="106">
        <v>0.15</v>
      </c>
      <c r="F48" s="106">
        <v>0.05</v>
      </c>
      <c r="G48">
        <v>0.05</v>
      </c>
    </row>
    <row r="49" spans="1:7" x14ac:dyDescent="0.2">
      <c r="A49">
        <v>2053</v>
      </c>
      <c r="B49" s="106" t="s">
        <v>1188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2109</v>
      </c>
      <c r="B50" s="106" t="s">
        <v>2090</v>
      </c>
      <c r="C50">
        <v>0</v>
      </c>
      <c r="D50" s="106">
        <v>0</v>
      </c>
      <c r="E50" s="106" t="s">
        <v>157</v>
      </c>
      <c r="F50" s="106" t="s">
        <v>157</v>
      </c>
      <c r="G50" s="106" t="s">
        <v>157</v>
      </c>
    </row>
    <row r="51" spans="1:7" x14ac:dyDescent="0.2">
      <c r="A51">
        <v>2127</v>
      </c>
      <c r="B51" s="106" t="s">
        <v>1508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2139</v>
      </c>
      <c r="B52" s="106" t="s">
        <v>585</v>
      </c>
      <c r="C52">
        <v>0</v>
      </c>
      <c r="D52" s="106">
        <v>0</v>
      </c>
      <c r="E52">
        <v>0</v>
      </c>
      <c r="F52" s="106">
        <v>0</v>
      </c>
      <c r="G52" s="106">
        <v>0</v>
      </c>
    </row>
    <row r="53" spans="1:7" x14ac:dyDescent="0.2">
      <c r="A53">
        <v>2146</v>
      </c>
      <c r="B53" s="106" t="s">
        <v>586</v>
      </c>
      <c r="C53">
        <v>0.05</v>
      </c>
      <c r="D53" s="106">
        <v>0.05</v>
      </c>
      <c r="E53" s="106">
        <v>0.15</v>
      </c>
      <c r="F53" s="106">
        <v>0</v>
      </c>
      <c r="G53" s="106">
        <v>0.05</v>
      </c>
    </row>
    <row r="54" spans="1:7" x14ac:dyDescent="0.2">
      <c r="A54">
        <v>2170</v>
      </c>
      <c r="B54" s="106" t="s">
        <v>587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>
        <v>2181</v>
      </c>
      <c r="B55" s="106" t="s">
        <v>2091</v>
      </c>
      <c r="C55">
        <v>0</v>
      </c>
      <c r="D55">
        <v>0</v>
      </c>
      <c r="E55" t="s">
        <v>157</v>
      </c>
      <c r="F55" t="s">
        <v>157</v>
      </c>
      <c r="G55" t="s">
        <v>157</v>
      </c>
    </row>
    <row r="56" spans="1:7" x14ac:dyDescent="0.2">
      <c r="A56">
        <v>2193</v>
      </c>
      <c r="B56" s="106" t="s">
        <v>1702</v>
      </c>
      <c r="C56">
        <v>0</v>
      </c>
      <c r="D56" s="106">
        <v>0</v>
      </c>
      <c r="E56" s="106">
        <v>0</v>
      </c>
      <c r="F56" s="106">
        <v>0</v>
      </c>
      <c r="G56">
        <v>0</v>
      </c>
    </row>
    <row r="57" spans="1:7" x14ac:dyDescent="0.2">
      <c r="A57">
        <v>2201</v>
      </c>
      <c r="B57" s="106" t="s">
        <v>588</v>
      </c>
      <c r="C57">
        <v>0</v>
      </c>
      <c r="D57">
        <v>0</v>
      </c>
      <c r="E57">
        <v>0</v>
      </c>
      <c r="F57" s="106">
        <v>0</v>
      </c>
      <c r="G57">
        <v>0.1</v>
      </c>
    </row>
    <row r="58" spans="1:7" x14ac:dyDescent="0.2">
      <c r="A58">
        <v>2204</v>
      </c>
      <c r="B58" s="106" t="s">
        <v>589</v>
      </c>
      <c r="C58">
        <v>0.1</v>
      </c>
      <c r="D58">
        <v>0.1</v>
      </c>
      <c r="E58">
        <v>0.3</v>
      </c>
      <c r="F58" s="106">
        <v>0.1</v>
      </c>
      <c r="G58">
        <v>0.1</v>
      </c>
    </row>
    <row r="59" spans="1:7" x14ac:dyDescent="0.2">
      <c r="A59">
        <v>2206</v>
      </c>
      <c r="B59" s="106" t="s">
        <v>590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>
        <v>2211</v>
      </c>
      <c r="B60" s="106" t="s">
        <v>1838</v>
      </c>
      <c r="C60">
        <v>0.05</v>
      </c>
      <c r="D60">
        <v>0.05</v>
      </c>
      <c r="E60">
        <v>0.15</v>
      </c>
      <c r="F60" s="106">
        <v>0.05</v>
      </c>
      <c r="G60" s="106">
        <v>0.05</v>
      </c>
    </row>
    <row r="61" spans="1:7" x14ac:dyDescent="0.2">
      <c r="A61">
        <v>2212</v>
      </c>
      <c r="B61" s="106" t="s">
        <v>591</v>
      </c>
      <c r="C61">
        <v>0.05</v>
      </c>
      <c r="D61">
        <v>0.05</v>
      </c>
      <c r="E61">
        <v>0.15</v>
      </c>
      <c r="F61" s="106">
        <v>0.05</v>
      </c>
      <c r="G61" s="106">
        <v>0.05</v>
      </c>
    </row>
    <row r="62" spans="1:7" x14ac:dyDescent="0.2">
      <c r="A62">
        <v>2215</v>
      </c>
      <c r="B62" s="106" t="s">
        <v>592</v>
      </c>
      <c r="C62">
        <v>0.05</v>
      </c>
      <c r="D62" s="106">
        <v>0.05</v>
      </c>
      <c r="E62">
        <v>0.15</v>
      </c>
      <c r="F62" s="106">
        <v>0.05</v>
      </c>
      <c r="G62">
        <v>0.05</v>
      </c>
    </row>
    <row r="63" spans="1:7" x14ac:dyDescent="0.2">
      <c r="A63">
        <v>2217</v>
      </c>
      <c r="B63" s="106" t="s">
        <v>593</v>
      </c>
      <c r="C63">
        <v>0.1</v>
      </c>
      <c r="D63">
        <v>0.1</v>
      </c>
      <c r="E63">
        <v>0.3</v>
      </c>
      <c r="F63">
        <v>0.1</v>
      </c>
      <c r="G63">
        <v>0.1</v>
      </c>
    </row>
    <row r="64" spans="1:7" x14ac:dyDescent="0.2">
      <c r="A64">
        <v>2222</v>
      </c>
      <c r="B64" s="106" t="s">
        <v>594</v>
      </c>
      <c r="C64">
        <v>0.05</v>
      </c>
      <c r="D64">
        <v>0.1</v>
      </c>
      <c r="E64">
        <v>0.45</v>
      </c>
      <c r="F64">
        <v>0.1</v>
      </c>
      <c r="G64">
        <v>0.05</v>
      </c>
    </row>
    <row r="65" spans="1:7" x14ac:dyDescent="0.2">
      <c r="A65">
        <v>2266</v>
      </c>
      <c r="B65" s="106" t="s">
        <v>595</v>
      </c>
      <c r="C65">
        <v>0.05</v>
      </c>
      <c r="D65">
        <v>0.05</v>
      </c>
      <c r="E65">
        <v>0.15</v>
      </c>
      <c r="F65">
        <v>0.05</v>
      </c>
      <c r="G65">
        <v>0.05</v>
      </c>
    </row>
    <row r="66" spans="1:7" x14ac:dyDescent="0.2">
      <c r="A66">
        <v>2269</v>
      </c>
      <c r="B66" s="106" t="s">
        <v>2271</v>
      </c>
      <c r="C66">
        <v>0</v>
      </c>
      <c r="D66" s="106" t="s">
        <v>157</v>
      </c>
      <c r="E66" t="s">
        <v>157</v>
      </c>
      <c r="F66" s="106" t="s">
        <v>157</v>
      </c>
      <c r="G66" t="s">
        <v>157</v>
      </c>
    </row>
    <row r="67" spans="1:7" x14ac:dyDescent="0.2">
      <c r="A67">
        <v>2281</v>
      </c>
      <c r="B67" s="106" t="s">
        <v>1136</v>
      </c>
      <c r="C67">
        <v>0.05</v>
      </c>
      <c r="D67" s="106">
        <v>0.05</v>
      </c>
      <c r="E67">
        <v>0.15</v>
      </c>
      <c r="F67" s="106">
        <v>0.05</v>
      </c>
      <c r="G67">
        <v>0.05</v>
      </c>
    </row>
    <row r="68" spans="1:7" x14ac:dyDescent="0.2">
      <c r="A68">
        <v>2282</v>
      </c>
      <c r="B68" s="106" t="s">
        <v>596</v>
      </c>
      <c r="C68">
        <v>0.1</v>
      </c>
      <c r="D68">
        <v>0</v>
      </c>
      <c r="E68">
        <v>0.3</v>
      </c>
      <c r="F68">
        <v>0.1</v>
      </c>
      <c r="G68">
        <v>0.1</v>
      </c>
    </row>
    <row r="69" spans="1:7" x14ac:dyDescent="0.2">
      <c r="A69">
        <v>2288</v>
      </c>
      <c r="B69" s="106" t="s">
        <v>1270</v>
      </c>
      <c r="C69">
        <v>0</v>
      </c>
      <c r="D69">
        <v>0.05</v>
      </c>
      <c r="E69">
        <v>0.15</v>
      </c>
      <c r="F69">
        <v>0.05</v>
      </c>
      <c r="G69">
        <v>0.05</v>
      </c>
    </row>
    <row r="70" spans="1:7" x14ac:dyDescent="0.2">
      <c r="A70">
        <v>2294</v>
      </c>
      <c r="B70" s="106" t="s">
        <v>597</v>
      </c>
      <c r="C70">
        <v>0.1</v>
      </c>
      <c r="D70">
        <v>0.1</v>
      </c>
      <c r="E70">
        <v>0.3</v>
      </c>
      <c r="F70" s="106">
        <v>0.1</v>
      </c>
      <c r="G70" s="106">
        <v>0.1</v>
      </c>
    </row>
    <row r="71" spans="1:7" x14ac:dyDescent="0.2">
      <c r="A71">
        <v>2301</v>
      </c>
      <c r="B71" s="106" t="s">
        <v>598</v>
      </c>
      <c r="C71">
        <v>0.05</v>
      </c>
      <c r="D71" s="106">
        <v>0.1</v>
      </c>
      <c r="E71">
        <v>0.3</v>
      </c>
      <c r="F71" s="106">
        <v>0.1</v>
      </c>
      <c r="G71" s="106">
        <v>0.05</v>
      </c>
    </row>
    <row r="72" spans="1:7" x14ac:dyDescent="0.2">
      <c r="A72">
        <v>2305</v>
      </c>
      <c r="B72" s="106" t="s">
        <v>2272</v>
      </c>
      <c r="C72">
        <v>0</v>
      </c>
      <c r="D72" t="s">
        <v>157</v>
      </c>
      <c r="E72">
        <v>0</v>
      </c>
      <c r="F72" s="106" t="s">
        <v>157</v>
      </c>
      <c r="G72">
        <v>0</v>
      </c>
    </row>
    <row r="73" spans="1:7" x14ac:dyDescent="0.2">
      <c r="A73">
        <v>2325</v>
      </c>
      <c r="B73" s="106" t="s">
        <v>2036</v>
      </c>
      <c r="C73">
        <v>0</v>
      </c>
      <c r="D73">
        <v>0</v>
      </c>
      <c r="E73" s="106">
        <v>0</v>
      </c>
      <c r="F73" s="106">
        <v>0</v>
      </c>
      <c r="G73" t="s">
        <v>157</v>
      </c>
    </row>
    <row r="74" spans="1:7" x14ac:dyDescent="0.2">
      <c r="A74">
        <v>2331</v>
      </c>
      <c r="B74" s="106" t="s">
        <v>1470</v>
      </c>
      <c r="C74">
        <v>0</v>
      </c>
      <c r="D74" s="106">
        <v>0</v>
      </c>
      <c r="E74" s="106">
        <v>0</v>
      </c>
      <c r="F74" s="106">
        <v>0</v>
      </c>
      <c r="G74">
        <v>0</v>
      </c>
    </row>
    <row r="75" spans="1:7" x14ac:dyDescent="0.2">
      <c r="A75">
        <v>2371</v>
      </c>
      <c r="B75" s="106" t="s">
        <v>599</v>
      </c>
      <c r="C75">
        <v>0.05</v>
      </c>
      <c r="D75" s="106">
        <v>0.05</v>
      </c>
      <c r="E75" s="106">
        <v>0.15</v>
      </c>
      <c r="F75" s="106">
        <v>0.05</v>
      </c>
      <c r="G75">
        <v>0.1</v>
      </c>
    </row>
    <row r="76" spans="1:7" x14ac:dyDescent="0.2">
      <c r="A76">
        <v>2379</v>
      </c>
      <c r="B76" s="106" t="s">
        <v>476</v>
      </c>
      <c r="C76">
        <v>0.1</v>
      </c>
      <c r="D76" s="106">
        <v>0.1</v>
      </c>
      <c r="E76" s="106">
        <v>0.3</v>
      </c>
      <c r="F76" s="106">
        <v>0.1</v>
      </c>
      <c r="G76" s="106">
        <v>0.1</v>
      </c>
    </row>
    <row r="77" spans="1:7" x14ac:dyDescent="0.2">
      <c r="A77">
        <v>2389</v>
      </c>
      <c r="B77" s="106" t="s">
        <v>1111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2398</v>
      </c>
      <c r="B78" s="106" t="s">
        <v>2037</v>
      </c>
      <c r="C78">
        <v>0.05</v>
      </c>
      <c r="D78" s="106">
        <v>0.05</v>
      </c>
      <c r="E78">
        <v>0.15</v>
      </c>
      <c r="F78" s="106">
        <v>0</v>
      </c>
      <c r="G78" t="s">
        <v>157</v>
      </c>
    </row>
    <row r="79" spans="1:7" x14ac:dyDescent="0.2">
      <c r="A79">
        <v>2418</v>
      </c>
      <c r="B79" s="106" t="s">
        <v>1112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">
      <c r="A80">
        <v>2440</v>
      </c>
      <c r="B80" s="106" t="s">
        <v>1990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2462</v>
      </c>
      <c r="B81" s="106" t="s">
        <v>600</v>
      </c>
      <c r="C81">
        <v>0.05</v>
      </c>
      <c r="D81">
        <v>0.05</v>
      </c>
      <c r="E81">
        <v>0.15</v>
      </c>
      <c r="F81">
        <v>0.05</v>
      </c>
      <c r="G81">
        <v>0.05</v>
      </c>
    </row>
    <row r="82" spans="1:7" x14ac:dyDescent="0.2">
      <c r="A82">
        <v>2471</v>
      </c>
      <c r="B82" s="106" t="s">
        <v>2092</v>
      </c>
      <c r="C82">
        <v>0</v>
      </c>
      <c r="D82" s="106">
        <v>0</v>
      </c>
      <c r="E82" s="106" t="s">
        <v>157</v>
      </c>
      <c r="F82" s="106">
        <v>0</v>
      </c>
      <c r="G82" s="106" t="s">
        <v>157</v>
      </c>
    </row>
    <row r="83" spans="1:7" x14ac:dyDescent="0.2">
      <c r="A83">
        <v>2475</v>
      </c>
      <c r="B83" s="106" t="s">
        <v>1137</v>
      </c>
      <c r="C83">
        <v>0.05</v>
      </c>
      <c r="D83" s="106">
        <v>0.05</v>
      </c>
      <c r="E83" s="106">
        <v>0.15</v>
      </c>
      <c r="F83" s="106">
        <v>0.05</v>
      </c>
      <c r="G83" s="106">
        <v>0.05</v>
      </c>
    </row>
    <row r="84" spans="1:7" x14ac:dyDescent="0.2">
      <c r="A84">
        <v>2487</v>
      </c>
      <c r="B84" s="106" t="s">
        <v>601</v>
      </c>
      <c r="C84">
        <v>0.05</v>
      </c>
      <c r="D84" s="106">
        <v>0.05</v>
      </c>
      <c r="E84">
        <v>0.15</v>
      </c>
      <c r="F84" s="106">
        <v>0.05</v>
      </c>
      <c r="G84">
        <v>0.05</v>
      </c>
    </row>
    <row r="85" spans="1:7" x14ac:dyDescent="0.2">
      <c r="A85">
        <v>2491</v>
      </c>
      <c r="B85" s="106" t="s">
        <v>1471</v>
      </c>
      <c r="C85">
        <v>0.05</v>
      </c>
      <c r="D85">
        <v>0.05</v>
      </c>
      <c r="E85">
        <v>0.15</v>
      </c>
      <c r="F85">
        <v>0.05</v>
      </c>
      <c r="G85">
        <v>0.05</v>
      </c>
    </row>
    <row r="86" spans="1:7" x14ac:dyDescent="0.2">
      <c r="A86">
        <v>2492</v>
      </c>
      <c r="B86" s="106" t="s">
        <v>602</v>
      </c>
      <c r="C86">
        <v>0.05</v>
      </c>
      <c r="D86">
        <v>0.05</v>
      </c>
      <c r="E86">
        <v>0.15</v>
      </c>
      <c r="F86">
        <v>0.05</v>
      </c>
      <c r="G86" s="106">
        <v>0.05</v>
      </c>
    </row>
    <row r="87" spans="1:7" x14ac:dyDescent="0.2">
      <c r="A87">
        <v>2501</v>
      </c>
      <c r="B87" s="106" t="s">
        <v>603</v>
      </c>
      <c r="C87">
        <v>0.05</v>
      </c>
      <c r="D87" s="106">
        <v>0.05</v>
      </c>
      <c r="E87">
        <v>0.15</v>
      </c>
      <c r="F87" s="106">
        <v>0.05</v>
      </c>
      <c r="G87">
        <v>0.05</v>
      </c>
    </row>
    <row r="88" spans="1:7" x14ac:dyDescent="0.2">
      <c r="A88">
        <v>2533</v>
      </c>
      <c r="B88" s="106" t="s">
        <v>1839</v>
      </c>
      <c r="C88">
        <v>0</v>
      </c>
      <c r="D88" s="106">
        <v>0</v>
      </c>
      <c r="E88">
        <v>0</v>
      </c>
      <c r="F88" s="106">
        <v>0</v>
      </c>
      <c r="G88">
        <v>0</v>
      </c>
    </row>
    <row r="89" spans="1:7" x14ac:dyDescent="0.2">
      <c r="A89">
        <v>2593</v>
      </c>
      <c r="B89" s="106" t="s">
        <v>604</v>
      </c>
      <c r="C89">
        <v>0.1</v>
      </c>
      <c r="D89" s="106">
        <v>0.1</v>
      </c>
      <c r="E89">
        <v>0.3</v>
      </c>
      <c r="F89" s="106">
        <v>0.1</v>
      </c>
      <c r="G89">
        <v>0.1</v>
      </c>
    </row>
    <row r="90" spans="1:7" x14ac:dyDescent="0.2">
      <c r="A90">
        <v>2594</v>
      </c>
      <c r="B90" s="106" t="s">
        <v>605</v>
      </c>
      <c r="C90">
        <v>0.05</v>
      </c>
      <c r="D90">
        <v>0.05</v>
      </c>
      <c r="E90">
        <v>0.15</v>
      </c>
      <c r="F90">
        <v>0.05</v>
      </c>
      <c r="G90">
        <v>0.05</v>
      </c>
    </row>
    <row r="91" spans="1:7" x14ac:dyDescent="0.2">
      <c r="A91">
        <v>2599</v>
      </c>
      <c r="B91" s="106" t="s">
        <v>1703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2613</v>
      </c>
      <c r="B92" s="106" t="s">
        <v>1738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">
      <c r="A93">
        <v>2651</v>
      </c>
      <c r="B93" s="106" t="s">
        <v>606</v>
      </c>
      <c r="C93">
        <v>0.15</v>
      </c>
      <c r="D93">
        <v>0.15</v>
      </c>
      <c r="E93">
        <v>0.45</v>
      </c>
      <c r="F93">
        <v>0.15</v>
      </c>
      <c r="G93">
        <v>0.15</v>
      </c>
    </row>
    <row r="94" spans="1:7" x14ac:dyDescent="0.2">
      <c r="A94">
        <v>2659</v>
      </c>
      <c r="B94" s="106" t="s">
        <v>607</v>
      </c>
      <c r="C94">
        <v>0.1</v>
      </c>
      <c r="D94">
        <v>0.1</v>
      </c>
      <c r="E94">
        <v>0.3</v>
      </c>
      <c r="F94">
        <v>0.1</v>
      </c>
      <c r="G94">
        <v>0.1</v>
      </c>
    </row>
    <row r="95" spans="1:7" x14ac:dyDescent="0.2">
      <c r="A95">
        <v>2664</v>
      </c>
      <c r="B95" s="106" t="s">
        <v>608</v>
      </c>
      <c r="C95">
        <v>0</v>
      </c>
      <c r="D95" s="106">
        <v>0</v>
      </c>
      <c r="E95" s="106">
        <v>0</v>
      </c>
      <c r="F95">
        <v>0.05</v>
      </c>
      <c r="G95">
        <v>0</v>
      </c>
    </row>
    <row r="96" spans="1:7" x14ac:dyDescent="0.2">
      <c r="A96">
        <v>2670</v>
      </c>
      <c r="B96" s="106" t="s">
        <v>1258</v>
      </c>
      <c r="C96">
        <v>0</v>
      </c>
      <c r="D96">
        <v>0.15</v>
      </c>
      <c r="E96">
        <v>0</v>
      </c>
      <c r="F96">
        <v>0.15</v>
      </c>
      <c r="G96">
        <v>0.15</v>
      </c>
    </row>
    <row r="97" spans="1:7" x14ac:dyDescent="0.2">
      <c r="A97">
        <v>2676</v>
      </c>
      <c r="B97" s="106" t="s">
        <v>2273</v>
      </c>
      <c r="C97">
        <v>0</v>
      </c>
      <c r="D97" t="s">
        <v>157</v>
      </c>
      <c r="E97" t="s">
        <v>157</v>
      </c>
      <c r="F97" t="s">
        <v>157</v>
      </c>
      <c r="G97">
        <v>0</v>
      </c>
    </row>
    <row r="98" spans="1:7" x14ac:dyDescent="0.2">
      <c r="A98">
        <v>2678</v>
      </c>
      <c r="B98" s="106" t="s">
        <v>609</v>
      </c>
      <c r="C98">
        <v>0.05</v>
      </c>
      <c r="D98">
        <v>0.05</v>
      </c>
      <c r="E98">
        <v>0.15</v>
      </c>
      <c r="F98">
        <v>0.1</v>
      </c>
      <c r="G98">
        <v>0.1</v>
      </c>
    </row>
    <row r="99" spans="1:7" x14ac:dyDescent="0.2">
      <c r="A99">
        <v>2692</v>
      </c>
      <c r="B99" s="106" t="s">
        <v>610</v>
      </c>
      <c r="C99">
        <v>0.1</v>
      </c>
      <c r="D99">
        <v>0.1</v>
      </c>
      <c r="E99">
        <v>0.3</v>
      </c>
      <c r="F99">
        <v>0.1</v>
      </c>
      <c r="G99">
        <v>0.1</v>
      </c>
    </row>
    <row r="100" spans="1:7" x14ac:dyDescent="0.2">
      <c r="A100">
        <v>2695</v>
      </c>
      <c r="B100" s="106" t="s">
        <v>1393</v>
      </c>
      <c r="C100">
        <v>0.1</v>
      </c>
      <c r="D100">
        <v>0.1</v>
      </c>
      <c r="E100">
        <v>0.3</v>
      </c>
      <c r="F100">
        <v>0.1</v>
      </c>
      <c r="G100">
        <v>0.1</v>
      </c>
    </row>
    <row r="101" spans="1:7" x14ac:dyDescent="0.2">
      <c r="A101">
        <v>2698</v>
      </c>
      <c r="B101" s="106" t="s">
        <v>611</v>
      </c>
      <c r="C101">
        <v>0.05</v>
      </c>
      <c r="D101">
        <v>0.05</v>
      </c>
      <c r="E101">
        <v>0.15</v>
      </c>
      <c r="F101">
        <v>0.05</v>
      </c>
      <c r="G101">
        <v>0.05</v>
      </c>
    </row>
    <row r="102" spans="1:7" x14ac:dyDescent="0.2">
      <c r="A102">
        <v>2715</v>
      </c>
      <c r="B102" s="106" t="s">
        <v>1091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">
      <c r="A103">
        <v>2729</v>
      </c>
      <c r="B103" s="106" t="s">
        <v>2274</v>
      </c>
      <c r="C103">
        <v>0.05</v>
      </c>
      <c r="D103" t="s">
        <v>157</v>
      </c>
      <c r="E103" t="s">
        <v>157</v>
      </c>
      <c r="F103" t="s">
        <v>157</v>
      </c>
      <c r="G103" t="s">
        <v>157</v>
      </c>
    </row>
    <row r="104" spans="1:7" x14ac:dyDescent="0.2">
      <c r="A104">
        <v>2730</v>
      </c>
      <c r="B104" s="106" t="s">
        <v>612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">
      <c r="A105">
        <v>2733</v>
      </c>
      <c r="B105" s="106" t="s">
        <v>1394</v>
      </c>
      <c r="C105">
        <v>0.1</v>
      </c>
      <c r="D105">
        <v>0.1</v>
      </c>
      <c r="E105" s="106">
        <v>0.3</v>
      </c>
      <c r="F105" s="106">
        <v>0.1</v>
      </c>
      <c r="G105" s="106">
        <v>0.1</v>
      </c>
    </row>
    <row r="106" spans="1:7" x14ac:dyDescent="0.2">
      <c r="A106">
        <v>2749</v>
      </c>
      <c r="B106" s="106" t="s">
        <v>2275</v>
      </c>
      <c r="C106">
        <v>0</v>
      </c>
      <c r="D106" t="s">
        <v>157</v>
      </c>
      <c r="E106">
        <v>0</v>
      </c>
      <c r="F106">
        <v>0</v>
      </c>
      <c r="G106">
        <v>0</v>
      </c>
    </row>
    <row r="107" spans="1:7" x14ac:dyDescent="0.2">
      <c r="A107">
        <v>2784</v>
      </c>
      <c r="B107" s="106" t="s">
        <v>1055</v>
      </c>
      <c r="C107">
        <v>0</v>
      </c>
      <c r="D107">
        <v>0</v>
      </c>
      <c r="E107" t="s">
        <v>157</v>
      </c>
      <c r="F107">
        <v>0</v>
      </c>
      <c r="G107">
        <v>0</v>
      </c>
    </row>
    <row r="108" spans="1:7" x14ac:dyDescent="0.2">
      <c r="A108">
        <v>2791</v>
      </c>
      <c r="B108" s="106" t="s">
        <v>1189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">
      <c r="A109">
        <v>2796</v>
      </c>
      <c r="B109" s="106" t="s">
        <v>1092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">
      <c r="A110">
        <v>2801</v>
      </c>
      <c r="B110" s="106" t="s">
        <v>613</v>
      </c>
      <c r="C110">
        <v>0.1</v>
      </c>
      <c r="D110" s="106">
        <v>0.1</v>
      </c>
      <c r="E110" s="106">
        <v>0.3</v>
      </c>
      <c r="F110">
        <v>0.1</v>
      </c>
      <c r="G110">
        <v>0.1</v>
      </c>
    </row>
    <row r="111" spans="1:7" x14ac:dyDescent="0.2">
      <c r="A111">
        <v>2811</v>
      </c>
      <c r="B111" s="106" t="s">
        <v>1704</v>
      </c>
      <c r="C111">
        <v>0.05</v>
      </c>
      <c r="D111" s="106">
        <v>0.05</v>
      </c>
      <c r="E111" s="106">
        <v>0</v>
      </c>
      <c r="F111" t="s">
        <v>157</v>
      </c>
      <c r="G111">
        <v>0</v>
      </c>
    </row>
    <row r="112" spans="1:7" x14ac:dyDescent="0.2">
      <c r="A112">
        <v>2815</v>
      </c>
      <c r="B112" s="106" t="s">
        <v>2069</v>
      </c>
      <c r="C112">
        <v>0</v>
      </c>
      <c r="D112" t="s">
        <v>157</v>
      </c>
      <c r="E112" t="s">
        <v>157</v>
      </c>
      <c r="F112">
        <v>0</v>
      </c>
      <c r="G112" t="s">
        <v>157</v>
      </c>
    </row>
    <row r="113" spans="1:7" x14ac:dyDescent="0.2">
      <c r="A113">
        <v>2819</v>
      </c>
      <c r="B113" s="106" t="s">
        <v>1991</v>
      </c>
      <c r="C113">
        <v>0.05</v>
      </c>
      <c r="D113">
        <v>0</v>
      </c>
      <c r="E113">
        <v>0.15</v>
      </c>
      <c r="F113">
        <v>0</v>
      </c>
      <c r="G113">
        <v>0.05</v>
      </c>
    </row>
    <row r="114" spans="1:7" x14ac:dyDescent="0.2">
      <c r="A114">
        <v>2871</v>
      </c>
      <c r="B114" s="106" t="s">
        <v>1678</v>
      </c>
      <c r="C114">
        <v>0</v>
      </c>
      <c r="D114">
        <v>0.05</v>
      </c>
      <c r="E114">
        <v>0.15</v>
      </c>
      <c r="F114">
        <v>0.05</v>
      </c>
      <c r="G114" s="106">
        <v>0.05</v>
      </c>
    </row>
    <row r="115" spans="1:7" x14ac:dyDescent="0.2">
      <c r="A115">
        <v>2874</v>
      </c>
      <c r="B115" s="106" t="s">
        <v>1190</v>
      </c>
      <c r="C115">
        <v>0</v>
      </c>
      <c r="D115">
        <v>0</v>
      </c>
      <c r="E115">
        <v>0</v>
      </c>
      <c r="F115" s="106">
        <v>0</v>
      </c>
      <c r="G115" s="106">
        <v>0</v>
      </c>
    </row>
    <row r="116" spans="1:7" x14ac:dyDescent="0.2">
      <c r="A116">
        <v>2875</v>
      </c>
      <c r="B116" s="106" t="s">
        <v>614</v>
      </c>
      <c r="C116">
        <v>0.1</v>
      </c>
      <c r="D116">
        <v>0.1</v>
      </c>
      <c r="E116" s="106">
        <v>0.3</v>
      </c>
      <c r="F116" s="106">
        <v>0.1</v>
      </c>
      <c r="G116" s="106">
        <v>0.1</v>
      </c>
    </row>
    <row r="117" spans="1:7" x14ac:dyDescent="0.2">
      <c r="A117">
        <v>2882</v>
      </c>
      <c r="B117" s="106" t="s">
        <v>615</v>
      </c>
      <c r="C117">
        <v>0.05</v>
      </c>
      <c r="D117">
        <v>0.05</v>
      </c>
      <c r="E117">
        <v>0.15</v>
      </c>
      <c r="F117">
        <v>0.05</v>
      </c>
      <c r="G117">
        <v>0.05</v>
      </c>
    </row>
    <row r="118" spans="1:7" x14ac:dyDescent="0.2">
      <c r="A118">
        <v>2884</v>
      </c>
      <c r="B118" s="106" t="s">
        <v>616</v>
      </c>
      <c r="C118">
        <v>0.05</v>
      </c>
      <c r="D118">
        <v>0.05</v>
      </c>
      <c r="E118">
        <v>0.15</v>
      </c>
      <c r="F118">
        <v>0.05</v>
      </c>
      <c r="G118">
        <v>0.05</v>
      </c>
    </row>
    <row r="119" spans="1:7" x14ac:dyDescent="0.2">
      <c r="A119">
        <v>2897</v>
      </c>
      <c r="B119" s="106" t="s">
        <v>617</v>
      </c>
      <c r="C119">
        <v>0.15</v>
      </c>
      <c r="D119">
        <v>0.15</v>
      </c>
      <c r="E119" s="106">
        <v>0.6</v>
      </c>
      <c r="F119">
        <v>0.2</v>
      </c>
      <c r="G119">
        <v>0.2</v>
      </c>
    </row>
    <row r="120" spans="1:7" x14ac:dyDescent="0.2">
      <c r="A120">
        <v>2904</v>
      </c>
      <c r="B120" s="106" t="s">
        <v>1642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">
      <c r="A121">
        <v>2910</v>
      </c>
      <c r="B121" s="106" t="s">
        <v>618</v>
      </c>
      <c r="C121">
        <v>0</v>
      </c>
      <c r="D121">
        <v>0</v>
      </c>
      <c r="E121">
        <v>0</v>
      </c>
      <c r="F121">
        <v>0</v>
      </c>
      <c r="G121" s="106">
        <v>0</v>
      </c>
    </row>
    <row r="122" spans="1:7" x14ac:dyDescent="0.2">
      <c r="A122">
        <v>2914</v>
      </c>
      <c r="B122" s="106" t="s">
        <v>1472</v>
      </c>
      <c r="C122">
        <v>0</v>
      </c>
      <c r="D122" t="s">
        <v>157</v>
      </c>
      <c r="E122" t="s">
        <v>157</v>
      </c>
      <c r="F122" t="s">
        <v>157</v>
      </c>
      <c r="G122" t="s">
        <v>157</v>
      </c>
    </row>
    <row r="123" spans="1:7" x14ac:dyDescent="0.2">
      <c r="A123">
        <v>2915</v>
      </c>
      <c r="B123" s="106" t="s">
        <v>2276</v>
      </c>
      <c r="C123">
        <v>0</v>
      </c>
      <c r="D123" t="s">
        <v>157</v>
      </c>
      <c r="E123" t="s">
        <v>157</v>
      </c>
      <c r="F123">
        <v>0</v>
      </c>
      <c r="G123">
        <v>0</v>
      </c>
    </row>
    <row r="124" spans="1:7" x14ac:dyDescent="0.2">
      <c r="A124">
        <v>2918</v>
      </c>
      <c r="B124" s="106" t="s">
        <v>1418</v>
      </c>
      <c r="C124">
        <v>0</v>
      </c>
      <c r="D124">
        <v>0</v>
      </c>
      <c r="E124">
        <v>0</v>
      </c>
      <c r="F124">
        <v>0.05</v>
      </c>
      <c r="G124">
        <v>0</v>
      </c>
    </row>
    <row r="125" spans="1:7" x14ac:dyDescent="0.2">
      <c r="A125">
        <v>2922</v>
      </c>
      <c r="B125" s="106" t="s">
        <v>619</v>
      </c>
      <c r="C125">
        <v>0.05</v>
      </c>
      <c r="D125">
        <v>0.05</v>
      </c>
      <c r="E125">
        <v>0.15</v>
      </c>
      <c r="F125">
        <v>0.05</v>
      </c>
      <c r="G125">
        <v>0.05</v>
      </c>
    </row>
    <row r="126" spans="1:7" x14ac:dyDescent="0.2">
      <c r="A126">
        <v>2924</v>
      </c>
      <c r="B126" s="106" t="s">
        <v>2277</v>
      </c>
      <c r="C126">
        <v>0.05</v>
      </c>
      <c r="D126" t="s">
        <v>157</v>
      </c>
      <c r="E126">
        <v>0</v>
      </c>
      <c r="F126">
        <v>0</v>
      </c>
      <c r="G126">
        <v>0</v>
      </c>
    </row>
    <row r="127" spans="1:7" x14ac:dyDescent="0.2">
      <c r="A127">
        <v>2930</v>
      </c>
      <c r="B127" s="106" t="s">
        <v>620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2931</v>
      </c>
      <c r="B128" s="106" t="s">
        <v>621</v>
      </c>
      <c r="C128">
        <v>0.05</v>
      </c>
      <c r="D128">
        <v>0.05</v>
      </c>
      <c r="E128">
        <v>0.15</v>
      </c>
      <c r="F128">
        <v>0.05</v>
      </c>
      <c r="G128">
        <v>0.05</v>
      </c>
    </row>
    <row r="129" spans="1:7" x14ac:dyDescent="0.2">
      <c r="A129">
        <v>2975</v>
      </c>
      <c r="B129" s="106" t="s">
        <v>622</v>
      </c>
      <c r="C129">
        <v>0.05</v>
      </c>
      <c r="D129" s="106">
        <v>0.05</v>
      </c>
      <c r="E129">
        <v>0.15</v>
      </c>
      <c r="F129" s="106">
        <v>0.05</v>
      </c>
      <c r="G129">
        <v>0.05</v>
      </c>
    </row>
    <row r="130" spans="1:7" x14ac:dyDescent="0.2">
      <c r="A130">
        <v>3003</v>
      </c>
      <c r="B130" s="106" t="s">
        <v>557</v>
      </c>
      <c r="C130">
        <v>0.05</v>
      </c>
      <c r="D130">
        <v>0.05</v>
      </c>
      <c r="E130">
        <v>0.15</v>
      </c>
      <c r="F130">
        <v>0.05</v>
      </c>
      <c r="G130">
        <v>0.05</v>
      </c>
    </row>
    <row r="131" spans="1:7" x14ac:dyDescent="0.2">
      <c r="A131">
        <v>3004</v>
      </c>
      <c r="B131" s="106" t="s">
        <v>623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3028</v>
      </c>
      <c r="B132" s="106" t="s">
        <v>1739</v>
      </c>
      <c r="C132">
        <v>0.05</v>
      </c>
      <c r="D132" s="106">
        <v>0.05</v>
      </c>
      <c r="E132">
        <v>0.15</v>
      </c>
      <c r="F132" s="106">
        <v>0.05</v>
      </c>
      <c r="G132" s="106">
        <v>0.05</v>
      </c>
    </row>
    <row r="133" spans="1:7" x14ac:dyDescent="0.2">
      <c r="A133">
        <v>3038</v>
      </c>
      <c r="B133" s="106" t="s">
        <v>1118</v>
      </c>
      <c r="C133">
        <v>0</v>
      </c>
      <c r="D133">
        <v>0</v>
      </c>
      <c r="E133">
        <v>0.3</v>
      </c>
      <c r="F133">
        <v>0</v>
      </c>
      <c r="G133">
        <v>0</v>
      </c>
    </row>
    <row r="134" spans="1:7" x14ac:dyDescent="0.2">
      <c r="A134">
        <v>3046</v>
      </c>
      <c r="B134" s="106" t="s">
        <v>624</v>
      </c>
      <c r="C134">
        <v>0.15</v>
      </c>
      <c r="D134">
        <v>0.15</v>
      </c>
      <c r="E134">
        <v>0.6</v>
      </c>
      <c r="F134">
        <v>0.15</v>
      </c>
      <c r="G134">
        <v>0.15</v>
      </c>
    </row>
    <row r="135" spans="1:7" x14ac:dyDescent="0.2">
      <c r="A135">
        <v>3048</v>
      </c>
      <c r="B135" s="106" t="s">
        <v>1643</v>
      </c>
      <c r="C135">
        <v>0</v>
      </c>
      <c r="D135" s="106">
        <v>0</v>
      </c>
      <c r="E135">
        <v>0</v>
      </c>
      <c r="F135">
        <v>0</v>
      </c>
      <c r="G135" s="106">
        <v>0</v>
      </c>
    </row>
    <row r="136" spans="1:7" x14ac:dyDescent="0.2">
      <c r="A136">
        <v>3050</v>
      </c>
      <c r="B136" s="106" t="s">
        <v>1348</v>
      </c>
      <c r="C136">
        <v>0</v>
      </c>
      <c r="D136" s="106">
        <v>0</v>
      </c>
      <c r="E136">
        <v>0</v>
      </c>
      <c r="F136" s="106">
        <v>0</v>
      </c>
      <c r="G136" s="106">
        <v>0</v>
      </c>
    </row>
    <row r="137" spans="1:7" x14ac:dyDescent="0.2">
      <c r="A137">
        <v>3064</v>
      </c>
      <c r="B137" s="106" t="s">
        <v>1591</v>
      </c>
      <c r="C137">
        <v>0</v>
      </c>
      <c r="D137" s="106" t="s">
        <v>157</v>
      </c>
      <c r="E137" t="s">
        <v>157</v>
      </c>
      <c r="F137">
        <v>0</v>
      </c>
      <c r="G137">
        <v>0</v>
      </c>
    </row>
    <row r="138" spans="1:7" x14ac:dyDescent="0.2">
      <c r="A138">
        <v>3067</v>
      </c>
      <c r="B138" s="106" t="s">
        <v>625</v>
      </c>
      <c r="C138">
        <v>0.05</v>
      </c>
      <c r="D138">
        <v>0.05</v>
      </c>
      <c r="E138">
        <v>0.15</v>
      </c>
      <c r="F138">
        <v>0.05</v>
      </c>
      <c r="G138">
        <v>0.05</v>
      </c>
    </row>
    <row r="139" spans="1:7" x14ac:dyDescent="0.2">
      <c r="A139">
        <v>3079</v>
      </c>
      <c r="B139" s="106" t="s">
        <v>1093</v>
      </c>
      <c r="C139">
        <v>0</v>
      </c>
      <c r="D139" s="106">
        <v>0</v>
      </c>
      <c r="E139">
        <v>0</v>
      </c>
      <c r="F139">
        <v>0</v>
      </c>
      <c r="G139" s="106">
        <v>0</v>
      </c>
    </row>
    <row r="140" spans="1:7" x14ac:dyDescent="0.2">
      <c r="A140">
        <v>3082</v>
      </c>
      <c r="B140" s="106" t="s">
        <v>626</v>
      </c>
      <c r="C140">
        <v>0.05</v>
      </c>
      <c r="D140" s="106">
        <v>0</v>
      </c>
      <c r="E140">
        <v>0.15</v>
      </c>
      <c r="F140">
        <v>0</v>
      </c>
      <c r="G140" s="106">
        <v>0.05</v>
      </c>
    </row>
    <row r="141" spans="1:7" x14ac:dyDescent="0.2">
      <c r="A141">
        <v>3085</v>
      </c>
      <c r="B141" s="106" t="s">
        <v>2038</v>
      </c>
      <c r="C141">
        <v>0</v>
      </c>
      <c r="D141">
        <v>0</v>
      </c>
      <c r="E141">
        <v>0</v>
      </c>
      <c r="F141" s="106">
        <v>0</v>
      </c>
      <c r="G141" t="s">
        <v>157</v>
      </c>
    </row>
    <row r="142" spans="1:7" x14ac:dyDescent="0.2">
      <c r="A142">
        <v>3086</v>
      </c>
      <c r="B142" s="106" t="s">
        <v>627</v>
      </c>
      <c r="C142">
        <v>0.05</v>
      </c>
      <c r="D142">
        <v>0.05</v>
      </c>
      <c r="E142">
        <v>0.15</v>
      </c>
      <c r="F142">
        <v>0.05</v>
      </c>
      <c r="G142">
        <v>0.05</v>
      </c>
    </row>
    <row r="143" spans="1:7" x14ac:dyDescent="0.2">
      <c r="A143">
        <v>3087</v>
      </c>
      <c r="B143" s="106" t="s">
        <v>1598</v>
      </c>
      <c r="C143">
        <v>0</v>
      </c>
      <c r="D143" t="s">
        <v>157</v>
      </c>
      <c r="E143" s="106" t="s">
        <v>157</v>
      </c>
      <c r="F143" s="106" t="s">
        <v>157</v>
      </c>
      <c r="G143" s="106" t="s">
        <v>157</v>
      </c>
    </row>
    <row r="144" spans="1:7" x14ac:dyDescent="0.2">
      <c r="A144">
        <v>3088</v>
      </c>
      <c r="B144" s="106" t="s">
        <v>628</v>
      </c>
      <c r="C144">
        <v>0.05</v>
      </c>
      <c r="D144">
        <v>0.1</v>
      </c>
      <c r="E144" s="106">
        <v>0.3</v>
      </c>
      <c r="F144" s="106">
        <v>0.1</v>
      </c>
      <c r="G144" s="106">
        <v>0.1</v>
      </c>
    </row>
    <row r="145" spans="1:7" x14ac:dyDescent="0.2">
      <c r="A145">
        <v>3092</v>
      </c>
      <c r="B145" s="106" t="s">
        <v>1740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">
      <c r="A146">
        <v>3099</v>
      </c>
      <c r="B146" s="106" t="s">
        <v>36</v>
      </c>
      <c r="C146">
        <v>0.05</v>
      </c>
      <c r="D146">
        <v>0.05</v>
      </c>
      <c r="E146">
        <v>0</v>
      </c>
      <c r="F146">
        <v>0.05</v>
      </c>
      <c r="G146">
        <v>0</v>
      </c>
    </row>
    <row r="147" spans="1:7" x14ac:dyDescent="0.2">
      <c r="A147">
        <v>3104</v>
      </c>
      <c r="B147" s="106" t="s">
        <v>1840</v>
      </c>
      <c r="C147">
        <v>0</v>
      </c>
      <c r="D147" s="106">
        <v>0</v>
      </c>
      <c r="E147" s="106">
        <v>0</v>
      </c>
      <c r="F147" s="106">
        <v>0</v>
      </c>
      <c r="G147" s="106">
        <v>0.1</v>
      </c>
    </row>
    <row r="148" spans="1:7" x14ac:dyDescent="0.2">
      <c r="A148">
        <v>3105</v>
      </c>
      <c r="B148" s="106" t="s">
        <v>49</v>
      </c>
      <c r="C148">
        <v>0</v>
      </c>
      <c r="D148" t="s">
        <v>157</v>
      </c>
      <c r="E148">
        <v>0</v>
      </c>
      <c r="F148" t="s">
        <v>157</v>
      </c>
      <c r="G148">
        <v>0.05</v>
      </c>
    </row>
    <row r="149" spans="1:7" x14ac:dyDescent="0.2">
      <c r="A149">
        <v>3106</v>
      </c>
      <c r="B149" s="106" t="s">
        <v>629</v>
      </c>
      <c r="C149">
        <v>0.05</v>
      </c>
      <c r="D149">
        <v>0</v>
      </c>
      <c r="E149">
        <v>0.15</v>
      </c>
      <c r="F149">
        <v>0.05</v>
      </c>
      <c r="G149">
        <v>0.05</v>
      </c>
    </row>
    <row r="150" spans="1:7" x14ac:dyDescent="0.2">
      <c r="A150">
        <v>3110</v>
      </c>
      <c r="B150" s="106" t="s">
        <v>548</v>
      </c>
      <c r="C150">
        <v>0.1</v>
      </c>
      <c r="D150">
        <v>0.55000000000000004</v>
      </c>
      <c r="E150">
        <v>1.65</v>
      </c>
      <c r="F150">
        <v>0.15</v>
      </c>
      <c r="G150">
        <v>0.1</v>
      </c>
    </row>
    <row r="151" spans="1:7" x14ac:dyDescent="0.2">
      <c r="A151">
        <v>3116</v>
      </c>
      <c r="B151" s="106" t="s">
        <v>1515</v>
      </c>
      <c r="C151">
        <v>0</v>
      </c>
      <c r="D151">
        <v>0.05</v>
      </c>
      <c r="E151">
        <v>0.15</v>
      </c>
      <c r="F151">
        <v>0</v>
      </c>
      <c r="G151">
        <v>0</v>
      </c>
    </row>
    <row r="152" spans="1:7" x14ac:dyDescent="0.2">
      <c r="A152">
        <v>3132</v>
      </c>
      <c r="B152" s="106" t="s">
        <v>1645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">
      <c r="A153">
        <v>3134</v>
      </c>
      <c r="B153" s="106" t="s">
        <v>1056</v>
      </c>
      <c r="C153">
        <v>0.05</v>
      </c>
      <c r="D153">
        <v>0.05</v>
      </c>
      <c r="E153">
        <v>0.15</v>
      </c>
      <c r="F153">
        <v>0.05</v>
      </c>
      <c r="G153">
        <v>0.05</v>
      </c>
    </row>
    <row r="154" spans="1:7" x14ac:dyDescent="0.2">
      <c r="A154">
        <v>3139</v>
      </c>
      <c r="B154" s="106" t="s">
        <v>1191</v>
      </c>
      <c r="C154">
        <v>0.1</v>
      </c>
      <c r="D154" s="106">
        <v>0.1</v>
      </c>
      <c r="E154">
        <v>0.3</v>
      </c>
      <c r="F154" s="106">
        <v>0.1</v>
      </c>
      <c r="G154" s="106">
        <v>0.1</v>
      </c>
    </row>
    <row r="155" spans="1:7" x14ac:dyDescent="0.2">
      <c r="A155">
        <v>3141</v>
      </c>
      <c r="B155" s="106" t="s">
        <v>1473</v>
      </c>
      <c r="C155">
        <v>0</v>
      </c>
      <c r="D155">
        <v>0</v>
      </c>
      <c r="E155" s="106">
        <v>0</v>
      </c>
      <c r="F155" s="106">
        <v>0</v>
      </c>
      <c r="G155">
        <v>0</v>
      </c>
    </row>
    <row r="156" spans="1:7" x14ac:dyDescent="0.2">
      <c r="A156">
        <v>3148</v>
      </c>
      <c r="B156" s="106" t="s">
        <v>630</v>
      </c>
      <c r="C156">
        <v>0.05</v>
      </c>
      <c r="D156">
        <v>0.05</v>
      </c>
      <c r="E156" s="106">
        <v>0.15</v>
      </c>
      <c r="F156" s="106">
        <v>0.05</v>
      </c>
      <c r="G156">
        <v>0.05</v>
      </c>
    </row>
    <row r="157" spans="1:7" x14ac:dyDescent="0.2">
      <c r="A157">
        <v>3151</v>
      </c>
      <c r="B157" s="106" t="s">
        <v>631</v>
      </c>
      <c r="C157">
        <v>0.05</v>
      </c>
      <c r="D157">
        <v>0.05</v>
      </c>
      <c r="E157">
        <v>0.15</v>
      </c>
      <c r="F157">
        <v>0.05</v>
      </c>
      <c r="G157">
        <v>0.05</v>
      </c>
    </row>
    <row r="158" spans="1:7" x14ac:dyDescent="0.2">
      <c r="A158">
        <v>3154</v>
      </c>
      <c r="B158" s="106" t="s">
        <v>2278</v>
      </c>
      <c r="C158">
        <v>0</v>
      </c>
      <c r="D158" s="106" t="s">
        <v>157</v>
      </c>
      <c r="E158" s="106">
        <v>0</v>
      </c>
      <c r="F158" s="106" t="s">
        <v>157</v>
      </c>
      <c r="G158" s="106">
        <v>0</v>
      </c>
    </row>
    <row r="159" spans="1:7" x14ac:dyDescent="0.2">
      <c r="A159">
        <v>3156</v>
      </c>
      <c r="B159" s="106" t="s">
        <v>2039</v>
      </c>
      <c r="C159">
        <v>0</v>
      </c>
      <c r="D159">
        <v>0</v>
      </c>
      <c r="E159">
        <v>0</v>
      </c>
      <c r="F159" t="s">
        <v>157</v>
      </c>
      <c r="G159" t="s">
        <v>157</v>
      </c>
    </row>
    <row r="160" spans="1:7" x14ac:dyDescent="0.2">
      <c r="A160">
        <v>3159</v>
      </c>
      <c r="B160" s="106" t="s">
        <v>632</v>
      </c>
      <c r="C160">
        <v>0.05</v>
      </c>
      <c r="D160">
        <v>0.05</v>
      </c>
      <c r="E160">
        <v>0.15</v>
      </c>
      <c r="F160">
        <v>0.05</v>
      </c>
      <c r="G160">
        <v>0.05</v>
      </c>
    </row>
    <row r="161" spans="1:7" x14ac:dyDescent="0.2">
      <c r="A161">
        <v>3160</v>
      </c>
      <c r="B161" s="106" t="s">
        <v>2279</v>
      </c>
      <c r="C161">
        <v>0</v>
      </c>
      <c r="D161" t="s">
        <v>157</v>
      </c>
      <c r="E161">
        <v>0</v>
      </c>
      <c r="F161">
        <v>0</v>
      </c>
      <c r="G161">
        <v>0</v>
      </c>
    </row>
    <row r="162" spans="1:7" x14ac:dyDescent="0.2">
      <c r="A162">
        <v>3166</v>
      </c>
      <c r="B162" s="106" t="s">
        <v>633</v>
      </c>
      <c r="C162">
        <v>0.05</v>
      </c>
      <c r="D162">
        <v>0.05</v>
      </c>
      <c r="E162">
        <v>0.15</v>
      </c>
      <c r="F162">
        <v>0.05</v>
      </c>
      <c r="G162">
        <v>0.05</v>
      </c>
    </row>
    <row r="163" spans="1:7" x14ac:dyDescent="0.2">
      <c r="A163">
        <v>3168</v>
      </c>
      <c r="B163" s="106" t="s">
        <v>2093</v>
      </c>
      <c r="C163">
        <v>0.05</v>
      </c>
      <c r="D163">
        <v>0.05</v>
      </c>
      <c r="E163" t="s">
        <v>157</v>
      </c>
      <c r="F163">
        <v>0.05</v>
      </c>
      <c r="G163">
        <v>0.05</v>
      </c>
    </row>
    <row r="164" spans="1:7" x14ac:dyDescent="0.2">
      <c r="A164">
        <v>3176</v>
      </c>
      <c r="B164" s="106" t="s">
        <v>1192</v>
      </c>
      <c r="C164">
        <v>0</v>
      </c>
      <c r="D164" s="106">
        <v>0</v>
      </c>
      <c r="E164">
        <v>0</v>
      </c>
      <c r="F164">
        <v>0</v>
      </c>
      <c r="G164">
        <v>0</v>
      </c>
    </row>
    <row r="165" spans="1:7" x14ac:dyDescent="0.2">
      <c r="A165">
        <v>3178</v>
      </c>
      <c r="B165" s="106" t="s">
        <v>634</v>
      </c>
      <c r="C165">
        <v>0</v>
      </c>
      <c r="D165">
        <v>0</v>
      </c>
      <c r="E165">
        <v>0</v>
      </c>
      <c r="F165">
        <v>0.05</v>
      </c>
      <c r="G165">
        <v>0.05</v>
      </c>
    </row>
    <row r="166" spans="1:7" x14ac:dyDescent="0.2">
      <c r="A166">
        <v>3180</v>
      </c>
      <c r="B166" s="106" t="s">
        <v>1238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3183</v>
      </c>
      <c r="B167" s="106" t="s">
        <v>635</v>
      </c>
      <c r="C167">
        <v>0.05</v>
      </c>
      <c r="D167">
        <v>0.05</v>
      </c>
      <c r="E167">
        <v>0.15</v>
      </c>
      <c r="F167">
        <v>0.05</v>
      </c>
      <c r="G167">
        <v>0.05</v>
      </c>
    </row>
    <row r="168" spans="1:7" x14ac:dyDescent="0.2">
      <c r="A168">
        <v>3186</v>
      </c>
      <c r="B168" s="106" t="s">
        <v>1231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">
      <c r="A169">
        <v>3191</v>
      </c>
      <c r="B169" s="106" t="s">
        <v>1705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 x14ac:dyDescent="0.2">
      <c r="A170">
        <v>3193</v>
      </c>
      <c r="B170" s="106" t="s">
        <v>636</v>
      </c>
      <c r="C170">
        <v>0.5</v>
      </c>
      <c r="D170" s="106">
        <v>0.5</v>
      </c>
      <c r="E170">
        <v>1.65</v>
      </c>
      <c r="F170" s="106">
        <v>0.55000000000000004</v>
      </c>
      <c r="G170" s="106">
        <v>0.1</v>
      </c>
    </row>
    <row r="171" spans="1:7" x14ac:dyDescent="0.2">
      <c r="A171">
        <v>3196</v>
      </c>
      <c r="B171" s="106" t="s">
        <v>2094</v>
      </c>
      <c r="C171">
        <v>0</v>
      </c>
      <c r="D171">
        <v>0</v>
      </c>
      <c r="E171" t="s">
        <v>157</v>
      </c>
      <c r="F171" t="s">
        <v>157</v>
      </c>
      <c r="G171" s="106">
        <v>0</v>
      </c>
    </row>
    <row r="172" spans="1:7" x14ac:dyDescent="0.2">
      <c r="A172">
        <v>3201</v>
      </c>
      <c r="B172" s="106" t="s">
        <v>2095</v>
      </c>
      <c r="C172">
        <v>0</v>
      </c>
      <c r="D172">
        <v>0</v>
      </c>
      <c r="E172" t="s">
        <v>157</v>
      </c>
      <c r="F172">
        <v>0.05</v>
      </c>
      <c r="G172" s="106">
        <v>0.05</v>
      </c>
    </row>
    <row r="173" spans="1:7" x14ac:dyDescent="0.2">
      <c r="A173">
        <v>3204</v>
      </c>
      <c r="B173" s="106" t="s">
        <v>2280</v>
      </c>
      <c r="C173">
        <v>0</v>
      </c>
      <c r="D173" t="s">
        <v>157</v>
      </c>
      <c r="E173" t="s">
        <v>157</v>
      </c>
      <c r="F173" t="s">
        <v>157</v>
      </c>
      <c r="G173" s="106" t="s">
        <v>157</v>
      </c>
    </row>
    <row r="174" spans="1:7" x14ac:dyDescent="0.2">
      <c r="A174">
        <v>3205</v>
      </c>
      <c r="B174" s="106" t="s">
        <v>638</v>
      </c>
      <c r="C174">
        <v>0.05</v>
      </c>
      <c r="D174">
        <v>0</v>
      </c>
      <c r="E174">
        <v>0.15</v>
      </c>
      <c r="F174">
        <v>0.05</v>
      </c>
      <c r="G174">
        <v>0</v>
      </c>
    </row>
    <row r="175" spans="1:7" x14ac:dyDescent="0.2">
      <c r="A175">
        <v>3222</v>
      </c>
      <c r="B175" s="106" t="s">
        <v>639</v>
      </c>
      <c r="C175">
        <v>0</v>
      </c>
      <c r="D175" s="106">
        <v>0</v>
      </c>
      <c r="E175" s="106">
        <v>0</v>
      </c>
      <c r="F175" s="106">
        <v>0</v>
      </c>
      <c r="G175" s="106">
        <v>0</v>
      </c>
    </row>
    <row r="176" spans="1:7" x14ac:dyDescent="0.2">
      <c r="A176">
        <v>3231</v>
      </c>
      <c r="B176" s="106" t="s">
        <v>448</v>
      </c>
      <c r="C176">
        <v>0.05</v>
      </c>
      <c r="D176">
        <v>0.05</v>
      </c>
      <c r="E176">
        <v>0.15</v>
      </c>
      <c r="F176">
        <v>0.05</v>
      </c>
      <c r="G176">
        <v>0.05</v>
      </c>
    </row>
    <row r="177" spans="1:7" x14ac:dyDescent="0.2">
      <c r="A177">
        <v>3232</v>
      </c>
      <c r="B177" s="106" t="s">
        <v>1841</v>
      </c>
      <c r="C177">
        <v>0.05</v>
      </c>
      <c r="D177">
        <v>0.05</v>
      </c>
      <c r="E177">
        <v>0</v>
      </c>
      <c r="F177">
        <v>0</v>
      </c>
      <c r="G177">
        <v>0.05</v>
      </c>
    </row>
    <row r="178" spans="1:7" x14ac:dyDescent="0.2">
      <c r="A178">
        <v>3271</v>
      </c>
      <c r="B178" s="106" t="s">
        <v>640</v>
      </c>
      <c r="C178">
        <v>0</v>
      </c>
      <c r="D178">
        <v>0</v>
      </c>
      <c r="E178" s="106">
        <v>0</v>
      </c>
      <c r="F178">
        <v>0</v>
      </c>
      <c r="G178">
        <v>0</v>
      </c>
    </row>
    <row r="179" spans="1:7" x14ac:dyDescent="0.2">
      <c r="A179">
        <v>3280</v>
      </c>
      <c r="B179" s="106" t="s">
        <v>1193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">
      <c r="A180">
        <v>3284</v>
      </c>
      <c r="B180" s="106" t="s">
        <v>2040</v>
      </c>
      <c r="C180">
        <v>0</v>
      </c>
      <c r="D180">
        <v>0</v>
      </c>
      <c r="E180">
        <v>0</v>
      </c>
      <c r="F180" t="s">
        <v>157</v>
      </c>
      <c r="G180" t="s">
        <v>157</v>
      </c>
    </row>
    <row r="181" spans="1:7" x14ac:dyDescent="0.2">
      <c r="A181">
        <v>3289</v>
      </c>
      <c r="B181" s="106" t="s">
        <v>641</v>
      </c>
      <c r="C181">
        <v>0</v>
      </c>
      <c r="D181">
        <v>0.05</v>
      </c>
      <c r="E181">
        <v>0.15</v>
      </c>
      <c r="F181">
        <v>0.05</v>
      </c>
      <c r="G181">
        <v>0.05</v>
      </c>
    </row>
    <row r="182" spans="1:7" x14ac:dyDescent="0.2">
      <c r="A182">
        <v>3291</v>
      </c>
      <c r="B182" s="106" t="s">
        <v>58</v>
      </c>
      <c r="C182">
        <v>0</v>
      </c>
      <c r="D182">
        <v>0</v>
      </c>
      <c r="E182" t="s">
        <v>157</v>
      </c>
      <c r="F182">
        <v>0.05</v>
      </c>
      <c r="G182">
        <v>0.05</v>
      </c>
    </row>
    <row r="183" spans="1:7" x14ac:dyDescent="0.2">
      <c r="A183">
        <v>3299</v>
      </c>
      <c r="B183" s="106" t="s">
        <v>642</v>
      </c>
      <c r="C183">
        <v>0.05</v>
      </c>
      <c r="D183">
        <v>0.05</v>
      </c>
      <c r="E183" s="106">
        <v>0.15</v>
      </c>
      <c r="F183">
        <v>0.05</v>
      </c>
      <c r="G183">
        <v>0.05</v>
      </c>
    </row>
    <row r="184" spans="1:7" x14ac:dyDescent="0.2">
      <c r="A184">
        <v>3349</v>
      </c>
      <c r="B184" s="106" t="s">
        <v>643</v>
      </c>
      <c r="C184">
        <v>0.4</v>
      </c>
      <c r="D184" s="106">
        <v>0.4</v>
      </c>
      <c r="E184">
        <v>1.35</v>
      </c>
      <c r="F184">
        <v>0.45</v>
      </c>
      <c r="G184">
        <v>0.45</v>
      </c>
    </row>
    <row r="185" spans="1:7" x14ac:dyDescent="0.2">
      <c r="A185">
        <v>3360</v>
      </c>
      <c r="B185" s="106" t="s">
        <v>1057</v>
      </c>
      <c r="C185">
        <v>0</v>
      </c>
      <c r="D185" s="106">
        <v>0</v>
      </c>
      <c r="E185">
        <v>0</v>
      </c>
      <c r="F185">
        <v>0</v>
      </c>
      <c r="G185">
        <v>0.1</v>
      </c>
    </row>
    <row r="186" spans="1:7" x14ac:dyDescent="0.2">
      <c r="A186">
        <v>3382</v>
      </c>
      <c r="B186" s="106" t="s">
        <v>644</v>
      </c>
      <c r="C186">
        <v>0.1</v>
      </c>
      <c r="D186">
        <v>0.1</v>
      </c>
      <c r="E186">
        <v>0.3</v>
      </c>
      <c r="F186">
        <v>0.1</v>
      </c>
      <c r="G186">
        <v>0.1</v>
      </c>
    </row>
    <row r="187" spans="1:7" x14ac:dyDescent="0.2">
      <c r="A187">
        <v>3387</v>
      </c>
      <c r="B187" s="106" t="s">
        <v>645</v>
      </c>
      <c r="C187">
        <v>0.05</v>
      </c>
      <c r="D187">
        <v>0.05</v>
      </c>
      <c r="E187">
        <v>0.15</v>
      </c>
      <c r="F187">
        <v>0.05</v>
      </c>
      <c r="G187" s="106">
        <v>0.05</v>
      </c>
    </row>
    <row r="188" spans="1:7" x14ac:dyDescent="0.2">
      <c r="A188">
        <v>3391</v>
      </c>
      <c r="B188" s="106" t="s">
        <v>646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3393</v>
      </c>
      <c r="B189" s="106" t="s">
        <v>647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3397</v>
      </c>
      <c r="B190" s="106" t="s">
        <v>648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">
      <c r="A191">
        <v>3401</v>
      </c>
      <c r="B191" s="106" t="s">
        <v>649</v>
      </c>
      <c r="C191">
        <v>0</v>
      </c>
      <c r="D191" s="106">
        <v>0</v>
      </c>
      <c r="E191" s="106">
        <v>0</v>
      </c>
      <c r="F191" s="106">
        <v>0</v>
      </c>
      <c r="G191" s="106">
        <v>0</v>
      </c>
    </row>
    <row r="192" spans="1:7" x14ac:dyDescent="0.2">
      <c r="A192">
        <v>3405</v>
      </c>
      <c r="B192" s="106" t="s">
        <v>2159</v>
      </c>
      <c r="C192">
        <v>0</v>
      </c>
      <c r="D192" s="106" t="s">
        <v>157</v>
      </c>
      <c r="E192">
        <v>0</v>
      </c>
      <c r="F192" s="106">
        <v>0</v>
      </c>
      <c r="G192">
        <v>0</v>
      </c>
    </row>
    <row r="193" spans="1:7" x14ac:dyDescent="0.2">
      <c r="A193">
        <v>3433</v>
      </c>
      <c r="B193" s="106" t="s">
        <v>1842</v>
      </c>
      <c r="C193">
        <v>0.05</v>
      </c>
      <c r="D193" s="106">
        <v>0.05</v>
      </c>
      <c r="E193" s="106">
        <v>0.15</v>
      </c>
      <c r="F193" s="106">
        <v>0.05</v>
      </c>
      <c r="G193" s="106">
        <v>0.05</v>
      </c>
    </row>
    <row r="194" spans="1:7" x14ac:dyDescent="0.2">
      <c r="A194">
        <v>3436</v>
      </c>
      <c r="B194" s="106" t="s">
        <v>1581</v>
      </c>
      <c r="C194">
        <v>0.05</v>
      </c>
      <c r="D194" s="106">
        <v>0</v>
      </c>
      <c r="E194" s="106">
        <v>0</v>
      </c>
      <c r="F194" t="s">
        <v>157</v>
      </c>
      <c r="G194" s="106" t="s">
        <v>157</v>
      </c>
    </row>
    <row r="195" spans="1:7" x14ac:dyDescent="0.2">
      <c r="A195">
        <v>3445</v>
      </c>
      <c r="B195" s="106" t="s">
        <v>1992</v>
      </c>
      <c r="C195">
        <v>0</v>
      </c>
      <c r="D195">
        <v>0</v>
      </c>
      <c r="E195" s="106">
        <v>0</v>
      </c>
      <c r="F195">
        <v>0</v>
      </c>
      <c r="G195" s="106">
        <v>0</v>
      </c>
    </row>
    <row r="196" spans="1:7" x14ac:dyDescent="0.2">
      <c r="A196">
        <v>3457</v>
      </c>
      <c r="B196" s="106" t="s">
        <v>650</v>
      </c>
      <c r="C196">
        <v>0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3475</v>
      </c>
      <c r="B197" s="106" t="s">
        <v>1251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3526</v>
      </c>
      <c r="B198" s="106" t="s">
        <v>2281</v>
      </c>
      <c r="C198">
        <v>0</v>
      </c>
      <c r="D198" s="106" t="s">
        <v>157</v>
      </c>
      <c r="E198" s="106" t="s">
        <v>157</v>
      </c>
      <c r="F198" s="106">
        <v>0</v>
      </c>
      <c r="G198" s="106" t="s">
        <v>157</v>
      </c>
    </row>
    <row r="199" spans="1:7" x14ac:dyDescent="0.2">
      <c r="A199">
        <v>3529</v>
      </c>
      <c r="B199" s="106" t="s">
        <v>651</v>
      </c>
      <c r="C199">
        <v>0.05</v>
      </c>
      <c r="D199" s="106">
        <v>0</v>
      </c>
      <c r="E199" s="106">
        <v>0</v>
      </c>
      <c r="F199" s="106">
        <v>0.05</v>
      </c>
      <c r="G199" s="106">
        <v>0.05</v>
      </c>
    </row>
    <row r="200" spans="1:7" x14ac:dyDescent="0.2">
      <c r="A200">
        <v>3539</v>
      </c>
      <c r="B200" s="106" t="s">
        <v>1679</v>
      </c>
      <c r="C200">
        <v>0.05</v>
      </c>
      <c r="D200">
        <v>0.05</v>
      </c>
      <c r="E200">
        <v>0.15</v>
      </c>
      <c r="F200">
        <v>0.05</v>
      </c>
      <c r="G200">
        <v>0.05</v>
      </c>
    </row>
    <row r="201" spans="1:7" x14ac:dyDescent="0.2">
      <c r="A201">
        <v>3544</v>
      </c>
      <c r="B201" s="106" t="s">
        <v>652</v>
      </c>
      <c r="C201">
        <v>0</v>
      </c>
      <c r="D201">
        <v>0</v>
      </c>
      <c r="E201">
        <v>0</v>
      </c>
      <c r="F201">
        <v>0</v>
      </c>
      <c r="G201" s="106">
        <v>0</v>
      </c>
    </row>
    <row r="202" spans="1:7" x14ac:dyDescent="0.2">
      <c r="A202">
        <v>3547</v>
      </c>
      <c r="B202" s="106" t="s">
        <v>653</v>
      </c>
      <c r="C202">
        <v>0.05</v>
      </c>
      <c r="D202">
        <v>0.05</v>
      </c>
      <c r="E202">
        <v>0.15</v>
      </c>
      <c r="F202">
        <v>0.05</v>
      </c>
      <c r="G202" s="106">
        <v>0.05</v>
      </c>
    </row>
    <row r="203" spans="1:7" x14ac:dyDescent="0.2">
      <c r="A203">
        <v>3561</v>
      </c>
      <c r="B203" s="106" t="s">
        <v>1239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3569</v>
      </c>
      <c r="B204" s="106" t="s">
        <v>1474</v>
      </c>
      <c r="C204">
        <v>0.05</v>
      </c>
      <c r="D204">
        <v>0.05</v>
      </c>
      <c r="E204" s="106">
        <v>0.15</v>
      </c>
      <c r="F204">
        <v>0.05</v>
      </c>
      <c r="G204" s="106">
        <v>0.05</v>
      </c>
    </row>
    <row r="205" spans="1:7" x14ac:dyDescent="0.2">
      <c r="A205">
        <v>3571</v>
      </c>
      <c r="B205" s="106" t="s">
        <v>2282</v>
      </c>
      <c r="C205">
        <v>0</v>
      </c>
      <c r="D205" t="s">
        <v>157</v>
      </c>
      <c r="E205" s="106" t="s">
        <v>157</v>
      </c>
      <c r="F205" t="s">
        <v>157</v>
      </c>
      <c r="G205" s="106">
        <v>0</v>
      </c>
    </row>
    <row r="206" spans="1:7" x14ac:dyDescent="0.2">
      <c r="A206">
        <v>3580</v>
      </c>
      <c r="B206" s="106" t="s">
        <v>654</v>
      </c>
      <c r="C206">
        <v>0.05</v>
      </c>
      <c r="D206" s="106">
        <v>0.05</v>
      </c>
      <c r="E206" s="106">
        <v>0.15</v>
      </c>
      <c r="F206" s="106">
        <v>0.05</v>
      </c>
      <c r="G206" s="106">
        <v>0.05</v>
      </c>
    </row>
    <row r="207" spans="1:7" x14ac:dyDescent="0.2">
      <c r="A207">
        <v>3591</v>
      </c>
      <c r="B207" s="106" t="s">
        <v>655</v>
      </c>
      <c r="C207">
        <v>0.05</v>
      </c>
      <c r="D207" s="106">
        <v>0.05</v>
      </c>
      <c r="E207">
        <v>0</v>
      </c>
      <c r="F207" s="106">
        <v>0.05</v>
      </c>
      <c r="G207" s="106">
        <v>0.05</v>
      </c>
    </row>
    <row r="208" spans="1:7" x14ac:dyDescent="0.2">
      <c r="A208">
        <v>3606</v>
      </c>
      <c r="B208" s="106" t="s">
        <v>656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3611</v>
      </c>
      <c r="B209" s="106" t="s">
        <v>2096</v>
      </c>
      <c r="C209">
        <v>0</v>
      </c>
      <c r="D209">
        <v>0</v>
      </c>
      <c r="E209" t="s">
        <v>157</v>
      </c>
      <c r="F209" t="s">
        <v>157</v>
      </c>
      <c r="G209" t="s">
        <v>157</v>
      </c>
    </row>
    <row r="210" spans="1:7" x14ac:dyDescent="0.2">
      <c r="A210">
        <v>3627</v>
      </c>
      <c r="B210" s="106" t="s">
        <v>657</v>
      </c>
      <c r="C210">
        <v>0</v>
      </c>
      <c r="D210">
        <v>0</v>
      </c>
      <c r="E210">
        <v>0</v>
      </c>
      <c r="F210" s="106">
        <v>0</v>
      </c>
      <c r="G210" s="106">
        <v>0</v>
      </c>
    </row>
    <row r="211" spans="1:7" x14ac:dyDescent="0.2">
      <c r="A211">
        <v>3632</v>
      </c>
      <c r="B211" s="106" t="s">
        <v>2283</v>
      </c>
      <c r="C211">
        <v>0</v>
      </c>
      <c r="D211" t="s">
        <v>157</v>
      </c>
      <c r="E211" s="106">
        <v>0</v>
      </c>
      <c r="F211">
        <v>0</v>
      </c>
      <c r="G211">
        <v>0</v>
      </c>
    </row>
    <row r="212" spans="1:7" x14ac:dyDescent="0.2">
      <c r="A212">
        <v>3635</v>
      </c>
      <c r="B212" s="106" t="s">
        <v>46</v>
      </c>
      <c r="C212">
        <v>0.1</v>
      </c>
      <c r="D212">
        <v>0.1</v>
      </c>
      <c r="E212">
        <v>0.3</v>
      </c>
      <c r="F212">
        <v>0.1</v>
      </c>
      <c r="G212">
        <v>0.1</v>
      </c>
    </row>
    <row r="213" spans="1:7" x14ac:dyDescent="0.2">
      <c r="A213">
        <v>3636</v>
      </c>
      <c r="B213" s="106" t="s">
        <v>1843</v>
      </c>
      <c r="C213">
        <v>0</v>
      </c>
      <c r="D213">
        <v>0</v>
      </c>
      <c r="E213">
        <v>0</v>
      </c>
      <c r="F213" t="s">
        <v>157</v>
      </c>
      <c r="G213">
        <v>0</v>
      </c>
    </row>
    <row r="214" spans="1:7" x14ac:dyDescent="0.2">
      <c r="A214">
        <v>3640</v>
      </c>
      <c r="B214" s="106" t="s">
        <v>658</v>
      </c>
      <c r="C214">
        <v>0.05</v>
      </c>
      <c r="D214">
        <v>0.05</v>
      </c>
      <c r="E214">
        <v>0.15</v>
      </c>
      <c r="F214">
        <v>0.05</v>
      </c>
      <c r="G214">
        <v>0.05</v>
      </c>
    </row>
    <row r="215" spans="1:7" x14ac:dyDescent="0.2">
      <c r="A215">
        <v>3648</v>
      </c>
      <c r="B215" s="106" t="s">
        <v>659</v>
      </c>
      <c r="C215">
        <v>0.05</v>
      </c>
      <c r="D215">
        <v>0.05</v>
      </c>
      <c r="E215">
        <v>0.15</v>
      </c>
      <c r="F215">
        <v>0.05</v>
      </c>
      <c r="G215">
        <v>0.05</v>
      </c>
    </row>
    <row r="216" spans="1:7" x14ac:dyDescent="0.2">
      <c r="A216">
        <v>3655</v>
      </c>
      <c r="B216" s="106" t="s">
        <v>660</v>
      </c>
      <c r="C216">
        <v>0.1</v>
      </c>
      <c r="D216">
        <v>0.1</v>
      </c>
      <c r="E216">
        <v>0.3</v>
      </c>
      <c r="F216">
        <v>0.1</v>
      </c>
      <c r="G216">
        <v>0.1</v>
      </c>
    </row>
    <row r="217" spans="1:7" x14ac:dyDescent="0.2">
      <c r="A217">
        <v>3656</v>
      </c>
      <c r="B217" s="106" t="s">
        <v>661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3659</v>
      </c>
      <c r="B218" s="106" t="s">
        <v>662</v>
      </c>
      <c r="C218">
        <v>0.05</v>
      </c>
      <c r="D218">
        <v>0.05</v>
      </c>
      <c r="E218">
        <v>0</v>
      </c>
      <c r="F218">
        <v>0.05</v>
      </c>
      <c r="G218">
        <v>0.05</v>
      </c>
    </row>
    <row r="219" spans="1:7" x14ac:dyDescent="0.2">
      <c r="A219">
        <v>3660</v>
      </c>
      <c r="B219" s="106" t="s">
        <v>2097</v>
      </c>
      <c r="C219">
        <v>0</v>
      </c>
      <c r="D219">
        <v>0</v>
      </c>
      <c r="E219" t="s">
        <v>157</v>
      </c>
      <c r="F219">
        <v>0</v>
      </c>
      <c r="G219">
        <v>0</v>
      </c>
    </row>
    <row r="220" spans="1:7" x14ac:dyDescent="0.2">
      <c r="A220">
        <v>3661</v>
      </c>
      <c r="B220" s="106" t="s">
        <v>663</v>
      </c>
      <c r="C220">
        <v>0.1</v>
      </c>
      <c r="D220">
        <v>0.1</v>
      </c>
      <c r="E220">
        <v>0.6</v>
      </c>
      <c r="F220">
        <v>0.1</v>
      </c>
      <c r="G220" s="106">
        <v>0.1</v>
      </c>
    </row>
    <row r="221" spans="1:7" x14ac:dyDescent="0.2">
      <c r="A221">
        <v>3662</v>
      </c>
      <c r="B221" s="106" t="s">
        <v>664</v>
      </c>
      <c r="C221">
        <v>0</v>
      </c>
      <c r="D221">
        <v>0</v>
      </c>
      <c r="E221">
        <v>0</v>
      </c>
      <c r="F221">
        <v>0</v>
      </c>
      <c r="G221" s="106">
        <v>0</v>
      </c>
    </row>
    <row r="222" spans="1:7" x14ac:dyDescent="0.2">
      <c r="A222">
        <v>3667</v>
      </c>
      <c r="B222" s="106" t="s">
        <v>1271</v>
      </c>
      <c r="C222">
        <v>0.05</v>
      </c>
      <c r="D222">
        <v>0.05</v>
      </c>
      <c r="E222">
        <v>0.15</v>
      </c>
      <c r="F222">
        <v>0.05</v>
      </c>
      <c r="G222" s="106">
        <v>0.05</v>
      </c>
    </row>
    <row r="223" spans="1:7" x14ac:dyDescent="0.2">
      <c r="A223">
        <v>3668</v>
      </c>
      <c r="B223" s="106" t="s">
        <v>665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3678</v>
      </c>
      <c r="B224" s="106" t="s">
        <v>1844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3683</v>
      </c>
      <c r="B225" s="106" t="s">
        <v>2284</v>
      </c>
      <c r="C225">
        <v>0</v>
      </c>
      <c r="D225" s="106" t="s">
        <v>157</v>
      </c>
      <c r="E225" t="s">
        <v>157</v>
      </c>
      <c r="F225" t="s">
        <v>157</v>
      </c>
      <c r="G225" s="106" t="s">
        <v>157</v>
      </c>
    </row>
    <row r="226" spans="1:7" x14ac:dyDescent="0.2">
      <c r="A226">
        <v>3694</v>
      </c>
      <c r="B226" s="106" t="s">
        <v>666</v>
      </c>
      <c r="C226">
        <v>0.1</v>
      </c>
      <c r="D226" s="106">
        <v>0.55000000000000004</v>
      </c>
      <c r="E226">
        <v>1.65</v>
      </c>
      <c r="F226">
        <v>0.55000000000000004</v>
      </c>
      <c r="G226">
        <v>0.15</v>
      </c>
    </row>
    <row r="227" spans="1:7" x14ac:dyDescent="0.2">
      <c r="A227">
        <v>3708</v>
      </c>
      <c r="B227" s="106" t="s">
        <v>667</v>
      </c>
      <c r="C227">
        <v>0.1</v>
      </c>
      <c r="D227">
        <v>0.1</v>
      </c>
      <c r="E227">
        <v>0.3</v>
      </c>
      <c r="F227">
        <v>0.1</v>
      </c>
      <c r="G227">
        <v>0.1</v>
      </c>
    </row>
    <row r="228" spans="1:7" x14ac:dyDescent="0.2">
      <c r="A228">
        <v>3738</v>
      </c>
      <c r="B228" s="106" t="s">
        <v>2285</v>
      </c>
      <c r="C228">
        <v>0</v>
      </c>
      <c r="D228" t="s">
        <v>157</v>
      </c>
      <c r="E228">
        <v>0</v>
      </c>
      <c r="F228">
        <v>0</v>
      </c>
      <c r="G228" t="s">
        <v>157</v>
      </c>
    </row>
    <row r="229" spans="1:7" x14ac:dyDescent="0.2">
      <c r="A229">
        <v>3762</v>
      </c>
      <c r="B229" s="106" t="s">
        <v>1419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3774</v>
      </c>
      <c r="B230" s="106" t="s">
        <v>668</v>
      </c>
      <c r="C230">
        <v>0.05</v>
      </c>
      <c r="D230">
        <v>0.1</v>
      </c>
      <c r="E230">
        <v>0.3</v>
      </c>
      <c r="F230">
        <v>0.1</v>
      </c>
      <c r="G230">
        <v>0</v>
      </c>
    </row>
    <row r="231" spans="1:7" x14ac:dyDescent="0.2">
      <c r="A231">
        <v>3788</v>
      </c>
      <c r="B231" s="106" t="s">
        <v>1741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">
      <c r="A232">
        <v>3834</v>
      </c>
      <c r="B232" s="106" t="s">
        <v>2286</v>
      </c>
      <c r="C232">
        <v>0</v>
      </c>
      <c r="D232" t="s">
        <v>157</v>
      </c>
      <c r="E232">
        <v>0</v>
      </c>
      <c r="F232" t="s">
        <v>157</v>
      </c>
      <c r="G232">
        <v>0</v>
      </c>
    </row>
    <row r="233" spans="1:7" x14ac:dyDescent="0.2">
      <c r="A233">
        <v>3843</v>
      </c>
      <c r="B233" s="106" t="s">
        <v>1058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3844</v>
      </c>
      <c r="B234" s="106" t="s">
        <v>2287</v>
      </c>
      <c r="C234">
        <v>0</v>
      </c>
      <c r="D234" s="106" t="s">
        <v>157</v>
      </c>
      <c r="E234">
        <v>0</v>
      </c>
      <c r="F234" t="s">
        <v>157</v>
      </c>
      <c r="G234">
        <v>0</v>
      </c>
    </row>
    <row r="235" spans="1:7" x14ac:dyDescent="0.2">
      <c r="A235">
        <v>3878</v>
      </c>
      <c r="B235" s="106" t="s">
        <v>669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3912</v>
      </c>
      <c r="B236" s="106" t="s">
        <v>2098</v>
      </c>
      <c r="C236">
        <v>0.05</v>
      </c>
      <c r="D236" s="106">
        <v>0.05</v>
      </c>
      <c r="E236" s="106" t="s">
        <v>157</v>
      </c>
      <c r="F236" s="106">
        <v>0</v>
      </c>
      <c r="G236" s="106" t="s">
        <v>157</v>
      </c>
    </row>
    <row r="237" spans="1:7" x14ac:dyDescent="0.2">
      <c r="A237">
        <v>3916</v>
      </c>
      <c r="B237" s="106" t="s">
        <v>1845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3919</v>
      </c>
      <c r="B238" s="106" t="s">
        <v>1395</v>
      </c>
      <c r="C238">
        <v>0</v>
      </c>
      <c r="D238" s="106">
        <v>0</v>
      </c>
      <c r="E238">
        <v>0</v>
      </c>
      <c r="F238" s="106">
        <v>0</v>
      </c>
      <c r="G238" s="106">
        <v>0</v>
      </c>
    </row>
    <row r="239" spans="1:7" x14ac:dyDescent="0.2">
      <c r="A239">
        <v>3928</v>
      </c>
      <c r="B239" s="106" t="s">
        <v>1059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">
      <c r="A240">
        <v>3950</v>
      </c>
      <c r="B240" s="106" t="s">
        <v>1060</v>
      </c>
      <c r="C240">
        <v>0.1</v>
      </c>
      <c r="D240" s="106">
        <v>0.1</v>
      </c>
      <c r="E240">
        <v>0.3</v>
      </c>
      <c r="F240" s="106">
        <v>0.1</v>
      </c>
      <c r="G240">
        <v>0.1</v>
      </c>
    </row>
    <row r="241" spans="1:7" x14ac:dyDescent="0.2">
      <c r="A241">
        <v>3964</v>
      </c>
      <c r="B241" s="106" t="s">
        <v>670</v>
      </c>
      <c r="C241">
        <v>0.05</v>
      </c>
      <c r="D241">
        <v>0.05</v>
      </c>
      <c r="E241">
        <v>0.15</v>
      </c>
      <c r="F241">
        <v>0.05</v>
      </c>
      <c r="G241">
        <v>0.05</v>
      </c>
    </row>
    <row r="242" spans="1:7" x14ac:dyDescent="0.2">
      <c r="A242">
        <v>3968</v>
      </c>
      <c r="B242" s="106" t="s">
        <v>2288</v>
      </c>
      <c r="C242">
        <v>0</v>
      </c>
      <c r="D242" t="s">
        <v>157</v>
      </c>
      <c r="E242" t="s">
        <v>157</v>
      </c>
      <c r="F242" t="s">
        <v>157</v>
      </c>
      <c r="G242" t="s">
        <v>157</v>
      </c>
    </row>
    <row r="243" spans="1:7" x14ac:dyDescent="0.2">
      <c r="A243">
        <v>3983</v>
      </c>
      <c r="B243" s="106" t="s">
        <v>671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">
      <c r="A244">
        <v>3996</v>
      </c>
      <c r="B244" s="106" t="s">
        <v>672</v>
      </c>
      <c r="C244">
        <v>0.05</v>
      </c>
      <c r="D244">
        <v>0.05</v>
      </c>
      <c r="E244">
        <v>0.15</v>
      </c>
      <c r="F244">
        <v>0.05</v>
      </c>
      <c r="G244">
        <v>0.05</v>
      </c>
    </row>
    <row r="245" spans="1:7" x14ac:dyDescent="0.2">
      <c r="A245">
        <v>4021</v>
      </c>
      <c r="B245" s="106" t="s">
        <v>1420</v>
      </c>
      <c r="C245">
        <v>0.1</v>
      </c>
      <c r="D245" s="106">
        <v>0.1</v>
      </c>
      <c r="E245" s="106">
        <v>0.3</v>
      </c>
      <c r="F245" s="106">
        <v>0.1</v>
      </c>
      <c r="G245" s="106">
        <v>0.1</v>
      </c>
    </row>
    <row r="246" spans="1:7" x14ac:dyDescent="0.2">
      <c r="A246">
        <v>4025</v>
      </c>
      <c r="B246" s="106" t="s">
        <v>673</v>
      </c>
      <c r="C246">
        <v>0.1</v>
      </c>
      <c r="D246" s="106">
        <v>0.1</v>
      </c>
      <c r="E246" s="106">
        <v>0.3</v>
      </c>
      <c r="F246" s="106">
        <v>0.1</v>
      </c>
      <c r="G246" s="106">
        <v>0.1</v>
      </c>
    </row>
    <row r="247" spans="1:7" x14ac:dyDescent="0.2">
      <c r="A247">
        <v>4031</v>
      </c>
      <c r="B247" s="106" t="s">
        <v>1194</v>
      </c>
      <c r="C247">
        <v>0</v>
      </c>
      <c r="D247">
        <v>0</v>
      </c>
      <c r="E247">
        <v>0</v>
      </c>
      <c r="F247">
        <v>0</v>
      </c>
      <c r="G247" s="106">
        <v>0</v>
      </c>
    </row>
    <row r="248" spans="1:7" x14ac:dyDescent="0.2">
      <c r="A248">
        <v>4041</v>
      </c>
      <c r="B248" s="106" t="s">
        <v>674</v>
      </c>
      <c r="C248">
        <v>0</v>
      </c>
      <c r="D248">
        <v>0.05</v>
      </c>
      <c r="E248">
        <v>0.3</v>
      </c>
      <c r="F248">
        <v>0.1</v>
      </c>
      <c r="G248" s="106">
        <v>0.1</v>
      </c>
    </row>
    <row r="249" spans="1:7" x14ac:dyDescent="0.2">
      <c r="A249">
        <v>4042</v>
      </c>
      <c r="B249" s="106" t="s">
        <v>1614</v>
      </c>
      <c r="C249">
        <v>0.05</v>
      </c>
      <c r="D249">
        <v>0.05</v>
      </c>
      <c r="E249" s="106">
        <v>0.15</v>
      </c>
      <c r="F249">
        <v>0.05</v>
      </c>
      <c r="G249" s="106">
        <v>0.05</v>
      </c>
    </row>
    <row r="250" spans="1:7" x14ac:dyDescent="0.2">
      <c r="A250">
        <v>4044</v>
      </c>
      <c r="B250" s="106" t="s">
        <v>2289</v>
      </c>
      <c r="C250">
        <v>0.05</v>
      </c>
      <c r="D250" s="106" t="s">
        <v>157</v>
      </c>
      <c r="E250" s="106">
        <v>0.15</v>
      </c>
      <c r="F250" s="106" t="s">
        <v>157</v>
      </c>
      <c r="G250" s="106">
        <v>0.05</v>
      </c>
    </row>
    <row r="251" spans="1:7" x14ac:dyDescent="0.2">
      <c r="A251">
        <v>4045</v>
      </c>
      <c r="B251" s="106" t="s">
        <v>1646</v>
      </c>
      <c r="C251">
        <v>0.05</v>
      </c>
      <c r="D251" s="106">
        <v>0.05</v>
      </c>
      <c r="E251" s="106">
        <v>0.15</v>
      </c>
      <c r="F251" s="106">
        <v>0.05</v>
      </c>
      <c r="G251" s="106">
        <v>0.05</v>
      </c>
    </row>
    <row r="252" spans="1:7" x14ac:dyDescent="0.2">
      <c r="A252">
        <v>4047</v>
      </c>
      <c r="B252" s="106" t="s">
        <v>1706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4062</v>
      </c>
      <c r="B253" s="106" t="s">
        <v>231</v>
      </c>
      <c r="C253">
        <v>0</v>
      </c>
      <c r="D253">
        <v>0.05</v>
      </c>
      <c r="E253">
        <v>0.15</v>
      </c>
      <c r="F253">
        <v>0</v>
      </c>
      <c r="G253">
        <v>0</v>
      </c>
    </row>
    <row r="254" spans="1:7" x14ac:dyDescent="0.2">
      <c r="A254">
        <v>4063</v>
      </c>
      <c r="B254" s="106" t="s">
        <v>1647</v>
      </c>
      <c r="C254">
        <v>0.25</v>
      </c>
      <c r="D254">
        <v>0</v>
      </c>
      <c r="E254" s="106">
        <v>0</v>
      </c>
      <c r="F254" s="106">
        <v>0.25</v>
      </c>
      <c r="G254" s="106">
        <v>0.25</v>
      </c>
    </row>
    <row r="255" spans="1:7" x14ac:dyDescent="0.2">
      <c r="A255">
        <v>4092</v>
      </c>
      <c r="B255" s="106" t="s">
        <v>2099</v>
      </c>
      <c r="C255">
        <v>0</v>
      </c>
      <c r="D255" s="106">
        <v>0</v>
      </c>
      <c r="E255" t="s">
        <v>157</v>
      </c>
      <c r="F255" s="106">
        <v>0.05</v>
      </c>
      <c r="G255" t="s">
        <v>157</v>
      </c>
    </row>
    <row r="256" spans="1:7" x14ac:dyDescent="0.2">
      <c r="A256">
        <v>4095</v>
      </c>
      <c r="B256" s="106" t="s">
        <v>2290</v>
      </c>
      <c r="C256">
        <v>0</v>
      </c>
      <c r="D256" t="s">
        <v>157</v>
      </c>
      <c r="E256" t="s">
        <v>157</v>
      </c>
      <c r="F256" s="106">
        <v>0</v>
      </c>
      <c r="G256" s="106">
        <v>0</v>
      </c>
    </row>
    <row r="257" spans="1:7" x14ac:dyDescent="0.2">
      <c r="A257">
        <v>4100</v>
      </c>
      <c r="B257" s="106" t="s">
        <v>675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4112</v>
      </c>
      <c r="B258" s="106" t="s">
        <v>676</v>
      </c>
      <c r="C258">
        <v>0.1</v>
      </c>
      <c r="D258">
        <v>0.1</v>
      </c>
      <c r="E258">
        <v>0.3</v>
      </c>
      <c r="F258">
        <v>0.1</v>
      </c>
      <c r="G258">
        <v>0.1</v>
      </c>
    </row>
    <row r="259" spans="1:7" x14ac:dyDescent="0.2">
      <c r="A259">
        <v>4114</v>
      </c>
      <c r="B259" s="106" t="s">
        <v>1475</v>
      </c>
      <c r="C259">
        <v>0</v>
      </c>
      <c r="D259">
        <v>0</v>
      </c>
      <c r="E259" s="106">
        <v>0</v>
      </c>
      <c r="F259" s="106">
        <v>0</v>
      </c>
      <c r="G259" s="106">
        <v>0</v>
      </c>
    </row>
    <row r="260" spans="1:7" x14ac:dyDescent="0.2">
      <c r="A260">
        <v>4151</v>
      </c>
      <c r="B260" s="106" t="s">
        <v>1232</v>
      </c>
      <c r="C260">
        <v>0</v>
      </c>
      <c r="D260">
        <v>0.05</v>
      </c>
      <c r="E260" s="106">
        <v>0.15</v>
      </c>
      <c r="F260" s="106">
        <v>0.05</v>
      </c>
      <c r="G260" s="106">
        <v>0.05</v>
      </c>
    </row>
    <row r="261" spans="1:7" x14ac:dyDescent="0.2">
      <c r="A261">
        <v>4182</v>
      </c>
      <c r="B261" s="106" t="s">
        <v>47</v>
      </c>
      <c r="C261">
        <v>0.05</v>
      </c>
      <c r="D261">
        <v>0.05</v>
      </c>
      <c r="E261">
        <v>0</v>
      </c>
      <c r="F261">
        <v>0.05</v>
      </c>
      <c r="G261">
        <v>0.05</v>
      </c>
    </row>
    <row r="262" spans="1:7" x14ac:dyDescent="0.2">
      <c r="A262">
        <v>4185</v>
      </c>
      <c r="B262" s="106" t="s">
        <v>1774</v>
      </c>
      <c r="C262">
        <v>0</v>
      </c>
      <c r="D262" t="s">
        <v>157</v>
      </c>
      <c r="E262" t="s">
        <v>157</v>
      </c>
      <c r="F262">
        <v>0</v>
      </c>
      <c r="G262">
        <v>0</v>
      </c>
    </row>
    <row r="263" spans="1:7" x14ac:dyDescent="0.2">
      <c r="A263">
        <v>4186</v>
      </c>
      <c r="B263" s="106" t="s">
        <v>677</v>
      </c>
      <c r="C263">
        <v>0.1</v>
      </c>
      <c r="D263" s="106">
        <v>0.1</v>
      </c>
      <c r="E263" s="106">
        <v>0.3</v>
      </c>
      <c r="F263" s="106">
        <v>0.1</v>
      </c>
      <c r="G263" s="106">
        <v>0.1</v>
      </c>
    </row>
    <row r="264" spans="1:7" x14ac:dyDescent="0.2">
      <c r="A264">
        <v>4187</v>
      </c>
      <c r="B264" s="106" t="s">
        <v>1061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4189</v>
      </c>
      <c r="B265" s="106" t="s">
        <v>2041</v>
      </c>
      <c r="C265">
        <v>0.05</v>
      </c>
      <c r="D265" s="106">
        <v>0</v>
      </c>
      <c r="E265" s="106">
        <v>0</v>
      </c>
      <c r="F265" s="106" t="s">
        <v>157</v>
      </c>
      <c r="G265" s="106" t="s">
        <v>157</v>
      </c>
    </row>
    <row r="266" spans="1:7" x14ac:dyDescent="0.2">
      <c r="A266">
        <v>4202</v>
      </c>
      <c r="B266" s="106" t="s">
        <v>48</v>
      </c>
      <c r="C266">
        <v>0.05</v>
      </c>
      <c r="D266" s="106">
        <v>0.05</v>
      </c>
      <c r="E266" s="106">
        <v>0.15</v>
      </c>
      <c r="F266" s="106">
        <v>0.05</v>
      </c>
      <c r="G266" s="106">
        <v>0.05</v>
      </c>
    </row>
    <row r="267" spans="1:7" x14ac:dyDescent="0.2">
      <c r="A267">
        <v>4203</v>
      </c>
      <c r="B267" s="106" t="s">
        <v>678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4204</v>
      </c>
      <c r="B268" s="106" t="s">
        <v>229</v>
      </c>
      <c r="C268">
        <v>0.05</v>
      </c>
      <c r="D268">
        <v>0.05</v>
      </c>
      <c r="E268">
        <v>0.15</v>
      </c>
      <c r="F268">
        <v>0.05</v>
      </c>
      <c r="G268">
        <v>0.05</v>
      </c>
    </row>
    <row r="269" spans="1:7" x14ac:dyDescent="0.2">
      <c r="A269">
        <v>4205</v>
      </c>
      <c r="B269" s="106" t="s">
        <v>1476</v>
      </c>
      <c r="C269">
        <v>0</v>
      </c>
      <c r="D269">
        <v>0</v>
      </c>
      <c r="E269" s="106" t="s">
        <v>157</v>
      </c>
      <c r="F269">
        <v>0</v>
      </c>
      <c r="G269">
        <v>0</v>
      </c>
    </row>
    <row r="270" spans="1:7" x14ac:dyDescent="0.2">
      <c r="A270">
        <v>4208</v>
      </c>
      <c r="B270" s="106" t="s">
        <v>1519</v>
      </c>
      <c r="C270">
        <v>0</v>
      </c>
      <c r="D270" s="106">
        <v>0</v>
      </c>
      <c r="E270" s="106">
        <v>0</v>
      </c>
      <c r="F270" s="106">
        <v>0</v>
      </c>
      <c r="G270" s="106">
        <v>0</v>
      </c>
    </row>
    <row r="271" spans="1:7" x14ac:dyDescent="0.2">
      <c r="A271">
        <v>4212</v>
      </c>
      <c r="B271" s="106" t="s">
        <v>679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4216</v>
      </c>
      <c r="B272" s="106" t="s">
        <v>1707</v>
      </c>
      <c r="C272">
        <v>0</v>
      </c>
      <c r="D272">
        <v>0</v>
      </c>
      <c r="E272">
        <v>0</v>
      </c>
      <c r="F272" t="s">
        <v>157</v>
      </c>
      <c r="G272">
        <v>0.05</v>
      </c>
    </row>
    <row r="273" spans="1:7" x14ac:dyDescent="0.2">
      <c r="A273">
        <v>4218</v>
      </c>
      <c r="B273" s="106" t="s">
        <v>1742</v>
      </c>
      <c r="C273">
        <v>0.05</v>
      </c>
      <c r="D273">
        <v>0.05</v>
      </c>
      <c r="E273">
        <v>0.15</v>
      </c>
      <c r="F273">
        <v>0.05</v>
      </c>
      <c r="G273" s="106">
        <v>0</v>
      </c>
    </row>
    <row r="274" spans="1:7" x14ac:dyDescent="0.2">
      <c r="A274">
        <v>4272</v>
      </c>
      <c r="B274" s="106" t="s">
        <v>1350</v>
      </c>
      <c r="C274">
        <v>0.05</v>
      </c>
      <c r="D274" s="106">
        <v>0</v>
      </c>
      <c r="E274">
        <v>0.15</v>
      </c>
      <c r="F274" s="106">
        <v>0.05</v>
      </c>
      <c r="G274" s="106">
        <v>0.05</v>
      </c>
    </row>
    <row r="275" spans="1:7" x14ac:dyDescent="0.2">
      <c r="A275">
        <v>4286</v>
      </c>
      <c r="B275" s="106" t="s">
        <v>680</v>
      </c>
      <c r="C275">
        <v>0</v>
      </c>
      <c r="D275">
        <v>0</v>
      </c>
      <c r="E275">
        <v>0</v>
      </c>
      <c r="F275">
        <v>0</v>
      </c>
      <c r="G275">
        <v>0.05</v>
      </c>
    </row>
    <row r="276" spans="1:7" x14ac:dyDescent="0.2">
      <c r="A276">
        <v>4298</v>
      </c>
      <c r="B276" s="106" t="s">
        <v>1351</v>
      </c>
      <c r="C276">
        <v>0.05</v>
      </c>
      <c r="D276">
        <v>0.05</v>
      </c>
      <c r="E276">
        <v>0.15</v>
      </c>
      <c r="F276">
        <v>0.05</v>
      </c>
      <c r="G276">
        <v>0.05</v>
      </c>
    </row>
    <row r="277" spans="1:7" x14ac:dyDescent="0.2">
      <c r="A277">
        <v>4299</v>
      </c>
      <c r="B277" s="106" t="s">
        <v>681</v>
      </c>
      <c r="C277">
        <v>0</v>
      </c>
      <c r="D277" s="106">
        <v>0.05</v>
      </c>
      <c r="E277" s="106">
        <v>0</v>
      </c>
      <c r="F277" s="106">
        <v>0.05</v>
      </c>
      <c r="G277" s="106">
        <v>0.05</v>
      </c>
    </row>
    <row r="278" spans="1:7" x14ac:dyDescent="0.2">
      <c r="A278">
        <v>4307</v>
      </c>
      <c r="B278" s="106" t="s">
        <v>1648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4310</v>
      </c>
      <c r="B279" s="106" t="s">
        <v>2100</v>
      </c>
      <c r="C279">
        <v>0</v>
      </c>
      <c r="D279">
        <v>0</v>
      </c>
      <c r="E279" t="s">
        <v>157</v>
      </c>
      <c r="F279">
        <v>0</v>
      </c>
      <c r="G279" s="106">
        <v>0</v>
      </c>
    </row>
    <row r="280" spans="1:7" x14ac:dyDescent="0.2">
      <c r="A280">
        <v>4337</v>
      </c>
      <c r="B280" s="106" t="s">
        <v>682</v>
      </c>
      <c r="C280">
        <v>0.1</v>
      </c>
      <c r="D280">
        <v>0.1</v>
      </c>
      <c r="E280">
        <v>0.3</v>
      </c>
      <c r="F280">
        <v>0.1</v>
      </c>
      <c r="G280" s="106">
        <v>0.1</v>
      </c>
    </row>
    <row r="281" spans="1:7" x14ac:dyDescent="0.2">
      <c r="A281">
        <v>4344</v>
      </c>
      <c r="B281" s="106" t="s">
        <v>683</v>
      </c>
      <c r="C281">
        <v>0</v>
      </c>
      <c r="D281" s="106">
        <v>0</v>
      </c>
      <c r="E281">
        <v>0</v>
      </c>
      <c r="F281">
        <v>0</v>
      </c>
      <c r="G281" s="106">
        <v>0</v>
      </c>
    </row>
    <row r="282" spans="1:7" x14ac:dyDescent="0.2">
      <c r="A282">
        <v>4348</v>
      </c>
      <c r="B282" s="106" t="s">
        <v>1477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4362</v>
      </c>
      <c r="B283" s="106" t="s">
        <v>2291</v>
      </c>
      <c r="C283">
        <v>0</v>
      </c>
      <c r="D283" t="s">
        <v>157</v>
      </c>
      <c r="E283" t="s">
        <v>157</v>
      </c>
      <c r="F283" t="s">
        <v>157</v>
      </c>
      <c r="G283">
        <v>0</v>
      </c>
    </row>
    <row r="284" spans="1:7" x14ac:dyDescent="0.2">
      <c r="A284">
        <v>4368</v>
      </c>
      <c r="B284" s="106" t="s">
        <v>1743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4401</v>
      </c>
      <c r="B285" s="106" t="s">
        <v>225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">
      <c r="A286">
        <v>4403</v>
      </c>
      <c r="B286" s="106" t="s">
        <v>1240</v>
      </c>
      <c r="C286">
        <v>0.1</v>
      </c>
      <c r="D286">
        <v>0.1</v>
      </c>
      <c r="E286">
        <v>0.3</v>
      </c>
      <c r="F286">
        <v>0.1</v>
      </c>
      <c r="G286">
        <v>0.1</v>
      </c>
    </row>
    <row r="287" spans="1:7" x14ac:dyDescent="0.2">
      <c r="A287">
        <v>4406</v>
      </c>
      <c r="B287" s="106" t="s">
        <v>2292</v>
      </c>
      <c r="C287">
        <v>0</v>
      </c>
      <c r="D287" t="s">
        <v>157</v>
      </c>
      <c r="E287" t="s">
        <v>157</v>
      </c>
      <c r="F287" t="s">
        <v>157</v>
      </c>
      <c r="G287" t="s">
        <v>157</v>
      </c>
    </row>
    <row r="288" spans="1:7" x14ac:dyDescent="0.2">
      <c r="A288">
        <v>4452</v>
      </c>
      <c r="B288" s="106" t="s">
        <v>1558</v>
      </c>
      <c r="C288">
        <v>0</v>
      </c>
      <c r="D288" t="s">
        <v>157</v>
      </c>
      <c r="E288" t="s">
        <v>157</v>
      </c>
      <c r="F288" t="s">
        <v>157</v>
      </c>
      <c r="G288" t="s">
        <v>157</v>
      </c>
    </row>
    <row r="289" spans="1:7" x14ac:dyDescent="0.2">
      <c r="A289">
        <v>4461</v>
      </c>
      <c r="B289" s="106" t="s">
        <v>684</v>
      </c>
      <c r="C289">
        <v>0.1</v>
      </c>
      <c r="D289">
        <v>0.1</v>
      </c>
      <c r="E289" s="106">
        <v>0.3</v>
      </c>
      <c r="F289" s="106">
        <v>0.1</v>
      </c>
      <c r="G289" s="106">
        <v>0.1</v>
      </c>
    </row>
    <row r="290" spans="1:7" x14ac:dyDescent="0.2">
      <c r="A290">
        <v>4462</v>
      </c>
      <c r="B290" s="106" t="s">
        <v>1094</v>
      </c>
      <c r="C290">
        <v>0.05</v>
      </c>
      <c r="D290">
        <v>0</v>
      </c>
      <c r="E290">
        <v>0</v>
      </c>
      <c r="F290">
        <v>0</v>
      </c>
      <c r="G290">
        <v>0</v>
      </c>
    </row>
    <row r="291" spans="1:7" x14ac:dyDescent="0.2">
      <c r="A291">
        <v>4503</v>
      </c>
      <c r="B291" s="106" t="s">
        <v>685</v>
      </c>
      <c r="C291">
        <v>0.05</v>
      </c>
      <c r="D291" s="106">
        <v>0.05</v>
      </c>
      <c r="E291" s="106">
        <v>0.15</v>
      </c>
      <c r="F291" s="106">
        <v>0.05</v>
      </c>
      <c r="G291" s="106">
        <v>0.05</v>
      </c>
    </row>
    <row r="292" spans="1:7" x14ac:dyDescent="0.2">
      <c r="A292">
        <v>4508</v>
      </c>
      <c r="B292" s="106" t="s">
        <v>222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4512</v>
      </c>
      <c r="B293" s="106" t="s">
        <v>1846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4514</v>
      </c>
      <c r="B294" s="106" t="s">
        <v>1994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">
      <c r="A295">
        <v>4519</v>
      </c>
      <c r="B295" s="106" t="s">
        <v>443</v>
      </c>
      <c r="C295">
        <v>0.2</v>
      </c>
      <c r="D295">
        <v>0.2</v>
      </c>
      <c r="E295">
        <v>0.6</v>
      </c>
      <c r="F295">
        <v>0.25</v>
      </c>
      <c r="G295">
        <v>0.2</v>
      </c>
    </row>
    <row r="296" spans="1:7" x14ac:dyDescent="0.2">
      <c r="A296">
        <v>4521</v>
      </c>
      <c r="B296" s="106" t="s">
        <v>686</v>
      </c>
      <c r="C296">
        <v>0.1</v>
      </c>
      <c r="D296">
        <v>0.1</v>
      </c>
      <c r="E296">
        <v>0.3</v>
      </c>
      <c r="F296">
        <v>0.1</v>
      </c>
      <c r="G296">
        <v>0.1</v>
      </c>
    </row>
    <row r="297" spans="1:7" x14ac:dyDescent="0.2">
      <c r="A297">
        <v>4523</v>
      </c>
      <c r="B297" s="106" t="s">
        <v>1516</v>
      </c>
      <c r="C297">
        <v>0</v>
      </c>
      <c r="D297">
        <v>0</v>
      </c>
      <c r="E297">
        <v>0.45</v>
      </c>
      <c r="F297">
        <v>0.2</v>
      </c>
      <c r="G297">
        <v>0.2</v>
      </c>
    </row>
    <row r="298" spans="1:7" x14ac:dyDescent="0.2">
      <c r="A298">
        <v>4527</v>
      </c>
      <c r="B298" s="106" t="s">
        <v>1801</v>
      </c>
      <c r="C298">
        <v>0</v>
      </c>
      <c r="D298">
        <v>0.1</v>
      </c>
      <c r="E298" t="s">
        <v>157</v>
      </c>
      <c r="F298" s="106" t="s">
        <v>157</v>
      </c>
      <c r="G298" s="106" t="s">
        <v>157</v>
      </c>
    </row>
    <row r="299" spans="1:7" x14ac:dyDescent="0.2">
      <c r="A299">
        <v>4530</v>
      </c>
      <c r="B299" s="106" t="s">
        <v>1062</v>
      </c>
      <c r="C299">
        <v>0.1</v>
      </c>
      <c r="D299">
        <v>0.1</v>
      </c>
      <c r="E299">
        <v>0.3</v>
      </c>
      <c r="F299">
        <v>0.1</v>
      </c>
      <c r="G299" s="106">
        <v>0.1</v>
      </c>
    </row>
    <row r="300" spans="1:7" x14ac:dyDescent="0.2">
      <c r="A300">
        <v>4534</v>
      </c>
      <c r="B300" s="106" t="s">
        <v>1580</v>
      </c>
      <c r="C300">
        <v>0</v>
      </c>
      <c r="D300" t="s">
        <v>157</v>
      </c>
      <c r="E300" t="s">
        <v>157</v>
      </c>
      <c r="F300" t="s">
        <v>157</v>
      </c>
      <c r="G300" s="106">
        <v>0</v>
      </c>
    </row>
    <row r="301" spans="1:7" x14ac:dyDescent="0.2">
      <c r="A301">
        <v>4538</v>
      </c>
      <c r="B301" s="106" t="s">
        <v>687</v>
      </c>
      <c r="C301">
        <v>0</v>
      </c>
      <c r="D301">
        <v>0</v>
      </c>
      <c r="E301" s="106">
        <v>0</v>
      </c>
      <c r="F301">
        <v>0</v>
      </c>
      <c r="G301" s="106">
        <v>0</v>
      </c>
    </row>
    <row r="302" spans="1:7" x14ac:dyDescent="0.2">
      <c r="A302">
        <v>4547</v>
      </c>
      <c r="B302" s="106" t="s">
        <v>689</v>
      </c>
      <c r="C302">
        <v>0.05</v>
      </c>
      <c r="D302">
        <v>0.05</v>
      </c>
      <c r="E302" s="106">
        <v>0</v>
      </c>
      <c r="F302">
        <v>0.1</v>
      </c>
      <c r="G302" s="106">
        <v>0.05</v>
      </c>
    </row>
    <row r="303" spans="1:7" x14ac:dyDescent="0.2">
      <c r="A303">
        <v>4550</v>
      </c>
      <c r="B303" s="106" t="s">
        <v>1396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4552</v>
      </c>
      <c r="B304" s="106" t="s">
        <v>1744</v>
      </c>
      <c r="C304">
        <v>0</v>
      </c>
      <c r="D304" t="s">
        <v>157</v>
      </c>
      <c r="E304">
        <v>0</v>
      </c>
      <c r="F304">
        <v>0</v>
      </c>
      <c r="G304">
        <v>0</v>
      </c>
    </row>
    <row r="305" spans="1:7" x14ac:dyDescent="0.2">
      <c r="A305">
        <v>4553</v>
      </c>
      <c r="B305" s="106" t="s">
        <v>1260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4554</v>
      </c>
      <c r="B306" s="106" t="s">
        <v>1478</v>
      </c>
      <c r="C306">
        <v>0</v>
      </c>
      <c r="D306" s="106">
        <v>0</v>
      </c>
      <c r="E306">
        <v>0</v>
      </c>
      <c r="F306">
        <v>0.05</v>
      </c>
      <c r="G306">
        <v>0.05</v>
      </c>
    </row>
    <row r="307" spans="1:7" x14ac:dyDescent="0.2">
      <c r="A307">
        <v>4555</v>
      </c>
      <c r="B307" s="106" t="s">
        <v>690</v>
      </c>
      <c r="C307">
        <v>0.15</v>
      </c>
      <c r="D307">
        <v>0.15</v>
      </c>
      <c r="E307">
        <v>0.45</v>
      </c>
      <c r="F307">
        <v>0.15</v>
      </c>
      <c r="G307">
        <v>0.15</v>
      </c>
    </row>
    <row r="308" spans="1:7" x14ac:dyDescent="0.2">
      <c r="A308">
        <v>4559</v>
      </c>
      <c r="B308" s="106" t="s">
        <v>1397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4577</v>
      </c>
      <c r="B309" s="106" t="s">
        <v>1708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4581</v>
      </c>
      <c r="B310" s="106" t="s">
        <v>1809</v>
      </c>
      <c r="C310">
        <v>0</v>
      </c>
      <c r="D310" t="s">
        <v>157</v>
      </c>
      <c r="E310" t="s">
        <v>157</v>
      </c>
      <c r="F310" t="s">
        <v>157</v>
      </c>
      <c r="G310" t="s">
        <v>157</v>
      </c>
    </row>
    <row r="311" spans="1:7" x14ac:dyDescent="0.2">
      <c r="A311">
        <v>4612</v>
      </c>
      <c r="B311" s="106" t="s">
        <v>691</v>
      </c>
      <c r="C311">
        <v>0.1</v>
      </c>
      <c r="D311">
        <v>0.1</v>
      </c>
      <c r="E311">
        <v>0.3</v>
      </c>
      <c r="F311">
        <v>0.1</v>
      </c>
      <c r="G311">
        <v>0.1</v>
      </c>
    </row>
    <row r="312" spans="1:7" x14ac:dyDescent="0.2">
      <c r="A312">
        <v>4613</v>
      </c>
      <c r="B312" s="106" t="s">
        <v>226</v>
      </c>
      <c r="C312">
        <v>0.05</v>
      </c>
      <c r="D312">
        <v>0.05</v>
      </c>
      <c r="E312">
        <v>0.15</v>
      </c>
      <c r="F312">
        <v>0.05</v>
      </c>
      <c r="G312">
        <v>0.05</v>
      </c>
    </row>
    <row r="313" spans="1:7" x14ac:dyDescent="0.2">
      <c r="A313">
        <v>4617</v>
      </c>
      <c r="B313" s="106" t="s">
        <v>2101</v>
      </c>
      <c r="C313">
        <v>0</v>
      </c>
      <c r="D313">
        <v>0</v>
      </c>
      <c r="E313" t="s">
        <v>157</v>
      </c>
      <c r="F313">
        <v>0</v>
      </c>
      <c r="G313">
        <v>0</v>
      </c>
    </row>
    <row r="314" spans="1:7" x14ac:dyDescent="0.2">
      <c r="A314">
        <v>4626</v>
      </c>
      <c r="B314" s="106" t="s">
        <v>1584</v>
      </c>
      <c r="C314">
        <v>0</v>
      </c>
      <c r="D314">
        <v>0</v>
      </c>
      <c r="E314" s="106" t="s">
        <v>157</v>
      </c>
      <c r="F314">
        <v>0.1</v>
      </c>
      <c r="G314" s="106">
        <v>0</v>
      </c>
    </row>
    <row r="315" spans="1:7" x14ac:dyDescent="0.2">
      <c r="A315">
        <v>4633</v>
      </c>
      <c r="B315" s="106" t="s">
        <v>2042</v>
      </c>
      <c r="C315">
        <v>0.05</v>
      </c>
      <c r="D315">
        <v>0</v>
      </c>
      <c r="E315">
        <v>0</v>
      </c>
      <c r="F315">
        <v>0</v>
      </c>
      <c r="G315" t="s">
        <v>157</v>
      </c>
    </row>
    <row r="316" spans="1:7" x14ac:dyDescent="0.2">
      <c r="A316">
        <v>4634</v>
      </c>
      <c r="B316" s="106" t="s">
        <v>65</v>
      </c>
      <c r="C316">
        <v>0.05</v>
      </c>
      <c r="D316">
        <v>0.05</v>
      </c>
      <c r="E316">
        <v>0.15</v>
      </c>
      <c r="F316">
        <v>0.05</v>
      </c>
      <c r="G316">
        <v>0.05</v>
      </c>
    </row>
    <row r="317" spans="1:7" x14ac:dyDescent="0.2">
      <c r="A317">
        <v>4661</v>
      </c>
      <c r="B317" s="106" t="s">
        <v>1847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4665</v>
      </c>
      <c r="B318" s="106" t="s">
        <v>692</v>
      </c>
      <c r="C318">
        <v>0.05</v>
      </c>
      <c r="D318">
        <v>0.1</v>
      </c>
      <c r="E318">
        <v>0.15</v>
      </c>
      <c r="F318">
        <v>0.1</v>
      </c>
      <c r="G318">
        <v>0.05</v>
      </c>
    </row>
    <row r="319" spans="1:7" x14ac:dyDescent="0.2">
      <c r="A319">
        <v>4666</v>
      </c>
      <c r="B319" s="106" t="s">
        <v>1272</v>
      </c>
      <c r="C319">
        <v>0.05</v>
      </c>
      <c r="D319">
        <v>0.05</v>
      </c>
      <c r="E319">
        <v>0.15</v>
      </c>
      <c r="F319" s="106">
        <v>0.05</v>
      </c>
      <c r="G319">
        <v>0.05</v>
      </c>
    </row>
    <row r="320" spans="1:7" x14ac:dyDescent="0.2">
      <c r="A320">
        <v>4668</v>
      </c>
      <c r="B320" s="106" t="s">
        <v>693</v>
      </c>
      <c r="C320">
        <v>0</v>
      </c>
      <c r="D320">
        <v>0</v>
      </c>
      <c r="E320">
        <v>0</v>
      </c>
      <c r="F320" s="106">
        <v>0</v>
      </c>
      <c r="G320">
        <v>0</v>
      </c>
    </row>
    <row r="321" spans="1:7" x14ac:dyDescent="0.2">
      <c r="A321">
        <v>4671</v>
      </c>
      <c r="B321" s="106" t="s">
        <v>694</v>
      </c>
      <c r="C321">
        <v>0.05</v>
      </c>
      <c r="D321">
        <v>0.05</v>
      </c>
      <c r="E321">
        <v>0.15</v>
      </c>
      <c r="F321" s="106">
        <v>0.05</v>
      </c>
      <c r="G321">
        <v>0.05</v>
      </c>
    </row>
    <row r="322" spans="1:7" x14ac:dyDescent="0.2">
      <c r="A322">
        <v>4674</v>
      </c>
      <c r="B322" s="106" t="s">
        <v>2293</v>
      </c>
      <c r="C322">
        <v>0</v>
      </c>
      <c r="D322" t="s">
        <v>157</v>
      </c>
      <c r="E322">
        <v>0</v>
      </c>
      <c r="F322" t="s">
        <v>157</v>
      </c>
      <c r="G322">
        <v>0</v>
      </c>
    </row>
    <row r="323" spans="1:7" x14ac:dyDescent="0.2">
      <c r="A323">
        <v>4676</v>
      </c>
      <c r="B323" s="106" t="s">
        <v>1821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4678</v>
      </c>
      <c r="B324" s="106" t="s">
        <v>1063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4681</v>
      </c>
      <c r="B325" s="106" t="s">
        <v>1095</v>
      </c>
      <c r="C325">
        <v>0</v>
      </c>
      <c r="D325">
        <v>0</v>
      </c>
      <c r="E325">
        <v>0</v>
      </c>
      <c r="F325" t="s">
        <v>157</v>
      </c>
      <c r="G325">
        <v>0.05</v>
      </c>
    </row>
    <row r="326" spans="1:7" x14ac:dyDescent="0.2">
      <c r="A326">
        <v>4696</v>
      </c>
      <c r="B326" s="106" t="s">
        <v>695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4704</v>
      </c>
      <c r="B327" s="106" t="s">
        <v>1273</v>
      </c>
      <c r="C327">
        <v>0.1</v>
      </c>
      <c r="D327">
        <v>0.1</v>
      </c>
      <c r="E327">
        <v>0.3</v>
      </c>
      <c r="F327" s="106">
        <v>0.1</v>
      </c>
      <c r="G327">
        <v>0.1</v>
      </c>
    </row>
    <row r="328" spans="1:7" x14ac:dyDescent="0.2">
      <c r="A328">
        <v>4708</v>
      </c>
      <c r="B328" s="106" t="s">
        <v>2043</v>
      </c>
      <c r="C328">
        <v>0</v>
      </c>
      <c r="D328">
        <v>0</v>
      </c>
      <c r="E328">
        <v>0</v>
      </c>
      <c r="F328" t="s">
        <v>157</v>
      </c>
      <c r="G328" t="s">
        <v>157</v>
      </c>
    </row>
    <row r="329" spans="1:7" x14ac:dyDescent="0.2">
      <c r="A329">
        <v>4709</v>
      </c>
      <c r="B329" s="106" t="s">
        <v>2102</v>
      </c>
      <c r="C329">
        <v>0</v>
      </c>
      <c r="D329">
        <v>0</v>
      </c>
      <c r="E329" t="s">
        <v>157</v>
      </c>
      <c r="F329" t="s">
        <v>157</v>
      </c>
      <c r="G329" s="106" t="s">
        <v>157</v>
      </c>
    </row>
    <row r="330" spans="1:7" x14ac:dyDescent="0.2">
      <c r="A330">
        <v>4716</v>
      </c>
      <c r="B330" s="106" t="s">
        <v>1649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">
      <c r="A331">
        <v>4718</v>
      </c>
      <c r="B331" s="106" t="s">
        <v>1479</v>
      </c>
      <c r="C331">
        <v>0.05</v>
      </c>
      <c r="D331">
        <v>0.05</v>
      </c>
      <c r="E331">
        <v>0.15</v>
      </c>
      <c r="F331">
        <v>0.05</v>
      </c>
      <c r="G331">
        <v>0.05</v>
      </c>
    </row>
    <row r="332" spans="1:7" x14ac:dyDescent="0.2">
      <c r="A332">
        <v>4719</v>
      </c>
      <c r="B332" s="106" t="s">
        <v>1480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4725</v>
      </c>
      <c r="B333" s="106" t="s">
        <v>696</v>
      </c>
      <c r="C333">
        <v>0.05</v>
      </c>
      <c r="D333">
        <v>0.05</v>
      </c>
      <c r="E333">
        <v>0.15</v>
      </c>
      <c r="F333">
        <v>0.05</v>
      </c>
      <c r="G333">
        <v>0.05</v>
      </c>
    </row>
    <row r="334" spans="1:7" x14ac:dyDescent="0.2">
      <c r="A334">
        <v>4726</v>
      </c>
      <c r="B334" s="106" t="s">
        <v>1064</v>
      </c>
      <c r="C334">
        <v>0</v>
      </c>
      <c r="D334">
        <v>0</v>
      </c>
      <c r="E334">
        <v>0</v>
      </c>
      <c r="F334">
        <v>0</v>
      </c>
      <c r="G334">
        <v>0.05</v>
      </c>
    </row>
    <row r="335" spans="1:7" x14ac:dyDescent="0.2">
      <c r="A335">
        <v>4732</v>
      </c>
      <c r="B335" s="106" t="s">
        <v>697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4746</v>
      </c>
      <c r="B336" s="106" t="s">
        <v>1709</v>
      </c>
      <c r="C336">
        <v>0.1</v>
      </c>
      <c r="D336">
        <v>0</v>
      </c>
      <c r="E336">
        <v>0.3</v>
      </c>
      <c r="F336">
        <v>0.1</v>
      </c>
      <c r="G336">
        <v>0.1</v>
      </c>
    </row>
    <row r="337" spans="1:7" x14ac:dyDescent="0.2">
      <c r="A337">
        <v>4751</v>
      </c>
      <c r="B337" s="106" t="s">
        <v>1481</v>
      </c>
      <c r="C337">
        <v>0.1</v>
      </c>
      <c r="D337">
        <v>0.1</v>
      </c>
      <c r="E337">
        <v>0.3</v>
      </c>
      <c r="F337">
        <v>0.1</v>
      </c>
      <c r="G337">
        <v>0.1</v>
      </c>
    </row>
    <row r="338" spans="1:7" x14ac:dyDescent="0.2">
      <c r="A338">
        <v>4768</v>
      </c>
      <c r="B338" s="106" t="s">
        <v>1710</v>
      </c>
      <c r="C338">
        <v>0.1</v>
      </c>
      <c r="D338">
        <v>0.1</v>
      </c>
      <c r="E338">
        <v>0.3</v>
      </c>
      <c r="F338" s="106">
        <v>0.1</v>
      </c>
      <c r="G338" s="106">
        <v>0.1</v>
      </c>
    </row>
    <row r="339" spans="1:7" x14ac:dyDescent="0.2">
      <c r="A339">
        <v>4792</v>
      </c>
      <c r="B339" s="106" t="s">
        <v>1195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">
      <c r="A340">
        <v>4812</v>
      </c>
      <c r="B340" s="106" t="s">
        <v>698</v>
      </c>
      <c r="C340">
        <v>0.1</v>
      </c>
      <c r="D340">
        <v>0.1</v>
      </c>
      <c r="E340">
        <v>0.3</v>
      </c>
      <c r="F340">
        <v>0.1</v>
      </c>
      <c r="G340">
        <v>0.1</v>
      </c>
    </row>
    <row r="341" spans="1:7" x14ac:dyDescent="0.2">
      <c r="A341">
        <v>4820</v>
      </c>
      <c r="B341" s="106" t="s">
        <v>699</v>
      </c>
      <c r="C341">
        <v>0.05</v>
      </c>
      <c r="D341">
        <v>0.05</v>
      </c>
      <c r="E341">
        <v>0.15</v>
      </c>
      <c r="F341">
        <v>0.05</v>
      </c>
      <c r="G341">
        <v>0.05</v>
      </c>
    </row>
    <row r="342" spans="1:7" x14ac:dyDescent="0.2">
      <c r="A342">
        <v>4825</v>
      </c>
      <c r="B342" s="106" t="s">
        <v>700</v>
      </c>
      <c r="C342">
        <v>0.1</v>
      </c>
      <c r="D342" s="106">
        <v>0.1</v>
      </c>
      <c r="E342">
        <v>0.3</v>
      </c>
      <c r="F342" s="106">
        <v>0.1</v>
      </c>
      <c r="G342">
        <v>0.1</v>
      </c>
    </row>
    <row r="343" spans="1:7" x14ac:dyDescent="0.2">
      <c r="A343">
        <v>4828</v>
      </c>
      <c r="B343" s="106" t="s">
        <v>2044</v>
      </c>
      <c r="C343">
        <v>0</v>
      </c>
      <c r="D343" s="106">
        <v>0</v>
      </c>
      <c r="E343">
        <v>0</v>
      </c>
      <c r="F343" s="106">
        <v>0</v>
      </c>
      <c r="G343" t="s">
        <v>157</v>
      </c>
    </row>
    <row r="344" spans="1:7" x14ac:dyDescent="0.2">
      <c r="A344">
        <v>4829</v>
      </c>
      <c r="B344" s="106" t="s">
        <v>1745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">
      <c r="A345">
        <v>4839</v>
      </c>
      <c r="B345" s="106" t="s">
        <v>701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">
      <c r="A346">
        <v>4847</v>
      </c>
      <c r="B346" s="106" t="s">
        <v>2103</v>
      </c>
      <c r="C346">
        <v>0</v>
      </c>
      <c r="D346">
        <v>0</v>
      </c>
      <c r="E346" t="s">
        <v>157</v>
      </c>
      <c r="F346" t="s">
        <v>157</v>
      </c>
      <c r="G346" s="106" t="s">
        <v>157</v>
      </c>
    </row>
    <row r="347" spans="1:7" x14ac:dyDescent="0.2">
      <c r="A347">
        <v>4848</v>
      </c>
      <c r="B347" s="106" t="s">
        <v>702</v>
      </c>
      <c r="C347">
        <v>0.05</v>
      </c>
      <c r="D347">
        <v>0.05</v>
      </c>
      <c r="E347">
        <v>0.15</v>
      </c>
      <c r="F347">
        <v>0.05</v>
      </c>
      <c r="G347" s="106">
        <v>0.05</v>
      </c>
    </row>
    <row r="348" spans="1:7" x14ac:dyDescent="0.2">
      <c r="A348">
        <v>4917</v>
      </c>
      <c r="B348" s="106" t="s">
        <v>1668</v>
      </c>
      <c r="C348">
        <v>0</v>
      </c>
      <c r="D348">
        <v>0</v>
      </c>
      <c r="E348" t="s">
        <v>157</v>
      </c>
      <c r="F348">
        <v>0</v>
      </c>
      <c r="G348">
        <v>0</v>
      </c>
    </row>
    <row r="349" spans="1:7" x14ac:dyDescent="0.2">
      <c r="A349">
        <v>4919</v>
      </c>
      <c r="B349" s="106" t="s">
        <v>703</v>
      </c>
      <c r="C349">
        <v>0.1</v>
      </c>
      <c r="D349">
        <v>0.15</v>
      </c>
      <c r="E349">
        <v>0</v>
      </c>
      <c r="F349">
        <v>0</v>
      </c>
      <c r="G349">
        <v>0</v>
      </c>
    </row>
    <row r="350" spans="1:7" x14ac:dyDescent="0.2">
      <c r="A350">
        <v>4921</v>
      </c>
      <c r="B350" s="106" t="s">
        <v>1995</v>
      </c>
      <c r="C350">
        <v>0.1</v>
      </c>
      <c r="D350">
        <v>0.1</v>
      </c>
      <c r="E350">
        <v>0.3</v>
      </c>
      <c r="F350">
        <v>0.1</v>
      </c>
      <c r="G350">
        <v>0.05</v>
      </c>
    </row>
    <row r="351" spans="1:7" x14ac:dyDescent="0.2">
      <c r="A351">
        <v>4923</v>
      </c>
      <c r="B351" s="106" t="s">
        <v>1138</v>
      </c>
      <c r="C351">
        <v>0.05</v>
      </c>
      <c r="D351">
        <v>0.05</v>
      </c>
      <c r="E351">
        <v>0.15</v>
      </c>
      <c r="F351" s="106">
        <v>0</v>
      </c>
      <c r="G351">
        <v>0</v>
      </c>
    </row>
    <row r="352" spans="1:7" x14ac:dyDescent="0.2">
      <c r="A352">
        <v>4928</v>
      </c>
      <c r="B352" s="106" t="s">
        <v>1680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4929</v>
      </c>
      <c r="B353" s="106" t="s">
        <v>704</v>
      </c>
      <c r="C353">
        <v>0.05</v>
      </c>
      <c r="D353" s="106">
        <v>0.05</v>
      </c>
      <c r="E353" s="106">
        <v>0.15</v>
      </c>
      <c r="F353">
        <v>0.05</v>
      </c>
      <c r="G353">
        <v>0.05</v>
      </c>
    </row>
    <row r="354" spans="1:7" x14ac:dyDescent="0.2">
      <c r="A354">
        <v>4955</v>
      </c>
      <c r="B354" s="106" t="s">
        <v>705</v>
      </c>
      <c r="C354">
        <v>0.05</v>
      </c>
      <c r="D354">
        <v>0.05</v>
      </c>
      <c r="E354">
        <v>0.15</v>
      </c>
      <c r="F354">
        <v>0.05</v>
      </c>
      <c r="G354">
        <v>0</v>
      </c>
    </row>
    <row r="355" spans="1:7" x14ac:dyDescent="0.2">
      <c r="A355">
        <v>4958</v>
      </c>
      <c r="B355" s="106" t="s">
        <v>706</v>
      </c>
      <c r="C355">
        <v>0.05</v>
      </c>
      <c r="D355">
        <v>0.05</v>
      </c>
      <c r="E355">
        <v>0.15</v>
      </c>
      <c r="F355">
        <v>0.05</v>
      </c>
      <c r="G355" s="106">
        <v>0.05</v>
      </c>
    </row>
    <row r="356" spans="1:7" x14ac:dyDescent="0.2">
      <c r="A356">
        <v>4967</v>
      </c>
      <c r="B356" s="106" t="s">
        <v>707</v>
      </c>
      <c r="C356">
        <v>0.15</v>
      </c>
      <c r="D356" s="106">
        <v>0.15</v>
      </c>
      <c r="E356" s="106">
        <v>0.45</v>
      </c>
      <c r="F356" s="106">
        <v>0.15</v>
      </c>
      <c r="G356" s="106">
        <v>0.15</v>
      </c>
    </row>
    <row r="357" spans="1:7" x14ac:dyDescent="0.2">
      <c r="A357">
        <v>4968</v>
      </c>
      <c r="B357" s="106" t="s">
        <v>1996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">
      <c r="A358">
        <v>4971</v>
      </c>
      <c r="B358" s="106" t="s">
        <v>1746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4975</v>
      </c>
      <c r="B359" s="106" t="s">
        <v>708</v>
      </c>
      <c r="C359">
        <v>0.1</v>
      </c>
      <c r="D359" s="106">
        <v>0.1</v>
      </c>
      <c r="E359" s="106">
        <v>0.3</v>
      </c>
      <c r="F359" s="106">
        <v>0.1</v>
      </c>
      <c r="G359">
        <v>0.1</v>
      </c>
    </row>
    <row r="360" spans="1:7" x14ac:dyDescent="0.2">
      <c r="A360">
        <v>4985</v>
      </c>
      <c r="B360" s="106" t="s">
        <v>709</v>
      </c>
      <c r="C360">
        <v>0.15</v>
      </c>
      <c r="D360">
        <v>0.1</v>
      </c>
      <c r="E360">
        <v>0.3</v>
      </c>
      <c r="F360">
        <v>0.1</v>
      </c>
      <c r="G360">
        <v>0.1</v>
      </c>
    </row>
    <row r="361" spans="1:7" x14ac:dyDescent="0.2">
      <c r="A361">
        <v>4992</v>
      </c>
      <c r="B361" s="106" t="s">
        <v>2045</v>
      </c>
      <c r="C361">
        <v>0</v>
      </c>
      <c r="D361">
        <v>0</v>
      </c>
      <c r="E361">
        <v>0</v>
      </c>
      <c r="F361">
        <v>0</v>
      </c>
      <c r="G361" t="s">
        <v>157</v>
      </c>
    </row>
    <row r="362" spans="1:7" x14ac:dyDescent="0.2">
      <c r="A362">
        <v>4997</v>
      </c>
      <c r="B362" s="106" t="s">
        <v>710</v>
      </c>
      <c r="C362">
        <v>0.05</v>
      </c>
      <c r="D362">
        <v>0.05</v>
      </c>
      <c r="E362">
        <v>0.15</v>
      </c>
      <c r="F362">
        <v>0.05</v>
      </c>
      <c r="G362" s="106">
        <v>0.05</v>
      </c>
    </row>
    <row r="363" spans="1:7" x14ac:dyDescent="0.2">
      <c r="A363">
        <v>5011</v>
      </c>
      <c r="B363" s="106" t="s">
        <v>2294</v>
      </c>
      <c r="C363">
        <v>0</v>
      </c>
      <c r="D363" s="106" t="s">
        <v>157</v>
      </c>
      <c r="E363" t="s">
        <v>157</v>
      </c>
      <c r="F363" s="106">
        <v>0</v>
      </c>
      <c r="G363">
        <v>0</v>
      </c>
    </row>
    <row r="364" spans="1:7" x14ac:dyDescent="0.2">
      <c r="A364">
        <v>5018</v>
      </c>
      <c r="B364" s="106" t="s">
        <v>711</v>
      </c>
      <c r="C364">
        <v>0</v>
      </c>
      <c r="D364" s="106">
        <v>0</v>
      </c>
      <c r="E364">
        <v>0</v>
      </c>
      <c r="F364" s="106">
        <v>0</v>
      </c>
      <c r="G364">
        <v>0</v>
      </c>
    </row>
    <row r="365" spans="1:7" x14ac:dyDescent="0.2">
      <c r="A365">
        <v>5185</v>
      </c>
      <c r="B365" s="106" t="s">
        <v>712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5186</v>
      </c>
      <c r="B366" s="106" t="s">
        <v>713</v>
      </c>
      <c r="C366">
        <v>0.1</v>
      </c>
      <c r="D366">
        <v>0.05</v>
      </c>
      <c r="E366">
        <v>0.15</v>
      </c>
      <c r="F366" s="106">
        <v>0.1</v>
      </c>
      <c r="G366">
        <v>0.05</v>
      </c>
    </row>
    <row r="367" spans="1:7" x14ac:dyDescent="0.2">
      <c r="A367">
        <v>5191</v>
      </c>
      <c r="B367" s="106" t="s">
        <v>1650</v>
      </c>
      <c r="C367">
        <v>0</v>
      </c>
      <c r="D367">
        <v>0</v>
      </c>
      <c r="E367">
        <v>0</v>
      </c>
      <c r="F367" t="s">
        <v>157</v>
      </c>
      <c r="G367">
        <v>0</v>
      </c>
    </row>
    <row r="368" spans="1:7" x14ac:dyDescent="0.2">
      <c r="A368">
        <v>5210</v>
      </c>
      <c r="B368" s="106" t="s">
        <v>1997</v>
      </c>
      <c r="C368">
        <v>0</v>
      </c>
      <c r="D368" s="106">
        <v>0</v>
      </c>
      <c r="E368" s="106">
        <v>0</v>
      </c>
      <c r="F368" s="106" t="s">
        <v>157</v>
      </c>
      <c r="G368" s="106">
        <v>0</v>
      </c>
    </row>
    <row r="369" spans="1:7" x14ac:dyDescent="0.2">
      <c r="A369">
        <v>5218</v>
      </c>
      <c r="B369" s="106" t="s">
        <v>1998</v>
      </c>
      <c r="C369">
        <v>0</v>
      </c>
      <c r="D369" s="106">
        <v>0</v>
      </c>
      <c r="E369" s="106">
        <v>0</v>
      </c>
      <c r="F369" s="106" t="s">
        <v>157</v>
      </c>
      <c r="G369" s="106">
        <v>0</v>
      </c>
    </row>
    <row r="370" spans="1:7" x14ac:dyDescent="0.2">
      <c r="A370">
        <v>5232</v>
      </c>
      <c r="B370" s="106" t="s">
        <v>2104</v>
      </c>
      <c r="C370">
        <v>0</v>
      </c>
      <c r="D370" s="106">
        <v>0</v>
      </c>
      <c r="E370" t="s">
        <v>157</v>
      </c>
      <c r="F370" s="106">
        <v>0</v>
      </c>
      <c r="G370" s="106">
        <v>0</v>
      </c>
    </row>
    <row r="371" spans="1:7" x14ac:dyDescent="0.2">
      <c r="A371">
        <v>5269</v>
      </c>
      <c r="B371" s="106" t="s">
        <v>1848</v>
      </c>
      <c r="C371">
        <v>0</v>
      </c>
      <c r="D371" s="106">
        <v>0</v>
      </c>
      <c r="E371">
        <v>0</v>
      </c>
      <c r="F371" s="106">
        <v>0</v>
      </c>
      <c r="G371" s="106">
        <v>0</v>
      </c>
    </row>
    <row r="372" spans="1:7" x14ac:dyDescent="0.2">
      <c r="A372">
        <v>5273</v>
      </c>
      <c r="B372" s="106" t="s">
        <v>714</v>
      </c>
      <c r="C372">
        <v>0.1</v>
      </c>
      <c r="D372">
        <v>0.1</v>
      </c>
      <c r="E372">
        <v>0.3</v>
      </c>
      <c r="F372">
        <v>0.55000000000000004</v>
      </c>
      <c r="G372">
        <v>0.1</v>
      </c>
    </row>
    <row r="373" spans="1:7" x14ac:dyDescent="0.2">
      <c r="A373">
        <v>5301</v>
      </c>
      <c r="B373" s="106" t="s">
        <v>715</v>
      </c>
      <c r="C373">
        <v>0.05</v>
      </c>
      <c r="D373">
        <v>0.05</v>
      </c>
      <c r="E373" s="106">
        <v>0.15</v>
      </c>
      <c r="F373">
        <v>0.05</v>
      </c>
      <c r="G373" s="106">
        <v>0.05</v>
      </c>
    </row>
    <row r="374" spans="1:7" x14ac:dyDescent="0.2">
      <c r="A374">
        <v>5302</v>
      </c>
      <c r="B374" s="106" t="s">
        <v>716</v>
      </c>
      <c r="C374">
        <v>0.1</v>
      </c>
      <c r="D374">
        <v>0.1</v>
      </c>
      <c r="E374" s="106">
        <v>0.3</v>
      </c>
      <c r="F374" s="106">
        <v>0.1</v>
      </c>
      <c r="G374" s="106">
        <v>0.1</v>
      </c>
    </row>
    <row r="375" spans="1:7" x14ac:dyDescent="0.2">
      <c r="A375">
        <v>5332</v>
      </c>
      <c r="B375" s="106" t="s">
        <v>717</v>
      </c>
      <c r="C375">
        <v>0.1</v>
      </c>
      <c r="D375">
        <v>0.1</v>
      </c>
      <c r="E375" s="106">
        <v>0.3</v>
      </c>
      <c r="F375">
        <v>0.1</v>
      </c>
      <c r="G375">
        <v>0.1</v>
      </c>
    </row>
    <row r="376" spans="1:7" x14ac:dyDescent="0.2">
      <c r="A376">
        <v>5344</v>
      </c>
      <c r="B376" s="106" t="s">
        <v>718</v>
      </c>
      <c r="C376">
        <v>0.15</v>
      </c>
      <c r="D376">
        <v>0.15</v>
      </c>
      <c r="E376" s="106">
        <v>0.45</v>
      </c>
      <c r="F376">
        <v>0.15</v>
      </c>
      <c r="G376">
        <v>0.15</v>
      </c>
    </row>
    <row r="377" spans="1:7" x14ac:dyDescent="0.2">
      <c r="A377">
        <v>5352</v>
      </c>
      <c r="B377" s="106" t="s">
        <v>719</v>
      </c>
      <c r="C377">
        <v>0.15</v>
      </c>
      <c r="D377">
        <v>0.15</v>
      </c>
      <c r="E377">
        <v>0.45</v>
      </c>
      <c r="F377" s="106">
        <v>0.15</v>
      </c>
      <c r="G377" s="106">
        <v>0.15</v>
      </c>
    </row>
    <row r="378" spans="1:7" x14ac:dyDescent="0.2">
      <c r="A378">
        <v>5358</v>
      </c>
      <c r="B378" s="106" t="s">
        <v>2295</v>
      </c>
      <c r="C378">
        <v>0</v>
      </c>
      <c r="D378" t="s">
        <v>157</v>
      </c>
      <c r="E378" t="s">
        <v>157</v>
      </c>
      <c r="F378" s="106" t="s">
        <v>157</v>
      </c>
      <c r="G378" s="106" t="s">
        <v>157</v>
      </c>
    </row>
    <row r="379" spans="1:7" x14ac:dyDescent="0.2">
      <c r="A379">
        <v>5363</v>
      </c>
      <c r="B379" s="106" t="s">
        <v>1421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5367</v>
      </c>
      <c r="B380" s="106" t="s">
        <v>1999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5384</v>
      </c>
      <c r="B381" s="106" t="s">
        <v>1274</v>
      </c>
      <c r="C381">
        <v>0</v>
      </c>
      <c r="D381" s="106">
        <v>0</v>
      </c>
      <c r="E381">
        <v>0</v>
      </c>
      <c r="F381" s="106">
        <v>0</v>
      </c>
      <c r="G381">
        <v>0</v>
      </c>
    </row>
    <row r="382" spans="1:7" x14ac:dyDescent="0.2">
      <c r="A382">
        <v>5393</v>
      </c>
      <c r="B382" s="106" t="s">
        <v>236</v>
      </c>
      <c r="C382">
        <v>0.05</v>
      </c>
      <c r="D382">
        <v>0.05</v>
      </c>
      <c r="E382">
        <v>0.15</v>
      </c>
      <c r="F382">
        <v>0.05</v>
      </c>
      <c r="G382">
        <v>0.05</v>
      </c>
    </row>
    <row r="383" spans="1:7" x14ac:dyDescent="0.2">
      <c r="A383">
        <v>5410</v>
      </c>
      <c r="B383" s="106" t="s">
        <v>720</v>
      </c>
      <c r="C383">
        <v>0.05</v>
      </c>
      <c r="D383">
        <v>0.05</v>
      </c>
      <c r="E383">
        <v>0.15</v>
      </c>
      <c r="F383">
        <v>0.05</v>
      </c>
      <c r="G383">
        <v>0.05</v>
      </c>
    </row>
    <row r="384" spans="1:7" x14ac:dyDescent="0.2">
      <c r="A384">
        <v>5449</v>
      </c>
      <c r="B384" s="106" t="s">
        <v>1849</v>
      </c>
      <c r="C384">
        <v>0</v>
      </c>
      <c r="D384">
        <v>0</v>
      </c>
      <c r="E384">
        <v>0</v>
      </c>
      <c r="F384" s="106">
        <v>0</v>
      </c>
      <c r="G384">
        <v>0</v>
      </c>
    </row>
    <row r="385" spans="1:7" x14ac:dyDescent="0.2">
      <c r="A385">
        <v>5451</v>
      </c>
      <c r="B385" s="106" t="s">
        <v>721</v>
      </c>
      <c r="C385">
        <v>0.05</v>
      </c>
      <c r="D385" s="106">
        <v>0.05</v>
      </c>
      <c r="E385" s="106">
        <v>0.15</v>
      </c>
      <c r="F385">
        <v>0.05</v>
      </c>
      <c r="G385">
        <v>0.05</v>
      </c>
    </row>
    <row r="386" spans="1:7" x14ac:dyDescent="0.2">
      <c r="A386">
        <v>5463</v>
      </c>
      <c r="B386" s="106" t="s">
        <v>66</v>
      </c>
      <c r="C386">
        <v>0.05</v>
      </c>
      <c r="D386" s="106">
        <v>0.05</v>
      </c>
      <c r="E386" s="106">
        <v>0.15</v>
      </c>
      <c r="F386">
        <v>0.1</v>
      </c>
      <c r="G386">
        <v>0.05</v>
      </c>
    </row>
    <row r="387" spans="1:7" x14ac:dyDescent="0.2">
      <c r="A387">
        <v>5464</v>
      </c>
      <c r="B387" s="106" t="s">
        <v>1651</v>
      </c>
      <c r="C387">
        <v>0.05</v>
      </c>
      <c r="D387">
        <v>0.05</v>
      </c>
      <c r="E387">
        <v>0.15</v>
      </c>
      <c r="F387" s="106">
        <v>0.05</v>
      </c>
      <c r="G387">
        <v>0.05</v>
      </c>
    </row>
    <row r="388" spans="1:7" x14ac:dyDescent="0.2">
      <c r="A388">
        <v>5471</v>
      </c>
      <c r="B388" s="106" t="s">
        <v>1545</v>
      </c>
      <c r="C388">
        <v>0.1</v>
      </c>
      <c r="D388" s="106">
        <v>0</v>
      </c>
      <c r="E388" s="106">
        <v>0</v>
      </c>
      <c r="F388" s="106">
        <v>0.1</v>
      </c>
      <c r="G388" s="106">
        <v>0.1</v>
      </c>
    </row>
    <row r="389" spans="1:7" x14ac:dyDescent="0.2">
      <c r="A389">
        <v>5476</v>
      </c>
      <c r="B389" s="106" t="s">
        <v>2105</v>
      </c>
      <c r="C389">
        <v>0</v>
      </c>
      <c r="D389">
        <v>0</v>
      </c>
      <c r="E389" s="106" t="s">
        <v>157</v>
      </c>
      <c r="F389" s="106">
        <v>0</v>
      </c>
      <c r="G389" s="106">
        <v>0</v>
      </c>
    </row>
    <row r="390" spans="1:7" x14ac:dyDescent="0.2">
      <c r="A390">
        <v>5480</v>
      </c>
      <c r="B390" s="106" t="s">
        <v>722</v>
      </c>
      <c r="C390">
        <v>0</v>
      </c>
      <c r="D390">
        <v>0</v>
      </c>
      <c r="E390" s="106">
        <v>0</v>
      </c>
      <c r="F390" s="106">
        <v>0</v>
      </c>
      <c r="G390" s="106">
        <v>0</v>
      </c>
    </row>
    <row r="391" spans="1:7" x14ac:dyDescent="0.2">
      <c r="A391">
        <v>5482</v>
      </c>
      <c r="B391" s="106" t="s">
        <v>1748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5602</v>
      </c>
      <c r="B392" s="106" t="s">
        <v>1422</v>
      </c>
      <c r="C392">
        <v>0.05</v>
      </c>
      <c r="D392">
        <v>0.05</v>
      </c>
      <c r="E392">
        <v>0</v>
      </c>
      <c r="F392">
        <v>0</v>
      </c>
      <c r="G392">
        <v>0.05</v>
      </c>
    </row>
    <row r="393" spans="1:7" x14ac:dyDescent="0.2">
      <c r="A393">
        <v>5632</v>
      </c>
      <c r="B393" s="106" t="s">
        <v>724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5706</v>
      </c>
      <c r="B394" s="106" t="s">
        <v>1667</v>
      </c>
      <c r="C394">
        <v>0</v>
      </c>
      <c r="D394" s="106">
        <v>0</v>
      </c>
      <c r="E394" t="s">
        <v>157</v>
      </c>
      <c r="F394" s="106" t="s">
        <v>157</v>
      </c>
      <c r="G394" t="s">
        <v>157</v>
      </c>
    </row>
    <row r="395" spans="1:7" x14ac:dyDescent="0.2">
      <c r="A395">
        <v>5711</v>
      </c>
      <c r="B395" s="106" t="s">
        <v>2160</v>
      </c>
      <c r="C395">
        <v>0</v>
      </c>
      <c r="D395" t="s">
        <v>157</v>
      </c>
      <c r="E395">
        <v>0</v>
      </c>
      <c r="F395" t="s">
        <v>157</v>
      </c>
      <c r="G395">
        <v>0</v>
      </c>
    </row>
    <row r="396" spans="1:7" x14ac:dyDescent="0.2">
      <c r="A396">
        <v>5714</v>
      </c>
      <c r="B396" s="106" t="s">
        <v>725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5741</v>
      </c>
      <c r="B397" s="106" t="s">
        <v>726</v>
      </c>
      <c r="C397">
        <v>0.05</v>
      </c>
      <c r="D397">
        <v>0.05</v>
      </c>
      <c r="E397">
        <v>0.15</v>
      </c>
      <c r="F397">
        <v>0.05</v>
      </c>
      <c r="G397" s="106">
        <v>0.05</v>
      </c>
    </row>
    <row r="398" spans="1:7" x14ac:dyDescent="0.2">
      <c r="A398">
        <v>5805</v>
      </c>
      <c r="B398" s="106" t="s">
        <v>2000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">
      <c r="A399">
        <v>5807</v>
      </c>
      <c r="B399" s="106" t="s">
        <v>727</v>
      </c>
      <c r="C399">
        <v>0.05</v>
      </c>
      <c r="D399">
        <v>0.05</v>
      </c>
      <c r="E399" s="106">
        <v>0.15</v>
      </c>
      <c r="F399">
        <v>0.05</v>
      </c>
      <c r="G399">
        <v>0.05</v>
      </c>
    </row>
    <row r="400" spans="1:7" x14ac:dyDescent="0.2">
      <c r="A400">
        <v>5851</v>
      </c>
      <c r="B400" s="106" t="s">
        <v>2296</v>
      </c>
      <c r="C400">
        <v>0</v>
      </c>
      <c r="D400" t="s">
        <v>157</v>
      </c>
      <c r="E400" t="s">
        <v>157</v>
      </c>
      <c r="F400" t="s">
        <v>157</v>
      </c>
      <c r="G400" t="s">
        <v>157</v>
      </c>
    </row>
    <row r="401" spans="1:7" x14ac:dyDescent="0.2">
      <c r="A401">
        <v>5901</v>
      </c>
      <c r="B401" s="106" t="s">
        <v>227</v>
      </c>
      <c r="C401">
        <v>0.05</v>
      </c>
      <c r="D401">
        <v>0</v>
      </c>
      <c r="E401">
        <v>0.15</v>
      </c>
      <c r="F401">
        <v>0.05</v>
      </c>
      <c r="G401">
        <v>0.05</v>
      </c>
    </row>
    <row r="402" spans="1:7" x14ac:dyDescent="0.2">
      <c r="A402">
        <v>5902</v>
      </c>
      <c r="B402" s="106" t="s">
        <v>728</v>
      </c>
      <c r="C402">
        <v>0.05</v>
      </c>
      <c r="D402" s="106">
        <v>0.05</v>
      </c>
      <c r="E402" s="106">
        <v>0.15</v>
      </c>
      <c r="F402" s="106">
        <v>0.05</v>
      </c>
      <c r="G402" s="106">
        <v>0.05</v>
      </c>
    </row>
    <row r="403" spans="1:7" x14ac:dyDescent="0.2">
      <c r="A403">
        <v>5911</v>
      </c>
      <c r="B403" s="106" t="s">
        <v>1681</v>
      </c>
      <c r="C403">
        <v>0.05</v>
      </c>
      <c r="D403">
        <v>0</v>
      </c>
      <c r="E403">
        <v>0</v>
      </c>
      <c r="F403">
        <v>0.05</v>
      </c>
      <c r="G403">
        <v>0.05</v>
      </c>
    </row>
    <row r="404" spans="1:7" x14ac:dyDescent="0.2">
      <c r="A404">
        <v>5932</v>
      </c>
      <c r="B404" s="106" t="s">
        <v>729</v>
      </c>
      <c r="C404">
        <v>0.05</v>
      </c>
      <c r="D404" s="106">
        <v>0.05</v>
      </c>
      <c r="E404">
        <v>0.15</v>
      </c>
      <c r="F404">
        <v>0.05</v>
      </c>
      <c r="G404">
        <v>0.05</v>
      </c>
    </row>
    <row r="405" spans="1:7" x14ac:dyDescent="0.2">
      <c r="A405">
        <v>5936</v>
      </c>
      <c r="B405" s="106" t="s">
        <v>1850</v>
      </c>
      <c r="C405">
        <v>0</v>
      </c>
      <c r="D405" s="106">
        <v>0</v>
      </c>
      <c r="E405">
        <v>0</v>
      </c>
      <c r="F405" t="s">
        <v>157</v>
      </c>
      <c r="G405" s="106">
        <v>0</v>
      </c>
    </row>
    <row r="406" spans="1:7" x14ac:dyDescent="0.2">
      <c r="A406">
        <v>5946</v>
      </c>
      <c r="B406" s="106" t="s">
        <v>1352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5947</v>
      </c>
      <c r="B407" s="106" t="s">
        <v>230</v>
      </c>
      <c r="C407">
        <v>0.15</v>
      </c>
      <c r="D407">
        <v>0.15</v>
      </c>
      <c r="E407">
        <v>0.45</v>
      </c>
      <c r="F407" s="106">
        <v>0.15</v>
      </c>
      <c r="G407" s="106">
        <v>0.15</v>
      </c>
    </row>
    <row r="408" spans="1:7" x14ac:dyDescent="0.2">
      <c r="A408">
        <v>5949</v>
      </c>
      <c r="B408" s="106" t="s">
        <v>2297</v>
      </c>
      <c r="C408">
        <v>0</v>
      </c>
      <c r="D408" t="s">
        <v>157</v>
      </c>
      <c r="E408" s="106">
        <v>0</v>
      </c>
      <c r="F408">
        <v>0</v>
      </c>
      <c r="G408">
        <v>0</v>
      </c>
    </row>
    <row r="409" spans="1:7" x14ac:dyDescent="0.2">
      <c r="A409">
        <v>5951</v>
      </c>
      <c r="B409" s="106" t="s">
        <v>730</v>
      </c>
      <c r="C409">
        <v>0.05</v>
      </c>
      <c r="D409">
        <v>0.05</v>
      </c>
      <c r="E409" s="106">
        <v>0.15</v>
      </c>
      <c r="F409">
        <v>0.05</v>
      </c>
      <c r="G409">
        <v>0.05</v>
      </c>
    </row>
    <row r="410" spans="1:7" x14ac:dyDescent="0.2">
      <c r="A410">
        <v>5957</v>
      </c>
      <c r="B410" s="106" t="s">
        <v>731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5975</v>
      </c>
      <c r="B411" s="106" t="s">
        <v>2106</v>
      </c>
      <c r="C411">
        <v>0</v>
      </c>
      <c r="D411">
        <v>0</v>
      </c>
      <c r="E411" t="s">
        <v>157</v>
      </c>
      <c r="F411">
        <v>0</v>
      </c>
      <c r="G411" s="106" t="s">
        <v>157</v>
      </c>
    </row>
    <row r="412" spans="1:7" x14ac:dyDescent="0.2">
      <c r="A412">
        <v>5976</v>
      </c>
      <c r="B412" s="106" t="s">
        <v>732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5981</v>
      </c>
      <c r="B413" s="106" t="s">
        <v>733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5985</v>
      </c>
      <c r="B414" s="106" t="s">
        <v>1682</v>
      </c>
      <c r="C414">
        <v>0</v>
      </c>
      <c r="D414">
        <v>0</v>
      </c>
      <c r="E414">
        <v>0</v>
      </c>
      <c r="F414" t="s">
        <v>157</v>
      </c>
      <c r="G414">
        <v>0</v>
      </c>
    </row>
    <row r="415" spans="1:7" x14ac:dyDescent="0.2">
      <c r="A415">
        <v>5988</v>
      </c>
      <c r="B415" s="106" t="s">
        <v>2298</v>
      </c>
      <c r="C415">
        <v>0</v>
      </c>
      <c r="D415" s="106" t="s">
        <v>157</v>
      </c>
      <c r="E415">
        <v>0</v>
      </c>
      <c r="F415" s="106">
        <v>0</v>
      </c>
      <c r="G415">
        <v>0</v>
      </c>
    </row>
    <row r="416" spans="1:7" x14ac:dyDescent="0.2">
      <c r="A416">
        <v>5991</v>
      </c>
      <c r="B416" s="106" t="s">
        <v>734</v>
      </c>
      <c r="C416">
        <v>0.05</v>
      </c>
      <c r="D416">
        <v>0.05</v>
      </c>
      <c r="E416">
        <v>0</v>
      </c>
      <c r="F416" s="106">
        <v>0</v>
      </c>
      <c r="G416" s="106">
        <v>0.05</v>
      </c>
    </row>
    <row r="417" spans="1:7" x14ac:dyDescent="0.2">
      <c r="A417">
        <v>5998</v>
      </c>
      <c r="B417" s="106" t="s">
        <v>735</v>
      </c>
      <c r="C417">
        <v>0.05</v>
      </c>
      <c r="D417" s="106">
        <v>0.05</v>
      </c>
      <c r="E417" s="106">
        <v>0.15</v>
      </c>
      <c r="F417">
        <v>0.05</v>
      </c>
      <c r="G417" s="106">
        <v>0.05</v>
      </c>
    </row>
    <row r="418" spans="1:7" x14ac:dyDescent="0.2">
      <c r="A418">
        <v>6005</v>
      </c>
      <c r="B418" s="106" t="s">
        <v>736</v>
      </c>
      <c r="C418">
        <v>0.1</v>
      </c>
      <c r="D418">
        <v>0.1</v>
      </c>
      <c r="E418">
        <v>0.75</v>
      </c>
      <c r="F418">
        <v>0.1</v>
      </c>
      <c r="G418">
        <v>0.1</v>
      </c>
    </row>
    <row r="419" spans="1:7" x14ac:dyDescent="0.2">
      <c r="A419">
        <v>6028</v>
      </c>
      <c r="B419" s="106" t="s">
        <v>559</v>
      </c>
      <c r="C419">
        <v>0.15</v>
      </c>
      <c r="D419">
        <v>0.15</v>
      </c>
      <c r="E419">
        <v>0.45</v>
      </c>
      <c r="F419">
        <v>0.15</v>
      </c>
      <c r="G419">
        <v>0.15</v>
      </c>
    </row>
    <row r="420" spans="1:7" x14ac:dyDescent="0.2">
      <c r="A420">
        <v>6047</v>
      </c>
      <c r="B420" s="106" t="s">
        <v>737</v>
      </c>
      <c r="C420">
        <v>0</v>
      </c>
      <c r="D420">
        <v>0</v>
      </c>
      <c r="E420">
        <v>0</v>
      </c>
      <c r="F420" s="106">
        <v>0</v>
      </c>
      <c r="G420">
        <v>0</v>
      </c>
    </row>
    <row r="421" spans="1:7" x14ac:dyDescent="0.2">
      <c r="A421">
        <v>6048</v>
      </c>
      <c r="B421" s="106" t="s">
        <v>738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6054</v>
      </c>
      <c r="B422" s="106" t="s">
        <v>739</v>
      </c>
      <c r="C422">
        <v>0.05</v>
      </c>
      <c r="D422">
        <v>0.05</v>
      </c>
      <c r="E422">
        <v>0.15</v>
      </c>
      <c r="F422">
        <v>0.05</v>
      </c>
      <c r="G422">
        <v>0.05</v>
      </c>
    </row>
    <row r="423" spans="1:7" x14ac:dyDescent="0.2">
      <c r="A423">
        <v>6055</v>
      </c>
      <c r="B423" s="106" t="s">
        <v>740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6058</v>
      </c>
      <c r="B424" s="106" t="s">
        <v>741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6062</v>
      </c>
      <c r="B425" s="106" t="s">
        <v>2299</v>
      </c>
      <c r="C425">
        <v>0</v>
      </c>
      <c r="D425" s="106" t="s">
        <v>157</v>
      </c>
      <c r="E425">
        <v>0</v>
      </c>
      <c r="F425" s="106" t="s">
        <v>157</v>
      </c>
      <c r="G425" s="106" t="s">
        <v>157</v>
      </c>
    </row>
    <row r="426" spans="1:7" x14ac:dyDescent="0.2">
      <c r="A426">
        <v>6093</v>
      </c>
      <c r="B426" s="106" t="s">
        <v>742</v>
      </c>
      <c r="C426">
        <v>0</v>
      </c>
      <c r="D426" s="106">
        <v>0</v>
      </c>
      <c r="E426">
        <v>0</v>
      </c>
      <c r="F426" s="106">
        <v>0</v>
      </c>
      <c r="G426">
        <v>0</v>
      </c>
    </row>
    <row r="427" spans="1:7" x14ac:dyDescent="0.2">
      <c r="A427">
        <v>6098</v>
      </c>
      <c r="B427" s="106" t="s">
        <v>239</v>
      </c>
      <c r="C427">
        <v>0.1</v>
      </c>
      <c r="D427">
        <v>0.1</v>
      </c>
      <c r="E427">
        <v>0.3</v>
      </c>
      <c r="F427">
        <v>0.1</v>
      </c>
      <c r="G427">
        <v>0.1</v>
      </c>
    </row>
    <row r="428" spans="1:7" x14ac:dyDescent="0.2">
      <c r="A428">
        <v>6099</v>
      </c>
      <c r="B428" s="106" t="s">
        <v>743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6101</v>
      </c>
      <c r="B429" s="106" t="s">
        <v>744</v>
      </c>
      <c r="C429">
        <v>0</v>
      </c>
      <c r="D429">
        <v>0.05</v>
      </c>
      <c r="E429">
        <v>0</v>
      </c>
      <c r="F429">
        <v>0.05</v>
      </c>
      <c r="G429">
        <v>0</v>
      </c>
    </row>
    <row r="430" spans="1:7" x14ac:dyDescent="0.2">
      <c r="A430">
        <v>6113</v>
      </c>
      <c r="B430" s="106" t="s">
        <v>1652</v>
      </c>
      <c r="C430">
        <v>0</v>
      </c>
      <c r="D430" t="s">
        <v>157</v>
      </c>
      <c r="E430">
        <v>0</v>
      </c>
      <c r="F430">
        <v>0</v>
      </c>
      <c r="G430">
        <v>0</v>
      </c>
    </row>
    <row r="431" spans="1:7" x14ac:dyDescent="0.2">
      <c r="A431">
        <v>6134</v>
      </c>
      <c r="B431" s="106" t="s">
        <v>1550</v>
      </c>
      <c r="C431">
        <v>0</v>
      </c>
      <c r="D431" t="s">
        <v>157</v>
      </c>
      <c r="E431" t="s">
        <v>157</v>
      </c>
      <c r="F431" s="106" t="s">
        <v>157</v>
      </c>
      <c r="G431" s="106" t="s">
        <v>157</v>
      </c>
    </row>
    <row r="432" spans="1:7" x14ac:dyDescent="0.2">
      <c r="A432">
        <v>6135</v>
      </c>
      <c r="B432" s="106" t="s">
        <v>1564</v>
      </c>
      <c r="C432">
        <v>0</v>
      </c>
      <c r="D432" t="s">
        <v>157</v>
      </c>
      <c r="E432" t="s">
        <v>157</v>
      </c>
      <c r="F432" s="106" t="s">
        <v>157</v>
      </c>
      <c r="G432" s="106" t="s">
        <v>157</v>
      </c>
    </row>
    <row r="433" spans="1:7" x14ac:dyDescent="0.2">
      <c r="A433">
        <v>6140</v>
      </c>
      <c r="B433" s="106" t="s">
        <v>2300</v>
      </c>
      <c r="C433">
        <v>0</v>
      </c>
      <c r="D433" t="s">
        <v>157</v>
      </c>
      <c r="E433">
        <v>0</v>
      </c>
      <c r="F433" s="106" t="s">
        <v>157</v>
      </c>
      <c r="G433" s="106" t="s">
        <v>157</v>
      </c>
    </row>
    <row r="434" spans="1:7" x14ac:dyDescent="0.2">
      <c r="A434">
        <v>6141</v>
      </c>
      <c r="B434" s="106" t="s">
        <v>1565</v>
      </c>
      <c r="C434">
        <v>0</v>
      </c>
      <c r="D434" t="s">
        <v>157</v>
      </c>
      <c r="E434" t="s">
        <v>157</v>
      </c>
      <c r="F434">
        <v>0</v>
      </c>
      <c r="G434" t="s">
        <v>157</v>
      </c>
    </row>
    <row r="435" spans="1:7" x14ac:dyDescent="0.2">
      <c r="A435">
        <v>6143</v>
      </c>
      <c r="B435" s="106" t="s">
        <v>745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6146</v>
      </c>
      <c r="B436" s="106" t="s">
        <v>746</v>
      </c>
      <c r="C436">
        <v>0.45</v>
      </c>
      <c r="D436">
        <v>0.45</v>
      </c>
      <c r="E436">
        <v>1.35</v>
      </c>
      <c r="F436">
        <v>0.45</v>
      </c>
      <c r="G436" s="106">
        <v>0.45</v>
      </c>
    </row>
    <row r="437" spans="1:7" x14ac:dyDescent="0.2">
      <c r="A437">
        <v>6151</v>
      </c>
      <c r="B437" s="106" t="s">
        <v>747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6157</v>
      </c>
      <c r="B438" s="106" t="s">
        <v>748</v>
      </c>
      <c r="C438">
        <v>0.05</v>
      </c>
      <c r="D438" s="106">
        <v>0.05</v>
      </c>
      <c r="E438" s="106">
        <v>0.15</v>
      </c>
      <c r="F438" s="106">
        <v>0.05</v>
      </c>
      <c r="G438" s="106">
        <v>0.05</v>
      </c>
    </row>
    <row r="439" spans="1:7" x14ac:dyDescent="0.2">
      <c r="A439">
        <v>6165</v>
      </c>
      <c r="B439" s="106" t="s">
        <v>1353</v>
      </c>
      <c r="C439">
        <v>0</v>
      </c>
      <c r="D439" s="106">
        <v>0</v>
      </c>
      <c r="E439" s="106">
        <v>0</v>
      </c>
      <c r="F439">
        <v>0</v>
      </c>
      <c r="G439" s="106">
        <v>0</v>
      </c>
    </row>
    <row r="440" spans="1:7" x14ac:dyDescent="0.2">
      <c r="A440">
        <v>6178</v>
      </c>
      <c r="B440" s="106" t="s">
        <v>1814</v>
      </c>
      <c r="C440">
        <v>0</v>
      </c>
      <c r="D440" s="106" t="s">
        <v>157</v>
      </c>
      <c r="E440" t="s">
        <v>157</v>
      </c>
      <c r="F440" s="106" t="s">
        <v>157</v>
      </c>
      <c r="G440" t="s">
        <v>157</v>
      </c>
    </row>
    <row r="441" spans="1:7" x14ac:dyDescent="0.2">
      <c r="A441">
        <v>6185</v>
      </c>
      <c r="B441" s="106" t="s">
        <v>1851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6187</v>
      </c>
      <c r="B442" s="106" t="s">
        <v>1196</v>
      </c>
      <c r="C442">
        <v>0.05</v>
      </c>
      <c r="D442">
        <v>0.05</v>
      </c>
      <c r="E442" s="106">
        <v>0.15</v>
      </c>
      <c r="F442">
        <v>0.05</v>
      </c>
      <c r="G442">
        <v>0.05</v>
      </c>
    </row>
    <row r="443" spans="1:7" x14ac:dyDescent="0.2">
      <c r="A443">
        <v>6196</v>
      </c>
      <c r="B443" s="106" t="s">
        <v>749</v>
      </c>
      <c r="C443">
        <v>0.1</v>
      </c>
      <c r="D443">
        <v>0.1</v>
      </c>
      <c r="E443">
        <v>0.3</v>
      </c>
      <c r="F443">
        <v>0.1</v>
      </c>
      <c r="G443">
        <v>0.1</v>
      </c>
    </row>
    <row r="444" spans="1:7" x14ac:dyDescent="0.2">
      <c r="A444">
        <v>6200</v>
      </c>
      <c r="B444" s="106" t="s">
        <v>750</v>
      </c>
      <c r="C444">
        <v>0</v>
      </c>
      <c r="D444">
        <v>0</v>
      </c>
      <c r="E444">
        <v>0.15</v>
      </c>
      <c r="F444">
        <v>0</v>
      </c>
      <c r="G444" s="106">
        <v>0.05</v>
      </c>
    </row>
    <row r="445" spans="1:7" x14ac:dyDescent="0.2">
      <c r="A445">
        <v>6201</v>
      </c>
      <c r="B445" s="106" t="s">
        <v>1711</v>
      </c>
      <c r="C445">
        <v>0</v>
      </c>
      <c r="D445">
        <v>0.05</v>
      </c>
      <c r="E445">
        <v>0.3</v>
      </c>
      <c r="F445">
        <v>0</v>
      </c>
      <c r="G445" s="106">
        <v>0</v>
      </c>
    </row>
    <row r="446" spans="1:7" x14ac:dyDescent="0.2">
      <c r="A446">
        <v>6210</v>
      </c>
      <c r="B446" s="106" t="s">
        <v>2107</v>
      </c>
      <c r="C446">
        <v>0</v>
      </c>
      <c r="D446">
        <v>0</v>
      </c>
      <c r="E446" t="s">
        <v>157</v>
      </c>
      <c r="F446">
        <v>0</v>
      </c>
      <c r="G446" s="106">
        <v>0</v>
      </c>
    </row>
    <row r="447" spans="1:7" x14ac:dyDescent="0.2">
      <c r="A447">
        <v>6217</v>
      </c>
      <c r="B447" s="106" t="s">
        <v>751</v>
      </c>
      <c r="C447">
        <v>0</v>
      </c>
      <c r="D447">
        <v>0</v>
      </c>
      <c r="E447">
        <v>0</v>
      </c>
      <c r="F447">
        <v>0</v>
      </c>
      <c r="G447">
        <v>0.05</v>
      </c>
    </row>
    <row r="448" spans="1:7" x14ac:dyDescent="0.2">
      <c r="A448">
        <v>6218</v>
      </c>
      <c r="B448" s="106" t="s">
        <v>752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6235</v>
      </c>
      <c r="B449" s="106" t="s">
        <v>2018</v>
      </c>
      <c r="C449">
        <v>0</v>
      </c>
      <c r="D449" t="s">
        <v>157</v>
      </c>
      <c r="E449" t="s">
        <v>157</v>
      </c>
      <c r="F449" t="s">
        <v>157</v>
      </c>
      <c r="G449" t="s">
        <v>157</v>
      </c>
    </row>
    <row r="450" spans="1:7" x14ac:dyDescent="0.2">
      <c r="A450">
        <v>6237</v>
      </c>
      <c r="B450" s="106" t="s">
        <v>753</v>
      </c>
      <c r="C450">
        <v>0.05</v>
      </c>
      <c r="D450">
        <v>0.05</v>
      </c>
      <c r="E450">
        <v>0.15</v>
      </c>
      <c r="F450">
        <v>0.05</v>
      </c>
      <c r="G450">
        <v>0.05</v>
      </c>
    </row>
    <row r="451" spans="1:7" x14ac:dyDescent="0.2">
      <c r="A451">
        <v>6240</v>
      </c>
      <c r="B451" s="106" t="s">
        <v>754</v>
      </c>
      <c r="C451">
        <v>0.05</v>
      </c>
      <c r="D451">
        <v>0.05</v>
      </c>
      <c r="E451">
        <v>0.15</v>
      </c>
      <c r="F451">
        <v>0.05</v>
      </c>
      <c r="G451">
        <v>0.05</v>
      </c>
    </row>
    <row r="452" spans="1:7" x14ac:dyDescent="0.2">
      <c r="A452">
        <v>6258</v>
      </c>
      <c r="B452" s="106" t="s">
        <v>2108</v>
      </c>
      <c r="C452">
        <v>0</v>
      </c>
      <c r="D452">
        <v>0</v>
      </c>
      <c r="E452" t="s">
        <v>157</v>
      </c>
      <c r="F452">
        <v>0</v>
      </c>
      <c r="G452">
        <v>0</v>
      </c>
    </row>
    <row r="453" spans="1:7" x14ac:dyDescent="0.2">
      <c r="A453">
        <v>6262</v>
      </c>
      <c r="B453" s="106" t="s">
        <v>755</v>
      </c>
      <c r="C453">
        <v>0</v>
      </c>
      <c r="D453">
        <v>0</v>
      </c>
      <c r="E453">
        <v>0</v>
      </c>
      <c r="F453">
        <v>0</v>
      </c>
      <c r="G453">
        <v>0.05</v>
      </c>
    </row>
    <row r="454" spans="1:7" x14ac:dyDescent="0.2">
      <c r="A454">
        <v>6264</v>
      </c>
      <c r="B454" s="106" t="s">
        <v>2109</v>
      </c>
      <c r="C454">
        <v>0</v>
      </c>
      <c r="D454">
        <v>0</v>
      </c>
      <c r="E454" t="s">
        <v>157</v>
      </c>
      <c r="F454">
        <v>0</v>
      </c>
      <c r="G454">
        <v>0</v>
      </c>
    </row>
    <row r="455" spans="1:7" x14ac:dyDescent="0.2">
      <c r="A455">
        <v>6273</v>
      </c>
      <c r="B455" s="106" t="s">
        <v>756</v>
      </c>
      <c r="C455">
        <v>0.85</v>
      </c>
      <c r="D455">
        <v>0.85</v>
      </c>
      <c r="E455">
        <v>2.5499999999999998</v>
      </c>
      <c r="F455">
        <v>0.85</v>
      </c>
      <c r="G455">
        <v>0.85</v>
      </c>
    </row>
    <row r="456" spans="1:7" x14ac:dyDescent="0.2">
      <c r="A456">
        <v>6277</v>
      </c>
      <c r="B456" s="106" t="s">
        <v>1482</v>
      </c>
      <c r="C456">
        <v>0.1</v>
      </c>
      <c r="D456">
        <v>0.1</v>
      </c>
      <c r="E456">
        <v>0.3</v>
      </c>
      <c r="F456">
        <v>0.1</v>
      </c>
      <c r="G456">
        <v>0</v>
      </c>
    </row>
    <row r="457" spans="1:7" x14ac:dyDescent="0.2">
      <c r="A457">
        <v>6278</v>
      </c>
      <c r="B457" s="106" t="s">
        <v>2001</v>
      </c>
      <c r="C457">
        <v>0</v>
      </c>
      <c r="D457" s="106">
        <v>0</v>
      </c>
      <c r="E457">
        <v>0</v>
      </c>
      <c r="F457" t="s">
        <v>157</v>
      </c>
      <c r="G457" s="106">
        <v>0</v>
      </c>
    </row>
    <row r="458" spans="1:7" x14ac:dyDescent="0.2">
      <c r="A458">
        <v>6284</v>
      </c>
      <c r="B458" s="106" t="s">
        <v>2046</v>
      </c>
      <c r="C458">
        <v>0.1</v>
      </c>
      <c r="D458" s="106">
        <v>0.1</v>
      </c>
      <c r="E458">
        <v>0.3</v>
      </c>
      <c r="F458">
        <v>0.1</v>
      </c>
      <c r="G458" s="106" t="s">
        <v>157</v>
      </c>
    </row>
    <row r="459" spans="1:7" x14ac:dyDescent="0.2">
      <c r="A459">
        <v>6298</v>
      </c>
      <c r="B459" s="106" t="s">
        <v>1483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">
      <c r="A460">
        <v>6302</v>
      </c>
      <c r="B460" s="106" t="s">
        <v>1585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6305</v>
      </c>
      <c r="B461" s="106" t="s">
        <v>31</v>
      </c>
      <c r="C461">
        <v>0.05</v>
      </c>
      <c r="D461" s="106">
        <v>0.05</v>
      </c>
      <c r="E461">
        <v>0.15</v>
      </c>
      <c r="F461">
        <v>0.05</v>
      </c>
      <c r="G461">
        <v>0.05</v>
      </c>
    </row>
    <row r="462" spans="1:7" x14ac:dyDescent="0.2">
      <c r="A462">
        <v>6315</v>
      </c>
      <c r="B462" s="106" t="s">
        <v>2002</v>
      </c>
      <c r="C462">
        <v>0.05</v>
      </c>
      <c r="D462">
        <v>0.05</v>
      </c>
      <c r="E462">
        <v>0.15</v>
      </c>
      <c r="F462">
        <v>0.05</v>
      </c>
      <c r="G462">
        <v>0.05</v>
      </c>
    </row>
    <row r="463" spans="1:7" x14ac:dyDescent="0.2">
      <c r="A463">
        <v>6316</v>
      </c>
      <c r="B463" s="106" t="s">
        <v>757</v>
      </c>
      <c r="C463">
        <v>0.5</v>
      </c>
      <c r="D463">
        <v>0.5</v>
      </c>
      <c r="E463">
        <v>1.5</v>
      </c>
      <c r="F463">
        <v>0.5</v>
      </c>
      <c r="G463">
        <v>0.5</v>
      </c>
    </row>
    <row r="464" spans="1:7" x14ac:dyDescent="0.2">
      <c r="A464">
        <v>6325</v>
      </c>
      <c r="B464" s="106" t="s">
        <v>758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">
      <c r="A465">
        <v>6330</v>
      </c>
      <c r="B465" s="106" t="s">
        <v>759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6333</v>
      </c>
      <c r="B466" s="106" t="s">
        <v>2047</v>
      </c>
      <c r="C466">
        <v>0</v>
      </c>
      <c r="D466">
        <v>0</v>
      </c>
      <c r="E466">
        <v>0</v>
      </c>
      <c r="F466">
        <v>0</v>
      </c>
      <c r="G466" t="s">
        <v>157</v>
      </c>
    </row>
    <row r="467" spans="1:7" x14ac:dyDescent="0.2">
      <c r="A467">
        <v>6339</v>
      </c>
      <c r="B467" s="106" t="s">
        <v>2048</v>
      </c>
      <c r="C467">
        <v>0</v>
      </c>
      <c r="D467" s="106">
        <v>0</v>
      </c>
      <c r="E467" s="106">
        <v>0</v>
      </c>
      <c r="F467" s="106">
        <v>0</v>
      </c>
      <c r="G467" s="106" t="s">
        <v>157</v>
      </c>
    </row>
    <row r="468" spans="1:7" x14ac:dyDescent="0.2">
      <c r="A468">
        <v>6345</v>
      </c>
      <c r="B468" s="106" t="s">
        <v>2301</v>
      </c>
      <c r="C468">
        <v>0</v>
      </c>
      <c r="D468" s="106" t="s">
        <v>157</v>
      </c>
      <c r="E468" s="106">
        <v>0</v>
      </c>
      <c r="F468" s="106" t="s">
        <v>157</v>
      </c>
      <c r="G468" s="106">
        <v>0</v>
      </c>
    </row>
    <row r="469" spans="1:7" x14ac:dyDescent="0.2">
      <c r="A469">
        <v>6349</v>
      </c>
      <c r="B469" s="106" t="s">
        <v>760</v>
      </c>
      <c r="C469">
        <v>0</v>
      </c>
      <c r="D469">
        <v>0</v>
      </c>
      <c r="E469">
        <v>0</v>
      </c>
      <c r="F469" s="106">
        <v>0.05</v>
      </c>
      <c r="G469" s="106">
        <v>0.05</v>
      </c>
    </row>
    <row r="470" spans="1:7" x14ac:dyDescent="0.2">
      <c r="A470">
        <v>6358</v>
      </c>
      <c r="B470" s="106" t="s">
        <v>1749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">
      <c r="A471">
        <v>6362</v>
      </c>
      <c r="B471" s="106" t="s">
        <v>762</v>
      </c>
      <c r="C471">
        <v>0.05</v>
      </c>
      <c r="D471">
        <v>0.05</v>
      </c>
      <c r="E471">
        <v>0.15</v>
      </c>
      <c r="F471">
        <v>0.05</v>
      </c>
      <c r="G471">
        <v>0.05</v>
      </c>
    </row>
    <row r="472" spans="1:7" x14ac:dyDescent="0.2">
      <c r="A472">
        <v>6363</v>
      </c>
      <c r="B472" s="106" t="s">
        <v>763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6369</v>
      </c>
      <c r="B473" s="106" t="s">
        <v>2110</v>
      </c>
      <c r="C473">
        <v>0</v>
      </c>
      <c r="D473">
        <v>0.05</v>
      </c>
      <c r="E473" t="s">
        <v>157</v>
      </c>
      <c r="F473" t="s">
        <v>157</v>
      </c>
      <c r="G473" t="s">
        <v>157</v>
      </c>
    </row>
    <row r="474" spans="1:7" x14ac:dyDescent="0.2">
      <c r="A474">
        <v>6370</v>
      </c>
      <c r="B474" s="106" t="s">
        <v>1569</v>
      </c>
      <c r="C474">
        <v>0</v>
      </c>
      <c r="D474" s="106" t="s">
        <v>157</v>
      </c>
      <c r="E474" s="106" t="s">
        <v>157</v>
      </c>
      <c r="F474">
        <v>0</v>
      </c>
      <c r="G474" s="106">
        <v>0</v>
      </c>
    </row>
    <row r="475" spans="1:7" x14ac:dyDescent="0.2">
      <c r="A475">
        <v>6371</v>
      </c>
      <c r="B475" s="106" t="s">
        <v>1484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6373</v>
      </c>
      <c r="B476" s="106" t="s">
        <v>2111</v>
      </c>
      <c r="C476">
        <v>0</v>
      </c>
      <c r="D476">
        <v>0</v>
      </c>
      <c r="E476" t="s">
        <v>157</v>
      </c>
      <c r="F476" t="s">
        <v>157</v>
      </c>
      <c r="G476" t="s">
        <v>157</v>
      </c>
    </row>
    <row r="477" spans="1:7" x14ac:dyDescent="0.2">
      <c r="A477">
        <v>6381</v>
      </c>
      <c r="B477" s="106" t="s">
        <v>764</v>
      </c>
      <c r="C477">
        <v>0.05</v>
      </c>
      <c r="D477">
        <v>0.05</v>
      </c>
      <c r="E477">
        <v>0.15</v>
      </c>
      <c r="F477">
        <v>0.05</v>
      </c>
      <c r="G477">
        <v>0.05</v>
      </c>
    </row>
    <row r="478" spans="1:7" x14ac:dyDescent="0.2">
      <c r="A478">
        <v>6383</v>
      </c>
      <c r="B478" s="106" t="s">
        <v>562</v>
      </c>
      <c r="C478">
        <v>0.15</v>
      </c>
      <c r="D478">
        <v>0.15</v>
      </c>
      <c r="E478">
        <v>0.45</v>
      </c>
      <c r="F478">
        <v>0.15</v>
      </c>
      <c r="G478">
        <v>0.15</v>
      </c>
    </row>
    <row r="479" spans="1:7" x14ac:dyDescent="0.2">
      <c r="A479">
        <v>6393</v>
      </c>
      <c r="B479" s="106" t="s">
        <v>2302</v>
      </c>
      <c r="C479">
        <v>0</v>
      </c>
      <c r="D479" t="s">
        <v>157</v>
      </c>
      <c r="E479">
        <v>0</v>
      </c>
      <c r="F479" t="s">
        <v>157</v>
      </c>
      <c r="G479">
        <v>0</v>
      </c>
    </row>
    <row r="480" spans="1:7" x14ac:dyDescent="0.2">
      <c r="A480">
        <v>6395</v>
      </c>
      <c r="B480" s="106" t="s">
        <v>1485</v>
      </c>
      <c r="C480">
        <v>0.05</v>
      </c>
      <c r="D480">
        <v>0</v>
      </c>
      <c r="E480">
        <v>0.15</v>
      </c>
      <c r="F480">
        <v>0</v>
      </c>
      <c r="G480">
        <v>0</v>
      </c>
    </row>
    <row r="481" spans="1:7" x14ac:dyDescent="0.2">
      <c r="A481">
        <v>6407</v>
      </c>
      <c r="B481" s="106" t="s">
        <v>765</v>
      </c>
      <c r="C481">
        <v>0.05</v>
      </c>
      <c r="D481">
        <v>0.05</v>
      </c>
      <c r="E481">
        <v>0.15</v>
      </c>
      <c r="F481">
        <v>0.05</v>
      </c>
      <c r="G481">
        <v>0.05</v>
      </c>
    </row>
    <row r="482" spans="1:7" x14ac:dyDescent="0.2">
      <c r="A482">
        <v>6412</v>
      </c>
      <c r="B482" s="106" t="s">
        <v>766</v>
      </c>
      <c r="C482">
        <v>0.05</v>
      </c>
      <c r="D482">
        <v>0.05</v>
      </c>
      <c r="E482">
        <v>0.15</v>
      </c>
      <c r="F482">
        <v>0.05</v>
      </c>
      <c r="G482">
        <v>0.05</v>
      </c>
    </row>
    <row r="483" spans="1:7" x14ac:dyDescent="0.2">
      <c r="A483">
        <v>6413</v>
      </c>
      <c r="B483" s="106" t="s">
        <v>2303</v>
      </c>
      <c r="C483">
        <v>0.05</v>
      </c>
      <c r="D483" t="s">
        <v>157</v>
      </c>
      <c r="E483">
        <v>0.15</v>
      </c>
      <c r="F483">
        <v>0</v>
      </c>
      <c r="G483" s="106" t="s">
        <v>157</v>
      </c>
    </row>
    <row r="484" spans="1:7" x14ac:dyDescent="0.2">
      <c r="A484">
        <v>6417</v>
      </c>
      <c r="B484" s="106" t="s">
        <v>1653</v>
      </c>
      <c r="C484">
        <v>0.1</v>
      </c>
      <c r="D484">
        <v>0.1</v>
      </c>
      <c r="E484">
        <v>0</v>
      </c>
      <c r="F484">
        <v>0.1</v>
      </c>
      <c r="G484" s="106">
        <v>0</v>
      </c>
    </row>
    <row r="485" spans="1:7" x14ac:dyDescent="0.2">
      <c r="A485">
        <v>6420</v>
      </c>
      <c r="B485" s="106" t="s">
        <v>2049</v>
      </c>
      <c r="C485">
        <v>0.1</v>
      </c>
      <c r="D485">
        <v>0.1</v>
      </c>
      <c r="E485">
        <v>0.3</v>
      </c>
      <c r="F485" t="s">
        <v>157</v>
      </c>
      <c r="G485" t="s">
        <v>157</v>
      </c>
    </row>
    <row r="486" spans="1:7" x14ac:dyDescent="0.2">
      <c r="A486">
        <v>6428</v>
      </c>
      <c r="B486" s="106" t="s">
        <v>767</v>
      </c>
      <c r="C486">
        <v>0</v>
      </c>
      <c r="D486" s="106">
        <v>0</v>
      </c>
      <c r="E486" s="106">
        <v>0.15</v>
      </c>
      <c r="F486" s="106">
        <v>0.05</v>
      </c>
      <c r="G486">
        <v>0.05</v>
      </c>
    </row>
    <row r="487" spans="1:7" x14ac:dyDescent="0.2">
      <c r="A487">
        <v>6432</v>
      </c>
      <c r="B487" s="106" t="s">
        <v>1654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6444</v>
      </c>
      <c r="B488" s="106" t="s">
        <v>1750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">
      <c r="A489">
        <v>6448</v>
      </c>
      <c r="B489" s="106" t="s">
        <v>447</v>
      </c>
      <c r="C489">
        <v>0</v>
      </c>
      <c r="D489" s="106">
        <v>0</v>
      </c>
      <c r="E489">
        <v>0</v>
      </c>
      <c r="F489" s="106">
        <v>0.05</v>
      </c>
      <c r="G489">
        <v>0.05</v>
      </c>
    </row>
    <row r="490" spans="1:7" x14ac:dyDescent="0.2">
      <c r="A490">
        <v>6454</v>
      </c>
      <c r="B490" s="106" t="s">
        <v>768</v>
      </c>
      <c r="C490">
        <v>0.05</v>
      </c>
      <c r="D490" s="106">
        <v>0.05</v>
      </c>
      <c r="E490" s="106">
        <v>0.15</v>
      </c>
      <c r="F490" s="106">
        <v>0.05</v>
      </c>
      <c r="G490" s="106">
        <v>0.05</v>
      </c>
    </row>
    <row r="491" spans="1:7" x14ac:dyDescent="0.2">
      <c r="A491">
        <v>6455</v>
      </c>
      <c r="B491" s="106" t="s">
        <v>2304</v>
      </c>
      <c r="C491">
        <v>0</v>
      </c>
      <c r="D491" t="s">
        <v>157</v>
      </c>
      <c r="E491" s="106">
        <v>0</v>
      </c>
      <c r="F491" s="106">
        <v>0</v>
      </c>
      <c r="G491" t="s">
        <v>157</v>
      </c>
    </row>
    <row r="492" spans="1:7" x14ac:dyDescent="0.2">
      <c r="A492">
        <v>6457</v>
      </c>
      <c r="B492" s="106" t="s">
        <v>1655</v>
      </c>
      <c r="C492">
        <v>0</v>
      </c>
      <c r="D492">
        <v>0</v>
      </c>
      <c r="E492">
        <v>0</v>
      </c>
      <c r="F492" t="s">
        <v>157</v>
      </c>
      <c r="G492">
        <v>0</v>
      </c>
    </row>
    <row r="493" spans="1:7" x14ac:dyDescent="0.2">
      <c r="A493">
        <v>6461</v>
      </c>
      <c r="B493" s="106" t="s">
        <v>2050</v>
      </c>
      <c r="C493">
        <v>0</v>
      </c>
      <c r="D493" s="106">
        <v>0</v>
      </c>
      <c r="E493" s="106">
        <v>0</v>
      </c>
      <c r="F493" s="106">
        <v>0</v>
      </c>
      <c r="G493" t="s">
        <v>157</v>
      </c>
    </row>
    <row r="494" spans="1:7" x14ac:dyDescent="0.2">
      <c r="A494">
        <v>6463</v>
      </c>
      <c r="B494" s="106" t="s">
        <v>769</v>
      </c>
      <c r="C494">
        <v>0.05</v>
      </c>
      <c r="D494" s="106">
        <v>0.05</v>
      </c>
      <c r="E494" s="106">
        <v>0.15</v>
      </c>
      <c r="F494" s="106">
        <v>0.05</v>
      </c>
      <c r="G494" s="106">
        <v>0.05</v>
      </c>
    </row>
    <row r="495" spans="1:7" x14ac:dyDescent="0.2">
      <c r="A495">
        <v>6465</v>
      </c>
      <c r="B495" s="106" t="s">
        <v>442</v>
      </c>
      <c r="C495">
        <v>0.2</v>
      </c>
      <c r="D495">
        <v>0.2</v>
      </c>
      <c r="E495" s="106">
        <v>0.6</v>
      </c>
      <c r="F495" s="106">
        <v>0.2</v>
      </c>
      <c r="G495" s="106">
        <v>0.2</v>
      </c>
    </row>
    <row r="496" spans="1:7" x14ac:dyDescent="0.2">
      <c r="A496">
        <v>6472</v>
      </c>
      <c r="B496" s="106" t="s">
        <v>62</v>
      </c>
      <c r="C496">
        <v>0</v>
      </c>
      <c r="D496">
        <v>0</v>
      </c>
      <c r="E496" t="s">
        <v>157</v>
      </c>
      <c r="F496" s="106">
        <v>0</v>
      </c>
      <c r="G496">
        <v>0</v>
      </c>
    </row>
    <row r="497" spans="1:7" x14ac:dyDescent="0.2">
      <c r="A497">
        <v>6473</v>
      </c>
      <c r="B497" s="106" t="s">
        <v>1142</v>
      </c>
      <c r="C497">
        <v>0</v>
      </c>
      <c r="D497">
        <v>0</v>
      </c>
      <c r="E497" t="s">
        <v>157</v>
      </c>
      <c r="F497">
        <v>0</v>
      </c>
      <c r="G497" t="s">
        <v>157</v>
      </c>
    </row>
    <row r="498" spans="1:7" x14ac:dyDescent="0.2">
      <c r="A498">
        <v>6479</v>
      </c>
      <c r="B498" s="106" t="s">
        <v>556</v>
      </c>
      <c r="C498">
        <v>0.05</v>
      </c>
      <c r="D498" s="106">
        <v>0.05</v>
      </c>
      <c r="E498">
        <v>0.15</v>
      </c>
      <c r="F498">
        <v>0.05</v>
      </c>
      <c r="G498">
        <v>0.05</v>
      </c>
    </row>
    <row r="499" spans="1:7" x14ac:dyDescent="0.2">
      <c r="A499">
        <v>6485</v>
      </c>
      <c r="B499" s="106" t="s">
        <v>1852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6490</v>
      </c>
      <c r="B500" s="106" t="s">
        <v>770</v>
      </c>
      <c r="C500">
        <v>0.05</v>
      </c>
      <c r="D500">
        <v>0.05</v>
      </c>
      <c r="E500">
        <v>0.15</v>
      </c>
      <c r="F500">
        <v>0.05</v>
      </c>
      <c r="G500">
        <v>0.05</v>
      </c>
    </row>
    <row r="501" spans="1:7" x14ac:dyDescent="0.2">
      <c r="A501">
        <v>6498</v>
      </c>
      <c r="B501" s="106" t="s">
        <v>2305</v>
      </c>
      <c r="C501">
        <v>0</v>
      </c>
      <c r="D501" t="s">
        <v>157</v>
      </c>
      <c r="E501">
        <v>0</v>
      </c>
      <c r="F501">
        <v>0</v>
      </c>
      <c r="G501" s="106">
        <v>0</v>
      </c>
    </row>
    <row r="502" spans="1:7" x14ac:dyDescent="0.2">
      <c r="A502">
        <v>6504</v>
      </c>
      <c r="B502" s="106" t="s">
        <v>1656</v>
      </c>
      <c r="C502">
        <v>0.1</v>
      </c>
      <c r="D502">
        <v>0.1</v>
      </c>
      <c r="E502">
        <v>0.3</v>
      </c>
      <c r="F502">
        <v>0.1</v>
      </c>
      <c r="G502">
        <v>0.1</v>
      </c>
    </row>
    <row r="503" spans="1:7" x14ac:dyDescent="0.2">
      <c r="A503">
        <v>6505</v>
      </c>
      <c r="B503" s="106" t="s">
        <v>771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6506</v>
      </c>
      <c r="B504" s="106" t="s">
        <v>1486</v>
      </c>
      <c r="C504">
        <v>0</v>
      </c>
      <c r="D504">
        <v>0</v>
      </c>
      <c r="E504">
        <v>0</v>
      </c>
      <c r="F504" t="s">
        <v>157</v>
      </c>
      <c r="G504">
        <v>0</v>
      </c>
    </row>
    <row r="505" spans="1:7" x14ac:dyDescent="0.2">
      <c r="A505">
        <v>6508</v>
      </c>
      <c r="B505" s="106" t="s">
        <v>772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">
      <c r="A506">
        <v>6535</v>
      </c>
      <c r="B506" s="106" t="s">
        <v>773</v>
      </c>
      <c r="C506">
        <v>0</v>
      </c>
      <c r="D506" s="106">
        <v>0.05</v>
      </c>
      <c r="E506" s="106">
        <v>0</v>
      </c>
      <c r="F506" s="106">
        <v>0</v>
      </c>
      <c r="G506" s="106">
        <v>0</v>
      </c>
    </row>
    <row r="507" spans="1:7" x14ac:dyDescent="0.2">
      <c r="A507">
        <v>6546</v>
      </c>
      <c r="B507" s="106" t="s">
        <v>2051</v>
      </c>
      <c r="C507">
        <v>0</v>
      </c>
      <c r="D507" s="106">
        <v>0</v>
      </c>
      <c r="E507" s="106">
        <v>0</v>
      </c>
      <c r="F507" s="106">
        <v>0</v>
      </c>
      <c r="G507" s="106" t="s">
        <v>157</v>
      </c>
    </row>
    <row r="508" spans="1:7" x14ac:dyDescent="0.2">
      <c r="A508">
        <v>6547</v>
      </c>
      <c r="B508" s="106" t="s">
        <v>1398</v>
      </c>
      <c r="C508">
        <v>0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6551</v>
      </c>
      <c r="B509" s="106" t="s">
        <v>1253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6552</v>
      </c>
      <c r="B510" s="106" t="s">
        <v>1197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6584</v>
      </c>
      <c r="B511" s="106" t="s">
        <v>1424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6586</v>
      </c>
      <c r="B512" s="106" t="s">
        <v>774</v>
      </c>
      <c r="C512">
        <v>0.1</v>
      </c>
      <c r="D512">
        <v>0.1</v>
      </c>
      <c r="E512">
        <v>0.3</v>
      </c>
      <c r="F512">
        <v>0.1</v>
      </c>
      <c r="G512">
        <v>0.1</v>
      </c>
    </row>
    <row r="513" spans="1:7" x14ac:dyDescent="0.2">
      <c r="A513">
        <v>6588</v>
      </c>
      <c r="B513" s="106" t="s">
        <v>444</v>
      </c>
      <c r="C513">
        <v>0.1</v>
      </c>
      <c r="D513">
        <v>0.1</v>
      </c>
      <c r="E513">
        <v>0.3</v>
      </c>
      <c r="F513">
        <v>0.1</v>
      </c>
      <c r="G513">
        <v>0.1</v>
      </c>
    </row>
    <row r="514" spans="1:7" x14ac:dyDescent="0.2">
      <c r="A514">
        <v>6617</v>
      </c>
      <c r="B514" s="106" t="s">
        <v>1712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">
      <c r="A515">
        <v>6622</v>
      </c>
      <c r="B515" s="106" t="s">
        <v>775</v>
      </c>
      <c r="C515">
        <v>0.05</v>
      </c>
      <c r="D515">
        <v>0.05</v>
      </c>
      <c r="E515">
        <v>0.15</v>
      </c>
      <c r="F515">
        <v>0.05</v>
      </c>
      <c r="G515">
        <v>0.1</v>
      </c>
    </row>
    <row r="516" spans="1:7" x14ac:dyDescent="0.2">
      <c r="A516">
        <v>6630</v>
      </c>
      <c r="B516" s="106" t="s">
        <v>1713</v>
      </c>
      <c r="C516">
        <v>0</v>
      </c>
      <c r="D516">
        <v>0</v>
      </c>
      <c r="E516">
        <v>0</v>
      </c>
      <c r="F516">
        <v>0</v>
      </c>
      <c r="G516">
        <v>0.05</v>
      </c>
    </row>
    <row r="517" spans="1:7" x14ac:dyDescent="0.2">
      <c r="A517">
        <v>6638</v>
      </c>
      <c r="B517" s="106" t="s">
        <v>1751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6640</v>
      </c>
      <c r="B518" s="106" t="s">
        <v>776</v>
      </c>
      <c r="C518">
        <v>0.05</v>
      </c>
      <c r="D518" s="106">
        <v>0.05</v>
      </c>
      <c r="E518" s="106">
        <v>0.3</v>
      </c>
      <c r="F518">
        <v>0.05</v>
      </c>
      <c r="G518">
        <v>0.05</v>
      </c>
    </row>
    <row r="519" spans="1:7" x14ac:dyDescent="0.2">
      <c r="A519">
        <v>6645</v>
      </c>
      <c r="B519" s="106" t="s">
        <v>777</v>
      </c>
      <c r="C519">
        <v>0.15</v>
      </c>
      <c r="D519" s="106">
        <v>0.15</v>
      </c>
      <c r="E519" s="106">
        <v>0.45</v>
      </c>
      <c r="F519">
        <v>0.15</v>
      </c>
      <c r="G519">
        <v>0.15</v>
      </c>
    </row>
    <row r="520" spans="1:7" x14ac:dyDescent="0.2">
      <c r="A520">
        <v>6652</v>
      </c>
      <c r="B520" s="106" t="s">
        <v>778</v>
      </c>
      <c r="C520">
        <v>0</v>
      </c>
      <c r="D520" s="106">
        <v>0.05</v>
      </c>
      <c r="E520" s="106">
        <v>0.15</v>
      </c>
      <c r="F520">
        <v>0.05</v>
      </c>
      <c r="G520" s="106">
        <v>0.05</v>
      </c>
    </row>
    <row r="521" spans="1:7" x14ac:dyDescent="0.2">
      <c r="A521">
        <v>6653</v>
      </c>
      <c r="B521" s="106" t="s">
        <v>2003</v>
      </c>
      <c r="C521">
        <v>0</v>
      </c>
      <c r="D521" s="106">
        <v>0</v>
      </c>
      <c r="E521" s="106">
        <v>0</v>
      </c>
      <c r="F521">
        <v>0</v>
      </c>
      <c r="G521">
        <v>0</v>
      </c>
    </row>
    <row r="522" spans="1:7" x14ac:dyDescent="0.2">
      <c r="A522">
        <v>6654</v>
      </c>
      <c r="B522" s="106" t="s">
        <v>1113</v>
      </c>
      <c r="C522">
        <v>0.05</v>
      </c>
      <c r="D522">
        <v>0.05</v>
      </c>
      <c r="E522">
        <v>0.15</v>
      </c>
      <c r="F522">
        <v>0.05</v>
      </c>
      <c r="G522">
        <v>0.05</v>
      </c>
    </row>
    <row r="523" spans="1:7" x14ac:dyDescent="0.2">
      <c r="A523">
        <v>6674</v>
      </c>
      <c r="B523" s="106" t="s">
        <v>233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6702</v>
      </c>
      <c r="B524" s="106" t="s">
        <v>235</v>
      </c>
      <c r="C524">
        <v>0.2</v>
      </c>
      <c r="D524">
        <v>0.25</v>
      </c>
      <c r="E524">
        <v>0.75</v>
      </c>
      <c r="F524">
        <v>0.25</v>
      </c>
      <c r="G524">
        <v>0.25</v>
      </c>
    </row>
    <row r="525" spans="1:7" x14ac:dyDescent="0.2">
      <c r="A525">
        <v>6706</v>
      </c>
      <c r="B525" s="106" t="s">
        <v>1487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">
      <c r="A526">
        <v>6715</v>
      </c>
      <c r="B526" s="106" t="s">
        <v>1399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6723</v>
      </c>
      <c r="B527" s="106" t="s">
        <v>1582</v>
      </c>
      <c r="C527">
        <v>0.05</v>
      </c>
      <c r="D527" s="106">
        <v>0.05</v>
      </c>
      <c r="E527" t="s">
        <v>157</v>
      </c>
      <c r="F527" t="s">
        <v>157</v>
      </c>
      <c r="G527" t="s">
        <v>157</v>
      </c>
    </row>
    <row r="528" spans="1:7" x14ac:dyDescent="0.2">
      <c r="A528">
        <v>6724</v>
      </c>
      <c r="B528" s="106" t="s">
        <v>779</v>
      </c>
      <c r="C528">
        <v>0.05</v>
      </c>
      <c r="D528" s="106">
        <v>0.05</v>
      </c>
      <c r="E528" s="106">
        <v>0.15</v>
      </c>
      <c r="F528">
        <v>0.05</v>
      </c>
      <c r="G528">
        <v>0.05</v>
      </c>
    </row>
    <row r="529" spans="1:7" x14ac:dyDescent="0.2">
      <c r="A529">
        <v>6737</v>
      </c>
      <c r="B529" s="106" t="s">
        <v>2306</v>
      </c>
      <c r="C529">
        <v>0</v>
      </c>
      <c r="D529" s="106" t="s">
        <v>157</v>
      </c>
      <c r="E529" t="s">
        <v>157</v>
      </c>
      <c r="F529" t="s">
        <v>157</v>
      </c>
      <c r="G529" t="s">
        <v>157</v>
      </c>
    </row>
    <row r="530" spans="1:7" x14ac:dyDescent="0.2">
      <c r="A530">
        <v>6742</v>
      </c>
      <c r="B530" s="106" t="s">
        <v>1425</v>
      </c>
      <c r="C530">
        <v>0</v>
      </c>
      <c r="D530">
        <v>0</v>
      </c>
      <c r="E530">
        <v>0</v>
      </c>
      <c r="F530" s="106">
        <v>0</v>
      </c>
      <c r="G530">
        <v>0</v>
      </c>
    </row>
    <row r="531" spans="1:7" x14ac:dyDescent="0.2">
      <c r="A531">
        <v>6748</v>
      </c>
      <c r="B531" s="106" t="s">
        <v>780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 x14ac:dyDescent="0.2">
      <c r="A532">
        <v>6752</v>
      </c>
      <c r="B532" s="106" t="s">
        <v>54</v>
      </c>
      <c r="C532">
        <v>0.05</v>
      </c>
      <c r="D532" s="106">
        <v>0.05</v>
      </c>
      <c r="E532" s="106">
        <v>0.15</v>
      </c>
      <c r="F532">
        <v>0.05</v>
      </c>
      <c r="G532" s="106">
        <v>0.05</v>
      </c>
    </row>
    <row r="533" spans="1:7" x14ac:dyDescent="0.2">
      <c r="A533">
        <v>6754</v>
      </c>
      <c r="B533" s="106" t="s">
        <v>781</v>
      </c>
      <c r="C533">
        <v>0</v>
      </c>
      <c r="D533">
        <v>0</v>
      </c>
      <c r="E533">
        <v>0</v>
      </c>
      <c r="F533">
        <v>0</v>
      </c>
      <c r="G533">
        <v>0.05</v>
      </c>
    </row>
    <row r="534" spans="1:7" x14ac:dyDescent="0.2">
      <c r="A534">
        <v>6755</v>
      </c>
      <c r="B534" s="106" t="s">
        <v>536</v>
      </c>
      <c r="C534">
        <v>0.05</v>
      </c>
      <c r="D534">
        <v>0.05</v>
      </c>
      <c r="E534">
        <v>0.15</v>
      </c>
      <c r="F534">
        <v>0.05</v>
      </c>
      <c r="G534">
        <v>0.05</v>
      </c>
    </row>
    <row r="535" spans="1:7" x14ac:dyDescent="0.2">
      <c r="A535">
        <v>6762</v>
      </c>
      <c r="B535" s="106" t="s">
        <v>2307</v>
      </c>
      <c r="C535">
        <v>0</v>
      </c>
      <c r="D535" t="s">
        <v>157</v>
      </c>
      <c r="E535">
        <v>0</v>
      </c>
      <c r="F535" t="s">
        <v>157</v>
      </c>
      <c r="G535">
        <v>0</v>
      </c>
    </row>
    <row r="536" spans="1:7" x14ac:dyDescent="0.2">
      <c r="A536">
        <v>6763</v>
      </c>
      <c r="B536" s="106" t="s">
        <v>782</v>
      </c>
      <c r="C536">
        <v>0.05</v>
      </c>
      <c r="D536">
        <v>0.05</v>
      </c>
      <c r="E536" s="106">
        <v>0.15</v>
      </c>
      <c r="F536">
        <v>0.05</v>
      </c>
      <c r="G536" s="106">
        <v>0.05</v>
      </c>
    </row>
    <row r="537" spans="1:7" x14ac:dyDescent="0.2">
      <c r="A537">
        <v>6789</v>
      </c>
      <c r="B537" s="106" t="s">
        <v>2052</v>
      </c>
      <c r="C537">
        <v>0</v>
      </c>
      <c r="D537">
        <v>0</v>
      </c>
      <c r="E537" s="106">
        <v>0</v>
      </c>
      <c r="F537" t="s">
        <v>157</v>
      </c>
      <c r="G537" s="106" t="s">
        <v>157</v>
      </c>
    </row>
    <row r="538" spans="1:7" x14ac:dyDescent="0.2">
      <c r="A538">
        <v>6803</v>
      </c>
      <c r="B538" s="106" t="s">
        <v>1853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6806</v>
      </c>
      <c r="B539" s="106" t="s">
        <v>783</v>
      </c>
      <c r="C539">
        <v>0.25</v>
      </c>
      <c r="D539">
        <v>0.25</v>
      </c>
      <c r="E539">
        <v>0.75</v>
      </c>
      <c r="F539">
        <v>0.25</v>
      </c>
      <c r="G539" s="106">
        <v>0.25</v>
      </c>
    </row>
    <row r="540" spans="1:7" x14ac:dyDescent="0.2">
      <c r="A540">
        <v>6807</v>
      </c>
      <c r="B540" s="106" t="s">
        <v>238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6817</v>
      </c>
      <c r="B541" s="106" t="s">
        <v>784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6820</v>
      </c>
      <c r="B542" s="106" t="s">
        <v>2053</v>
      </c>
      <c r="C542">
        <v>0</v>
      </c>
      <c r="D542">
        <v>0</v>
      </c>
      <c r="E542">
        <v>0</v>
      </c>
      <c r="F542" t="s">
        <v>157</v>
      </c>
      <c r="G542" t="s">
        <v>157</v>
      </c>
    </row>
    <row r="543" spans="1:7" x14ac:dyDescent="0.2">
      <c r="A543">
        <v>6823</v>
      </c>
      <c r="B543" s="106" t="s">
        <v>785</v>
      </c>
      <c r="C543">
        <v>0</v>
      </c>
      <c r="D543">
        <v>0.05</v>
      </c>
      <c r="E543">
        <v>0.15</v>
      </c>
      <c r="F543">
        <v>0.05</v>
      </c>
      <c r="G543">
        <v>0.05</v>
      </c>
    </row>
    <row r="544" spans="1:7" x14ac:dyDescent="0.2">
      <c r="A544">
        <v>6839</v>
      </c>
      <c r="B544" s="106" t="s">
        <v>786</v>
      </c>
      <c r="C544">
        <v>0.05</v>
      </c>
      <c r="D544">
        <v>0.05</v>
      </c>
      <c r="E544">
        <v>0.15</v>
      </c>
      <c r="F544">
        <v>0.05</v>
      </c>
      <c r="G544">
        <v>0.05</v>
      </c>
    </row>
    <row r="545" spans="1:7" x14ac:dyDescent="0.2">
      <c r="A545">
        <v>6848</v>
      </c>
      <c r="B545" s="106" t="s">
        <v>787</v>
      </c>
      <c r="C545">
        <v>0.05</v>
      </c>
      <c r="D545">
        <v>0.05</v>
      </c>
      <c r="E545">
        <v>0.15</v>
      </c>
      <c r="F545">
        <v>0.05</v>
      </c>
      <c r="G545">
        <v>0.05</v>
      </c>
    </row>
    <row r="546" spans="1:7" x14ac:dyDescent="0.2">
      <c r="A546">
        <v>6850</v>
      </c>
      <c r="B546" s="106" t="s">
        <v>1488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6856</v>
      </c>
      <c r="B547" s="106" t="s">
        <v>234</v>
      </c>
      <c r="C547">
        <v>0.15</v>
      </c>
      <c r="D547">
        <v>0.15</v>
      </c>
      <c r="E547" s="106">
        <v>0.45</v>
      </c>
      <c r="F547" s="106">
        <v>0.15</v>
      </c>
      <c r="G547">
        <v>0.15</v>
      </c>
    </row>
    <row r="548" spans="1:7" x14ac:dyDescent="0.2">
      <c r="A548">
        <v>6861</v>
      </c>
      <c r="B548" s="106" t="s">
        <v>1753</v>
      </c>
      <c r="C548">
        <v>0</v>
      </c>
      <c r="D548">
        <v>0.65</v>
      </c>
      <c r="E548">
        <v>0</v>
      </c>
      <c r="F548">
        <v>0</v>
      </c>
      <c r="G548">
        <v>0</v>
      </c>
    </row>
    <row r="549" spans="1:7" x14ac:dyDescent="0.2">
      <c r="A549">
        <v>6871</v>
      </c>
      <c r="B549" s="106" t="s">
        <v>788</v>
      </c>
      <c r="C549">
        <v>0</v>
      </c>
      <c r="D549" s="106">
        <v>0.05</v>
      </c>
      <c r="E549">
        <v>0</v>
      </c>
      <c r="F549" s="106">
        <v>0.05</v>
      </c>
      <c r="G549" s="106">
        <v>0.05</v>
      </c>
    </row>
    <row r="550" spans="1:7" x14ac:dyDescent="0.2">
      <c r="A550">
        <v>6875</v>
      </c>
      <c r="B550" s="106" t="s">
        <v>2112</v>
      </c>
      <c r="C550">
        <v>0</v>
      </c>
      <c r="D550" s="106">
        <v>0</v>
      </c>
      <c r="E550" t="s">
        <v>157</v>
      </c>
      <c r="F550" s="106">
        <v>0</v>
      </c>
      <c r="G550" s="106" t="s">
        <v>157</v>
      </c>
    </row>
    <row r="551" spans="1:7" x14ac:dyDescent="0.2">
      <c r="A551">
        <v>6879</v>
      </c>
      <c r="B551" s="106" t="s">
        <v>1854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">
      <c r="A552">
        <v>6908</v>
      </c>
      <c r="B552" s="106" t="s">
        <v>2113</v>
      </c>
      <c r="C552">
        <v>0</v>
      </c>
      <c r="D552">
        <v>0</v>
      </c>
      <c r="E552" t="s">
        <v>157</v>
      </c>
      <c r="F552">
        <v>0</v>
      </c>
      <c r="G552">
        <v>0</v>
      </c>
    </row>
    <row r="553" spans="1:7" x14ac:dyDescent="0.2">
      <c r="A553">
        <v>6915</v>
      </c>
      <c r="B553" s="106" t="s">
        <v>2308</v>
      </c>
      <c r="C553">
        <v>0.05</v>
      </c>
      <c r="D553" t="s">
        <v>157</v>
      </c>
      <c r="E553">
        <v>0.15</v>
      </c>
      <c r="F553">
        <v>0</v>
      </c>
      <c r="G553">
        <v>0</v>
      </c>
    </row>
    <row r="554" spans="1:7" x14ac:dyDescent="0.2">
      <c r="A554">
        <v>6923</v>
      </c>
      <c r="B554" s="106" t="s">
        <v>57</v>
      </c>
      <c r="C554">
        <v>0.05</v>
      </c>
      <c r="D554">
        <v>0.05</v>
      </c>
      <c r="E554">
        <v>0.15</v>
      </c>
      <c r="F554">
        <v>0.05</v>
      </c>
      <c r="G554">
        <v>0.05</v>
      </c>
    </row>
    <row r="555" spans="1:7" x14ac:dyDescent="0.2">
      <c r="A555">
        <v>6926</v>
      </c>
      <c r="B555" s="106" t="s">
        <v>790</v>
      </c>
      <c r="C555">
        <v>0.05</v>
      </c>
      <c r="D555" s="106">
        <v>0.05</v>
      </c>
      <c r="E555" s="106">
        <v>0.15</v>
      </c>
      <c r="F555">
        <v>0.05</v>
      </c>
      <c r="G555" s="106">
        <v>0.05</v>
      </c>
    </row>
    <row r="556" spans="1:7" x14ac:dyDescent="0.2">
      <c r="A556">
        <v>6941</v>
      </c>
      <c r="B556" s="106" t="s">
        <v>791</v>
      </c>
      <c r="C556">
        <v>0.05</v>
      </c>
      <c r="D556">
        <v>0.05</v>
      </c>
      <c r="E556" s="106">
        <v>0.15</v>
      </c>
      <c r="F556">
        <v>0.05</v>
      </c>
      <c r="G556">
        <v>0.05</v>
      </c>
    </row>
    <row r="557" spans="1:7" x14ac:dyDescent="0.2">
      <c r="A557">
        <v>6947</v>
      </c>
      <c r="B557" s="106" t="s">
        <v>792</v>
      </c>
      <c r="C557">
        <v>0.05</v>
      </c>
      <c r="D557" s="106">
        <v>0.05</v>
      </c>
      <c r="E557" s="106">
        <v>0.15</v>
      </c>
      <c r="F557" s="106">
        <v>0.05</v>
      </c>
      <c r="G557" s="106">
        <v>0.05</v>
      </c>
    </row>
    <row r="558" spans="1:7" x14ac:dyDescent="0.2">
      <c r="A558">
        <v>6951</v>
      </c>
      <c r="B558" s="106" t="s">
        <v>228</v>
      </c>
      <c r="C558">
        <v>0.05</v>
      </c>
      <c r="D558" s="106">
        <v>0.05</v>
      </c>
      <c r="E558">
        <v>0.15</v>
      </c>
      <c r="F558" s="106">
        <v>0.1</v>
      </c>
      <c r="G558">
        <v>0.1</v>
      </c>
    </row>
    <row r="559" spans="1:7" x14ac:dyDescent="0.2">
      <c r="A559">
        <v>6952</v>
      </c>
      <c r="B559" s="106" t="s">
        <v>445</v>
      </c>
      <c r="C559">
        <v>0.05</v>
      </c>
      <c r="D559">
        <v>0.05</v>
      </c>
      <c r="E559">
        <v>0.15</v>
      </c>
      <c r="F559">
        <v>0.05</v>
      </c>
      <c r="G559">
        <v>0.05</v>
      </c>
    </row>
    <row r="560" spans="1:7" x14ac:dyDescent="0.2">
      <c r="A560">
        <v>6962</v>
      </c>
      <c r="B560" s="106" t="s">
        <v>793</v>
      </c>
      <c r="C560">
        <v>0.05</v>
      </c>
      <c r="D560">
        <v>0.05</v>
      </c>
      <c r="E560">
        <v>0.3</v>
      </c>
      <c r="F560" s="106">
        <v>0.05</v>
      </c>
      <c r="G560" s="106">
        <v>0.05</v>
      </c>
    </row>
    <row r="561" spans="1:7" x14ac:dyDescent="0.2">
      <c r="A561">
        <v>6965</v>
      </c>
      <c r="B561" s="106" t="s">
        <v>1755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6966</v>
      </c>
      <c r="B562" s="106" t="s">
        <v>1714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6967</v>
      </c>
      <c r="B563" s="106" t="s">
        <v>794</v>
      </c>
      <c r="C563">
        <v>0.05</v>
      </c>
      <c r="D563">
        <v>0.05</v>
      </c>
      <c r="E563">
        <v>0.15</v>
      </c>
      <c r="F563">
        <v>0.05</v>
      </c>
      <c r="G563">
        <v>0.05</v>
      </c>
    </row>
    <row r="564" spans="1:7" x14ac:dyDescent="0.2">
      <c r="A564">
        <v>6971</v>
      </c>
      <c r="B564" s="106" t="s">
        <v>795</v>
      </c>
      <c r="C564">
        <v>0.15</v>
      </c>
      <c r="D564">
        <v>0.15</v>
      </c>
      <c r="E564">
        <v>0.45</v>
      </c>
      <c r="F564">
        <v>0.15</v>
      </c>
      <c r="G564">
        <v>0.15</v>
      </c>
    </row>
    <row r="565" spans="1:7" x14ac:dyDescent="0.2">
      <c r="A565">
        <v>6976</v>
      </c>
      <c r="B565" s="106" t="s">
        <v>796</v>
      </c>
      <c r="C565">
        <v>0.05</v>
      </c>
      <c r="D565">
        <v>0</v>
      </c>
      <c r="E565">
        <v>0</v>
      </c>
      <c r="F565">
        <v>0</v>
      </c>
      <c r="G565">
        <v>0</v>
      </c>
    </row>
    <row r="566" spans="1:7" x14ac:dyDescent="0.2">
      <c r="A566">
        <v>6988</v>
      </c>
      <c r="B566" s="106" t="s">
        <v>64</v>
      </c>
      <c r="C566">
        <v>0.1</v>
      </c>
      <c r="D566">
        <v>0</v>
      </c>
      <c r="E566">
        <v>0.3</v>
      </c>
      <c r="F566">
        <v>0</v>
      </c>
      <c r="G566">
        <v>0.1</v>
      </c>
    </row>
    <row r="567" spans="1:7" x14ac:dyDescent="0.2">
      <c r="A567">
        <v>6989</v>
      </c>
      <c r="B567" s="106" t="s">
        <v>1241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6997</v>
      </c>
      <c r="B568" s="106" t="s">
        <v>1855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6999</v>
      </c>
      <c r="B569" s="106" t="s">
        <v>1856</v>
      </c>
      <c r="C569">
        <v>0</v>
      </c>
      <c r="D569" s="106">
        <v>0</v>
      </c>
      <c r="E569">
        <v>0</v>
      </c>
      <c r="F569" t="s">
        <v>157</v>
      </c>
      <c r="G569" s="106">
        <v>0</v>
      </c>
    </row>
    <row r="570" spans="1:7" x14ac:dyDescent="0.2">
      <c r="A570">
        <v>7003</v>
      </c>
      <c r="B570" s="106" t="s">
        <v>797</v>
      </c>
      <c r="C570">
        <v>0</v>
      </c>
      <c r="D570">
        <v>0.05</v>
      </c>
      <c r="E570" s="106">
        <v>0</v>
      </c>
      <c r="F570" s="106">
        <v>0.05</v>
      </c>
      <c r="G570" s="106">
        <v>0.05</v>
      </c>
    </row>
    <row r="571" spans="1:7" x14ac:dyDescent="0.2">
      <c r="A571">
        <v>7011</v>
      </c>
      <c r="B571" s="106" t="s">
        <v>1715</v>
      </c>
      <c r="C571">
        <v>0</v>
      </c>
      <c r="D571">
        <v>0</v>
      </c>
      <c r="E571" s="106" t="s">
        <v>157</v>
      </c>
      <c r="F571" s="106">
        <v>0</v>
      </c>
      <c r="G571" s="106">
        <v>0</v>
      </c>
    </row>
    <row r="572" spans="1:7" x14ac:dyDescent="0.2">
      <c r="A572">
        <v>7013</v>
      </c>
      <c r="B572" s="106" t="s">
        <v>1796</v>
      </c>
      <c r="C572">
        <v>0.05</v>
      </c>
      <c r="D572">
        <v>0</v>
      </c>
      <c r="E572" s="106">
        <v>0</v>
      </c>
      <c r="F572">
        <v>0.05</v>
      </c>
      <c r="G572">
        <v>0.05</v>
      </c>
    </row>
    <row r="573" spans="1:7" x14ac:dyDescent="0.2">
      <c r="A573">
        <v>7022</v>
      </c>
      <c r="B573" s="106" t="s">
        <v>2114</v>
      </c>
      <c r="C573">
        <v>0</v>
      </c>
      <c r="D573">
        <v>0</v>
      </c>
      <c r="E573" s="106" t="s">
        <v>157</v>
      </c>
      <c r="F573">
        <v>0</v>
      </c>
      <c r="G573">
        <v>0</v>
      </c>
    </row>
    <row r="574" spans="1:7" x14ac:dyDescent="0.2">
      <c r="A574">
        <v>7030</v>
      </c>
      <c r="B574" s="106" t="s">
        <v>2004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">
      <c r="A575">
        <v>7102</v>
      </c>
      <c r="B575" s="106" t="s">
        <v>798</v>
      </c>
      <c r="C575">
        <v>0</v>
      </c>
      <c r="D575" s="106">
        <v>0</v>
      </c>
      <c r="E575" s="106">
        <v>0</v>
      </c>
      <c r="F575">
        <v>0</v>
      </c>
      <c r="G575">
        <v>0</v>
      </c>
    </row>
    <row r="576" spans="1:7" x14ac:dyDescent="0.2">
      <c r="A576">
        <v>7105</v>
      </c>
      <c r="B576" s="106" t="s">
        <v>799</v>
      </c>
      <c r="C576">
        <v>0.05</v>
      </c>
      <c r="D576">
        <v>0.55000000000000004</v>
      </c>
      <c r="E576" s="106">
        <v>0.15</v>
      </c>
      <c r="F576" s="106">
        <v>0.1</v>
      </c>
      <c r="G576" s="106">
        <v>0.05</v>
      </c>
    </row>
    <row r="577" spans="1:7" x14ac:dyDescent="0.2">
      <c r="A577">
        <v>7150</v>
      </c>
      <c r="B577" s="106" t="s">
        <v>800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7164</v>
      </c>
      <c r="B578" s="106" t="s">
        <v>1535</v>
      </c>
      <c r="C578">
        <v>0</v>
      </c>
      <c r="D578">
        <v>0.05</v>
      </c>
      <c r="E578" s="106">
        <v>0</v>
      </c>
      <c r="F578" t="s">
        <v>157</v>
      </c>
      <c r="G578" s="106" t="s">
        <v>157</v>
      </c>
    </row>
    <row r="579" spans="1:7" x14ac:dyDescent="0.2">
      <c r="A579">
        <v>7167</v>
      </c>
      <c r="B579" s="106" t="s">
        <v>1400</v>
      </c>
      <c r="C579">
        <v>0</v>
      </c>
      <c r="D579">
        <v>0</v>
      </c>
      <c r="E579">
        <v>0</v>
      </c>
      <c r="F579" s="106">
        <v>0</v>
      </c>
      <c r="G579">
        <v>0</v>
      </c>
    </row>
    <row r="580" spans="1:7" x14ac:dyDescent="0.2">
      <c r="A580">
        <v>7181</v>
      </c>
      <c r="B580" s="106" t="s">
        <v>63</v>
      </c>
      <c r="C580">
        <v>0</v>
      </c>
      <c r="D580">
        <v>0.05</v>
      </c>
      <c r="E580">
        <v>0.15</v>
      </c>
      <c r="F580">
        <v>0.05</v>
      </c>
      <c r="G580">
        <v>0.05</v>
      </c>
    </row>
    <row r="581" spans="1:7" x14ac:dyDescent="0.2">
      <c r="A581">
        <v>7182</v>
      </c>
      <c r="B581" s="106" t="s">
        <v>1437</v>
      </c>
      <c r="C581">
        <v>0</v>
      </c>
      <c r="D581" t="s">
        <v>157</v>
      </c>
      <c r="E581" t="s">
        <v>157</v>
      </c>
      <c r="F581" t="s">
        <v>157</v>
      </c>
      <c r="G581" t="s">
        <v>157</v>
      </c>
    </row>
    <row r="582" spans="1:7" x14ac:dyDescent="0.2">
      <c r="A582">
        <v>7184</v>
      </c>
      <c r="B582" s="106" t="s">
        <v>801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">
      <c r="A583">
        <v>7186</v>
      </c>
      <c r="B583" s="106" t="s">
        <v>551</v>
      </c>
      <c r="C583">
        <v>0</v>
      </c>
      <c r="D583">
        <v>0.05</v>
      </c>
      <c r="E583">
        <v>0</v>
      </c>
      <c r="F583">
        <v>0.05</v>
      </c>
      <c r="G583">
        <v>0</v>
      </c>
    </row>
    <row r="584" spans="1:7" x14ac:dyDescent="0.2">
      <c r="A584">
        <v>7189</v>
      </c>
      <c r="B584" s="106" t="s">
        <v>44</v>
      </c>
      <c r="C584">
        <v>0</v>
      </c>
      <c r="D584" t="s">
        <v>157</v>
      </c>
      <c r="E584" t="s">
        <v>157</v>
      </c>
      <c r="F584" s="106">
        <v>0</v>
      </c>
      <c r="G584">
        <v>0</v>
      </c>
    </row>
    <row r="585" spans="1:7" x14ac:dyDescent="0.2">
      <c r="A585">
        <v>7190</v>
      </c>
      <c r="B585" s="106" t="s">
        <v>802</v>
      </c>
      <c r="C585">
        <v>0</v>
      </c>
      <c r="D585">
        <v>0</v>
      </c>
      <c r="E585" s="106">
        <v>0</v>
      </c>
      <c r="F585" s="106">
        <v>0</v>
      </c>
      <c r="G585" s="106">
        <v>0</v>
      </c>
    </row>
    <row r="586" spans="1:7" x14ac:dyDescent="0.2">
      <c r="A586">
        <v>7192</v>
      </c>
      <c r="B586" s="106" t="s">
        <v>1242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">
      <c r="A587">
        <v>7203</v>
      </c>
      <c r="B587" s="106" t="s">
        <v>232</v>
      </c>
      <c r="C587">
        <v>0.05</v>
      </c>
      <c r="D587">
        <v>0.15</v>
      </c>
      <c r="E587">
        <v>0.45</v>
      </c>
      <c r="F587">
        <v>0.15</v>
      </c>
      <c r="G587">
        <v>0.15</v>
      </c>
    </row>
    <row r="588" spans="1:7" x14ac:dyDescent="0.2">
      <c r="A588">
        <v>7205</v>
      </c>
      <c r="B588" s="106" t="s">
        <v>59</v>
      </c>
      <c r="C588">
        <v>0.05</v>
      </c>
      <c r="D588">
        <v>0.05</v>
      </c>
      <c r="E588">
        <v>0.15</v>
      </c>
      <c r="F588">
        <v>0.05</v>
      </c>
      <c r="G588">
        <v>0.05</v>
      </c>
    </row>
    <row r="589" spans="1:7" x14ac:dyDescent="0.2">
      <c r="A589">
        <v>7211</v>
      </c>
      <c r="B589" s="106" t="s">
        <v>28</v>
      </c>
      <c r="C589">
        <v>0</v>
      </c>
      <c r="D589">
        <v>0</v>
      </c>
      <c r="E589">
        <v>0</v>
      </c>
      <c r="F589" t="s">
        <v>157</v>
      </c>
      <c r="G589" t="s">
        <v>157</v>
      </c>
    </row>
    <row r="590" spans="1:7" x14ac:dyDescent="0.2">
      <c r="A590">
        <v>7212</v>
      </c>
      <c r="B590" s="106" t="s">
        <v>2309</v>
      </c>
      <c r="C590">
        <v>0</v>
      </c>
      <c r="D590" s="106" t="s">
        <v>157</v>
      </c>
      <c r="E590" t="s">
        <v>157</v>
      </c>
      <c r="F590" t="s">
        <v>157</v>
      </c>
      <c r="G590" t="s">
        <v>157</v>
      </c>
    </row>
    <row r="591" spans="1:7" x14ac:dyDescent="0.2">
      <c r="A591">
        <v>7220</v>
      </c>
      <c r="B591" s="106" t="s">
        <v>2310</v>
      </c>
      <c r="C591">
        <v>0</v>
      </c>
      <c r="D591" s="106" t="s">
        <v>157</v>
      </c>
      <c r="E591" t="s">
        <v>157</v>
      </c>
      <c r="F591" t="s">
        <v>157</v>
      </c>
      <c r="G591">
        <v>0</v>
      </c>
    </row>
    <row r="592" spans="1:7" x14ac:dyDescent="0.2">
      <c r="A592">
        <v>7222</v>
      </c>
      <c r="B592" s="106" t="s">
        <v>804</v>
      </c>
      <c r="C592">
        <v>0.05</v>
      </c>
      <c r="D592">
        <v>0.05</v>
      </c>
      <c r="E592">
        <v>0.15</v>
      </c>
      <c r="F592">
        <v>0.05</v>
      </c>
      <c r="G592">
        <v>0.05</v>
      </c>
    </row>
    <row r="593" spans="1:7" x14ac:dyDescent="0.2">
      <c r="A593">
        <v>7224</v>
      </c>
      <c r="B593" s="106" t="s">
        <v>805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">
      <c r="A594">
        <v>7236</v>
      </c>
      <c r="B594" s="106" t="s">
        <v>806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">
      <c r="A595">
        <v>7239</v>
      </c>
      <c r="B595" s="106" t="s">
        <v>807</v>
      </c>
      <c r="C595">
        <v>0.05</v>
      </c>
      <c r="D595">
        <v>0.05</v>
      </c>
      <c r="E595">
        <v>0.15</v>
      </c>
      <c r="F595" s="106">
        <v>0.05</v>
      </c>
      <c r="G595">
        <v>0.05</v>
      </c>
    </row>
    <row r="596" spans="1:7" x14ac:dyDescent="0.2">
      <c r="A596">
        <v>7240</v>
      </c>
      <c r="B596" s="106" t="s">
        <v>808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">
      <c r="A597">
        <v>7244</v>
      </c>
      <c r="B597" s="106" t="s">
        <v>2311</v>
      </c>
      <c r="C597">
        <v>0</v>
      </c>
      <c r="D597" t="s">
        <v>157</v>
      </c>
      <c r="E597" t="s">
        <v>157</v>
      </c>
      <c r="F597" t="s">
        <v>157</v>
      </c>
      <c r="G597" t="s">
        <v>157</v>
      </c>
    </row>
    <row r="598" spans="1:7" x14ac:dyDescent="0.2">
      <c r="A598">
        <v>7267</v>
      </c>
      <c r="B598" s="106" t="s">
        <v>60</v>
      </c>
      <c r="C598">
        <v>0.05</v>
      </c>
      <c r="D598">
        <v>0.05</v>
      </c>
      <c r="E598" s="106">
        <v>0.15</v>
      </c>
      <c r="F598" s="106">
        <v>0.05</v>
      </c>
      <c r="G598" s="106">
        <v>0</v>
      </c>
    </row>
    <row r="599" spans="1:7" x14ac:dyDescent="0.2">
      <c r="A599">
        <v>7269</v>
      </c>
      <c r="B599" s="106" t="s">
        <v>1198</v>
      </c>
      <c r="C599">
        <v>0.1</v>
      </c>
      <c r="D599">
        <v>0.1</v>
      </c>
      <c r="E599">
        <v>0.3</v>
      </c>
      <c r="F599" s="106">
        <v>0.1</v>
      </c>
      <c r="G599">
        <v>0.1</v>
      </c>
    </row>
    <row r="600" spans="1:7" x14ac:dyDescent="0.2">
      <c r="A600">
        <v>7277</v>
      </c>
      <c r="B600" s="106" t="s">
        <v>809</v>
      </c>
      <c r="C600">
        <v>0.05</v>
      </c>
      <c r="D600">
        <v>0.05</v>
      </c>
      <c r="E600">
        <v>0.15</v>
      </c>
      <c r="F600">
        <v>0.05</v>
      </c>
      <c r="G600">
        <v>0.05</v>
      </c>
    </row>
    <row r="601" spans="1:7" x14ac:dyDescent="0.2">
      <c r="A601">
        <v>7278</v>
      </c>
      <c r="B601" s="106" t="s">
        <v>45</v>
      </c>
      <c r="C601">
        <v>0.05</v>
      </c>
      <c r="D601">
        <v>0.05</v>
      </c>
      <c r="E601">
        <v>0</v>
      </c>
      <c r="F601">
        <v>0.05</v>
      </c>
      <c r="G601">
        <v>0.05</v>
      </c>
    </row>
    <row r="602" spans="1:7" x14ac:dyDescent="0.2">
      <c r="A602">
        <v>7280</v>
      </c>
      <c r="B602" s="106" t="s">
        <v>810</v>
      </c>
      <c r="C602">
        <v>0.05</v>
      </c>
      <c r="D602" s="106">
        <v>0.05</v>
      </c>
      <c r="E602">
        <v>0.15</v>
      </c>
      <c r="F602" s="106">
        <v>0.05</v>
      </c>
      <c r="G602">
        <v>0.05</v>
      </c>
    </row>
    <row r="603" spans="1:7" x14ac:dyDescent="0.2">
      <c r="A603">
        <v>7282</v>
      </c>
      <c r="B603" s="106" t="s">
        <v>1577</v>
      </c>
      <c r="C603">
        <v>0</v>
      </c>
      <c r="D603" s="106" t="s">
        <v>157</v>
      </c>
      <c r="E603" s="106" t="s">
        <v>157</v>
      </c>
      <c r="F603" s="106" t="s">
        <v>157</v>
      </c>
      <c r="G603" s="106" t="s">
        <v>157</v>
      </c>
    </row>
    <row r="604" spans="1:7" x14ac:dyDescent="0.2">
      <c r="A604">
        <v>7283</v>
      </c>
      <c r="B604" s="106" t="s">
        <v>2005</v>
      </c>
      <c r="C604">
        <v>0</v>
      </c>
      <c r="D604" s="106">
        <v>0</v>
      </c>
      <c r="E604" s="106">
        <v>0</v>
      </c>
      <c r="F604" s="106">
        <v>0</v>
      </c>
      <c r="G604" s="106">
        <v>0</v>
      </c>
    </row>
    <row r="605" spans="1:7" x14ac:dyDescent="0.2">
      <c r="A605">
        <v>7294</v>
      </c>
      <c r="B605" s="106" t="s">
        <v>1065</v>
      </c>
      <c r="C605">
        <v>0.05</v>
      </c>
      <c r="D605">
        <v>0.05</v>
      </c>
      <c r="E605">
        <v>0.15</v>
      </c>
      <c r="F605">
        <v>0.05</v>
      </c>
      <c r="G605">
        <v>0.05</v>
      </c>
    </row>
    <row r="606" spans="1:7" x14ac:dyDescent="0.2">
      <c r="A606">
        <v>7309</v>
      </c>
      <c r="B606" s="106" t="s">
        <v>811</v>
      </c>
      <c r="C606">
        <v>0</v>
      </c>
      <c r="D606">
        <v>0</v>
      </c>
      <c r="E606">
        <v>0.9</v>
      </c>
      <c r="F606">
        <v>0.3</v>
      </c>
      <c r="G606">
        <v>0.3</v>
      </c>
    </row>
    <row r="607" spans="1:7" x14ac:dyDescent="0.2">
      <c r="A607">
        <v>7313</v>
      </c>
      <c r="B607" s="106" t="s">
        <v>1262</v>
      </c>
      <c r="C607">
        <v>0</v>
      </c>
      <c r="D607" t="s">
        <v>157</v>
      </c>
      <c r="E607" s="106">
        <v>0</v>
      </c>
      <c r="F607" s="106">
        <v>0</v>
      </c>
      <c r="G607">
        <v>0</v>
      </c>
    </row>
    <row r="608" spans="1:7" x14ac:dyDescent="0.2">
      <c r="A608">
        <v>7322</v>
      </c>
      <c r="B608" s="106" t="s">
        <v>2312</v>
      </c>
      <c r="C608">
        <v>0</v>
      </c>
      <c r="D608" t="s">
        <v>157</v>
      </c>
      <c r="E608" s="106" t="s">
        <v>157</v>
      </c>
      <c r="F608" s="106">
        <v>0</v>
      </c>
      <c r="G608" s="106">
        <v>0</v>
      </c>
    </row>
    <row r="609" spans="1:7" x14ac:dyDescent="0.2">
      <c r="A609">
        <v>7327</v>
      </c>
      <c r="B609" s="106" t="s">
        <v>1576</v>
      </c>
      <c r="C609">
        <v>0</v>
      </c>
      <c r="D609">
        <v>0</v>
      </c>
      <c r="E609" t="s">
        <v>157</v>
      </c>
      <c r="F609">
        <v>0</v>
      </c>
      <c r="G609" t="s">
        <v>157</v>
      </c>
    </row>
    <row r="610" spans="1:7" x14ac:dyDescent="0.2">
      <c r="A610">
        <v>7414</v>
      </c>
      <c r="B610" s="106" t="s">
        <v>1756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7416</v>
      </c>
      <c r="B611" s="106" t="s">
        <v>812</v>
      </c>
      <c r="C611">
        <v>0.05</v>
      </c>
      <c r="D611">
        <v>0.05</v>
      </c>
      <c r="E611">
        <v>0.15</v>
      </c>
      <c r="F611">
        <v>0.05</v>
      </c>
      <c r="G611">
        <v>0.05</v>
      </c>
    </row>
    <row r="612" spans="1:7" x14ac:dyDescent="0.2">
      <c r="A612">
        <v>7420</v>
      </c>
      <c r="B612" s="106" t="s">
        <v>2054</v>
      </c>
      <c r="C612">
        <v>0</v>
      </c>
      <c r="D612">
        <v>0</v>
      </c>
      <c r="E612">
        <v>0</v>
      </c>
      <c r="F612">
        <v>0</v>
      </c>
      <c r="G612" t="s">
        <v>157</v>
      </c>
    </row>
    <row r="613" spans="1:7" x14ac:dyDescent="0.2">
      <c r="A613">
        <v>7427</v>
      </c>
      <c r="B613" s="106" t="s">
        <v>813</v>
      </c>
      <c r="C613">
        <v>0.05</v>
      </c>
      <c r="D613">
        <v>0</v>
      </c>
      <c r="E613">
        <v>0.15</v>
      </c>
      <c r="F613">
        <v>0</v>
      </c>
      <c r="G613">
        <v>0.05</v>
      </c>
    </row>
    <row r="614" spans="1:7" x14ac:dyDescent="0.2">
      <c r="A614">
        <v>7442</v>
      </c>
      <c r="B614" s="106" t="s">
        <v>814</v>
      </c>
      <c r="C614">
        <v>0.05</v>
      </c>
      <c r="D614">
        <v>0.05</v>
      </c>
      <c r="E614">
        <v>0.15</v>
      </c>
      <c r="F614">
        <v>0.05</v>
      </c>
      <c r="G614">
        <v>0.05</v>
      </c>
    </row>
    <row r="615" spans="1:7" x14ac:dyDescent="0.2">
      <c r="A615">
        <v>7445</v>
      </c>
      <c r="B615" s="106" t="s">
        <v>815</v>
      </c>
      <c r="C615">
        <v>0.05</v>
      </c>
      <c r="D615">
        <v>0.05</v>
      </c>
      <c r="E615">
        <v>0.15</v>
      </c>
      <c r="F615">
        <v>0.05</v>
      </c>
      <c r="G615">
        <v>0.05</v>
      </c>
    </row>
    <row r="616" spans="1:7" x14ac:dyDescent="0.2">
      <c r="A616">
        <v>7451</v>
      </c>
      <c r="B616" s="106" t="s">
        <v>816</v>
      </c>
      <c r="C616">
        <v>0.05</v>
      </c>
      <c r="D616">
        <v>0.05</v>
      </c>
      <c r="E616">
        <v>0.15</v>
      </c>
      <c r="F616">
        <v>0.1</v>
      </c>
      <c r="G616">
        <v>0.05</v>
      </c>
    </row>
    <row r="617" spans="1:7" x14ac:dyDescent="0.2">
      <c r="A617">
        <v>7459</v>
      </c>
      <c r="B617" s="106" t="s">
        <v>817</v>
      </c>
      <c r="C617">
        <v>0.05</v>
      </c>
      <c r="D617">
        <v>0.05</v>
      </c>
      <c r="E617">
        <v>0.15</v>
      </c>
      <c r="F617">
        <v>0.05</v>
      </c>
      <c r="G617">
        <v>0.05</v>
      </c>
    </row>
    <row r="618" spans="1:7" x14ac:dyDescent="0.2">
      <c r="A618">
        <v>7463</v>
      </c>
      <c r="B618" s="106" t="s">
        <v>818</v>
      </c>
      <c r="C618">
        <v>0.05</v>
      </c>
      <c r="D618" s="106">
        <v>0.05</v>
      </c>
      <c r="E618">
        <v>0.15</v>
      </c>
      <c r="F618" s="106">
        <v>0.05</v>
      </c>
      <c r="G618" s="106">
        <v>0.05</v>
      </c>
    </row>
    <row r="619" spans="1:7" x14ac:dyDescent="0.2">
      <c r="A619">
        <v>7475</v>
      </c>
      <c r="B619" s="106" t="s">
        <v>819</v>
      </c>
      <c r="C619">
        <v>0</v>
      </c>
      <c r="D619">
        <v>0</v>
      </c>
      <c r="E619">
        <v>0</v>
      </c>
      <c r="F619">
        <v>0.05</v>
      </c>
      <c r="G619">
        <v>0.05</v>
      </c>
    </row>
    <row r="620" spans="1:7" x14ac:dyDescent="0.2">
      <c r="A620">
        <v>7480</v>
      </c>
      <c r="B620" s="106" t="s">
        <v>820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7482</v>
      </c>
      <c r="B621" s="106" t="s">
        <v>821</v>
      </c>
      <c r="C621">
        <v>0.05</v>
      </c>
      <c r="D621" s="106">
        <v>0.05</v>
      </c>
      <c r="E621">
        <v>0.15</v>
      </c>
      <c r="F621">
        <v>0.05</v>
      </c>
      <c r="G621">
        <v>0.05</v>
      </c>
    </row>
    <row r="622" spans="1:7" x14ac:dyDescent="0.2">
      <c r="A622">
        <v>7487</v>
      </c>
      <c r="B622" s="106" t="s">
        <v>1489</v>
      </c>
      <c r="C622">
        <v>0</v>
      </c>
      <c r="D622">
        <v>0</v>
      </c>
      <c r="E622">
        <v>0</v>
      </c>
      <c r="F622">
        <v>0.05</v>
      </c>
      <c r="G622">
        <v>0.05</v>
      </c>
    </row>
    <row r="623" spans="1:7" x14ac:dyDescent="0.2">
      <c r="A623">
        <v>7494</v>
      </c>
      <c r="B623" s="106" t="s">
        <v>822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7506</v>
      </c>
      <c r="B624" s="106" t="s">
        <v>823</v>
      </c>
      <c r="C624">
        <v>0.05</v>
      </c>
      <c r="D624">
        <v>0.05</v>
      </c>
      <c r="E624">
        <v>0.15</v>
      </c>
      <c r="F624">
        <v>0.05</v>
      </c>
      <c r="G624">
        <v>0.05</v>
      </c>
    </row>
    <row r="625" spans="1:7" x14ac:dyDescent="0.2">
      <c r="A625">
        <v>7510</v>
      </c>
      <c r="B625" s="106" t="s">
        <v>2006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7512</v>
      </c>
      <c r="B626" s="106" t="s">
        <v>2007</v>
      </c>
      <c r="C626">
        <v>0.05</v>
      </c>
      <c r="D626">
        <v>0.05</v>
      </c>
      <c r="E626">
        <v>0.15</v>
      </c>
      <c r="F626" s="106" t="s">
        <v>157</v>
      </c>
      <c r="G626" s="106">
        <v>0.05</v>
      </c>
    </row>
    <row r="627" spans="1:7" x14ac:dyDescent="0.2">
      <c r="A627">
        <v>7513</v>
      </c>
      <c r="B627" s="106" t="s">
        <v>1223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">
      <c r="A628">
        <v>7522</v>
      </c>
      <c r="B628" s="106" t="s">
        <v>1757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">
      <c r="A629">
        <v>7524</v>
      </c>
      <c r="B629" s="106" t="s">
        <v>824</v>
      </c>
      <c r="C629">
        <v>0.05</v>
      </c>
      <c r="D629">
        <v>0.05</v>
      </c>
      <c r="E629">
        <v>0.15</v>
      </c>
      <c r="F629">
        <v>0.05</v>
      </c>
      <c r="G629">
        <v>0.05</v>
      </c>
    </row>
    <row r="630" spans="1:7" x14ac:dyDescent="0.2">
      <c r="A630">
        <v>7525</v>
      </c>
      <c r="B630" s="106" t="s">
        <v>1096</v>
      </c>
      <c r="C630">
        <v>0.05</v>
      </c>
      <c r="D630" s="106">
        <v>0.05</v>
      </c>
      <c r="E630">
        <v>0.15</v>
      </c>
      <c r="F630">
        <v>0.05</v>
      </c>
      <c r="G630">
        <v>0.05</v>
      </c>
    </row>
    <row r="631" spans="1:7" x14ac:dyDescent="0.2">
      <c r="A631">
        <v>7532</v>
      </c>
      <c r="B631" s="106" t="s">
        <v>1857</v>
      </c>
      <c r="C631">
        <v>0.05</v>
      </c>
      <c r="D631" s="106">
        <v>0.05</v>
      </c>
      <c r="E631" s="106">
        <v>0.15</v>
      </c>
      <c r="F631" s="106">
        <v>0.05</v>
      </c>
      <c r="G631" s="106">
        <v>0.05</v>
      </c>
    </row>
    <row r="632" spans="1:7" x14ac:dyDescent="0.2">
      <c r="A632">
        <v>7537</v>
      </c>
      <c r="B632" s="106" t="s">
        <v>1858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7545</v>
      </c>
      <c r="B633" s="106" t="s">
        <v>2055</v>
      </c>
      <c r="C633">
        <v>0.05</v>
      </c>
      <c r="D633">
        <v>0.05</v>
      </c>
      <c r="E633" s="106">
        <v>0</v>
      </c>
      <c r="F633">
        <v>0</v>
      </c>
      <c r="G633" s="106" t="s">
        <v>157</v>
      </c>
    </row>
    <row r="634" spans="1:7" x14ac:dyDescent="0.2">
      <c r="A634">
        <v>7550</v>
      </c>
      <c r="B634" s="106" t="s">
        <v>1859</v>
      </c>
      <c r="C634">
        <v>0.05</v>
      </c>
      <c r="D634">
        <v>0.05</v>
      </c>
      <c r="E634">
        <v>0</v>
      </c>
      <c r="F634">
        <v>0</v>
      </c>
      <c r="G634">
        <v>0</v>
      </c>
    </row>
    <row r="635" spans="1:7" x14ac:dyDescent="0.2">
      <c r="A635">
        <v>7552</v>
      </c>
      <c r="B635" s="106" t="s">
        <v>2008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">
      <c r="A636">
        <v>7554</v>
      </c>
      <c r="B636" s="106" t="s">
        <v>1860</v>
      </c>
      <c r="C636">
        <v>0</v>
      </c>
      <c r="D636" s="106">
        <v>0</v>
      </c>
      <c r="E636" s="106">
        <v>0</v>
      </c>
      <c r="F636" s="106">
        <v>0</v>
      </c>
      <c r="G636" s="106">
        <v>0</v>
      </c>
    </row>
    <row r="637" spans="1:7" x14ac:dyDescent="0.2">
      <c r="A637">
        <v>7561</v>
      </c>
      <c r="B637" s="106" t="s">
        <v>1199</v>
      </c>
      <c r="C637">
        <v>0.05</v>
      </c>
      <c r="D637" s="106">
        <v>0.05</v>
      </c>
      <c r="E637" s="106">
        <v>0.15</v>
      </c>
      <c r="F637" s="106">
        <v>0.05</v>
      </c>
      <c r="G637" s="106">
        <v>0.05</v>
      </c>
    </row>
    <row r="638" spans="1:7" x14ac:dyDescent="0.2">
      <c r="A638">
        <v>7599</v>
      </c>
      <c r="B638" s="106" t="s">
        <v>1355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7601</v>
      </c>
      <c r="B639" s="106" t="s">
        <v>825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7605</v>
      </c>
      <c r="B640" s="106" t="s">
        <v>1490</v>
      </c>
      <c r="C640">
        <v>0</v>
      </c>
      <c r="D640">
        <v>0</v>
      </c>
      <c r="E640">
        <v>0</v>
      </c>
      <c r="F640">
        <v>0.05</v>
      </c>
      <c r="G640">
        <v>0</v>
      </c>
    </row>
    <row r="641" spans="1:7" x14ac:dyDescent="0.2">
      <c r="A641">
        <v>7611</v>
      </c>
      <c r="B641" s="106" t="s">
        <v>1401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">
      <c r="A642">
        <v>7613</v>
      </c>
      <c r="B642" s="106" t="s">
        <v>2313</v>
      </c>
      <c r="C642">
        <v>0</v>
      </c>
      <c r="D642" t="s">
        <v>157</v>
      </c>
      <c r="E642" s="106">
        <v>0</v>
      </c>
      <c r="F642" s="106" t="s">
        <v>157</v>
      </c>
      <c r="G642" s="106">
        <v>0</v>
      </c>
    </row>
    <row r="643" spans="1:7" x14ac:dyDescent="0.2">
      <c r="A643">
        <v>7615</v>
      </c>
      <c r="B643" s="106" t="s">
        <v>826</v>
      </c>
      <c r="C643">
        <v>0.05</v>
      </c>
      <c r="D643">
        <v>0.05</v>
      </c>
      <c r="E643" s="106">
        <v>0</v>
      </c>
      <c r="F643" s="106">
        <v>0.05</v>
      </c>
      <c r="G643" s="106">
        <v>0.05</v>
      </c>
    </row>
    <row r="644" spans="1:7" x14ac:dyDescent="0.2">
      <c r="A644">
        <v>7616</v>
      </c>
      <c r="B644" s="106" t="s">
        <v>827</v>
      </c>
      <c r="C644">
        <v>0.05</v>
      </c>
      <c r="D644">
        <v>0.05</v>
      </c>
      <c r="E644">
        <v>0.15</v>
      </c>
      <c r="F644">
        <v>0.05</v>
      </c>
      <c r="G644">
        <v>0.05</v>
      </c>
    </row>
    <row r="645" spans="1:7" x14ac:dyDescent="0.2">
      <c r="A645">
        <v>7618</v>
      </c>
      <c r="B645" s="106" t="s">
        <v>1139</v>
      </c>
      <c r="C645">
        <v>0</v>
      </c>
      <c r="D645" s="106">
        <v>0</v>
      </c>
      <c r="E645">
        <v>0</v>
      </c>
      <c r="F645">
        <v>0</v>
      </c>
      <c r="G645">
        <v>0.05</v>
      </c>
    </row>
    <row r="646" spans="1:7" x14ac:dyDescent="0.2">
      <c r="A646">
        <v>7619</v>
      </c>
      <c r="B646" s="106" t="s">
        <v>2314</v>
      </c>
      <c r="C646">
        <v>0</v>
      </c>
      <c r="D646" s="106" t="s">
        <v>157</v>
      </c>
      <c r="E646" t="s">
        <v>157</v>
      </c>
      <c r="F646" t="s">
        <v>157</v>
      </c>
      <c r="G646" t="s">
        <v>157</v>
      </c>
    </row>
    <row r="647" spans="1:7" x14ac:dyDescent="0.2">
      <c r="A647">
        <v>7628</v>
      </c>
      <c r="B647" s="106" t="s">
        <v>828</v>
      </c>
      <c r="C647">
        <v>0</v>
      </c>
      <c r="D647">
        <v>0</v>
      </c>
      <c r="E647">
        <v>0.15</v>
      </c>
      <c r="F647">
        <v>0.05</v>
      </c>
      <c r="G647">
        <v>0.05</v>
      </c>
    </row>
    <row r="648" spans="1:7" x14ac:dyDescent="0.2">
      <c r="A648">
        <v>7630</v>
      </c>
      <c r="B648" s="106" t="s">
        <v>829</v>
      </c>
      <c r="C648">
        <v>0.1</v>
      </c>
      <c r="D648">
        <v>0.1</v>
      </c>
      <c r="E648">
        <v>0.3</v>
      </c>
      <c r="F648">
        <v>0.1</v>
      </c>
      <c r="G648">
        <v>0.1</v>
      </c>
    </row>
    <row r="649" spans="1:7" x14ac:dyDescent="0.2">
      <c r="A649">
        <v>7637</v>
      </c>
      <c r="B649" s="106" t="s">
        <v>830</v>
      </c>
      <c r="C649">
        <v>0.05</v>
      </c>
      <c r="D649">
        <v>0.05</v>
      </c>
      <c r="E649">
        <v>0.15</v>
      </c>
      <c r="F649">
        <v>0.05</v>
      </c>
      <c r="G649">
        <v>0.05</v>
      </c>
    </row>
    <row r="650" spans="1:7" x14ac:dyDescent="0.2">
      <c r="A650">
        <v>7640</v>
      </c>
      <c r="B650" s="106" t="s">
        <v>831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">
      <c r="A651">
        <v>7702</v>
      </c>
      <c r="B651" s="106" t="s">
        <v>1657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">
      <c r="A652">
        <v>7723</v>
      </c>
      <c r="B652" s="106" t="s">
        <v>832</v>
      </c>
      <c r="C652">
        <v>0.05</v>
      </c>
      <c r="D652">
        <v>0.05</v>
      </c>
      <c r="E652">
        <v>0.15</v>
      </c>
      <c r="F652">
        <v>0.05</v>
      </c>
      <c r="G652">
        <v>0.05</v>
      </c>
    </row>
    <row r="653" spans="1:7" x14ac:dyDescent="0.2">
      <c r="A653">
        <v>7725</v>
      </c>
      <c r="B653" s="106" t="s">
        <v>2115</v>
      </c>
      <c r="C653">
        <v>0</v>
      </c>
      <c r="D653">
        <v>0</v>
      </c>
      <c r="E653" t="s">
        <v>157</v>
      </c>
      <c r="F653">
        <v>0</v>
      </c>
      <c r="G653" t="s">
        <v>157</v>
      </c>
    </row>
    <row r="654" spans="1:7" x14ac:dyDescent="0.2">
      <c r="A654">
        <v>7727</v>
      </c>
      <c r="B654" s="106" t="s">
        <v>1097</v>
      </c>
      <c r="C654">
        <v>0</v>
      </c>
      <c r="D654">
        <v>0</v>
      </c>
      <c r="E654">
        <v>0</v>
      </c>
      <c r="F654">
        <v>0</v>
      </c>
      <c r="G654" s="106">
        <v>0</v>
      </c>
    </row>
    <row r="655" spans="1:7" x14ac:dyDescent="0.2">
      <c r="A655">
        <v>7729</v>
      </c>
      <c r="B655" s="106" t="s">
        <v>552</v>
      </c>
      <c r="C655">
        <v>0.1</v>
      </c>
      <c r="D655">
        <v>0</v>
      </c>
      <c r="E655" s="106" t="s">
        <v>157</v>
      </c>
      <c r="F655">
        <v>0</v>
      </c>
      <c r="G655">
        <v>0</v>
      </c>
    </row>
    <row r="656" spans="1:7" x14ac:dyDescent="0.2">
      <c r="A656">
        <v>7730</v>
      </c>
      <c r="B656" s="106" t="s">
        <v>1600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7733</v>
      </c>
      <c r="B657" s="106" t="s">
        <v>833</v>
      </c>
      <c r="C657">
        <v>0.05</v>
      </c>
      <c r="D657">
        <v>0.05</v>
      </c>
      <c r="E657">
        <v>0.15</v>
      </c>
      <c r="F657">
        <v>0.05</v>
      </c>
      <c r="G657">
        <v>0.05</v>
      </c>
    </row>
    <row r="658" spans="1:7" x14ac:dyDescent="0.2">
      <c r="A658">
        <v>7734</v>
      </c>
      <c r="B658" s="106" t="s">
        <v>1426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">
      <c r="A659">
        <v>7739</v>
      </c>
      <c r="B659" s="106" t="s">
        <v>2315</v>
      </c>
      <c r="C659">
        <v>0</v>
      </c>
      <c r="D659" t="s">
        <v>157</v>
      </c>
      <c r="E659">
        <v>0</v>
      </c>
      <c r="F659" t="s">
        <v>157</v>
      </c>
      <c r="G659">
        <v>0</v>
      </c>
    </row>
    <row r="660" spans="1:7" x14ac:dyDescent="0.2">
      <c r="A660">
        <v>7740</v>
      </c>
      <c r="B660" s="106" t="s">
        <v>2056</v>
      </c>
      <c r="C660">
        <v>0.05</v>
      </c>
      <c r="D660" s="106">
        <v>0.05</v>
      </c>
      <c r="E660">
        <v>0.15</v>
      </c>
      <c r="F660" s="106">
        <v>0.05</v>
      </c>
      <c r="G660" t="s">
        <v>157</v>
      </c>
    </row>
    <row r="661" spans="1:7" x14ac:dyDescent="0.2">
      <c r="A661">
        <v>7743</v>
      </c>
      <c r="B661" s="106" t="s">
        <v>1861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">
      <c r="A662">
        <v>7752</v>
      </c>
      <c r="B662" s="106" t="s">
        <v>834</v>
      </c>
      <c r="C662">
        <v>0.05</v>
      </c>
      <c r="D662">
        <v>0.05</v>
      </c>
      <c r="E662">
        <v>0.15</v>
      </c>
      <c r="F662">
        <v>0.05</v>
      </c>
      <c r="G662">
        <v>0.05</v>
      </c>
    </row>
    <row r="663" spans="1:7" x14ac:dyDescent="0.2">
      <c r="A663">
        <v>7769</v>
      </c>
      <c r="B663" s="106" t="s">
        <v>2316</v>
      </c>
      <c r="C663">
        <v>0</v>
      </c>
      <c r="D663" t="s">
        <v>157</v>
      </c>
      <c r="E663">
        <v>0</v>
      </c>
      <c r="F663">
        <v>0</v>
      </c>
      <c r="G663">
        <v>0</v>
      </c>
    </row>
    <row r="664" spans="1:7" x14ac:dyDescent="0.2">
      <c r="A664">
        <v>7780</v>
      </c>
      <c r="B664" s="106" t="s">
        <v>2116</v>
      </c>
      <c r="C664">
        <v>0</v>
      </c>
      <c r="D664">
        <v>0</v>
      </c>
      <c r="E664" t="s">
        <v>157</v>
      </c>
      <c r="F664">
        <v>0</v>
      </c>
      <c r="G664">
        <v>0</v>
      </c>
    </row>
    <row r="665" spans="1:7" x14ac:dyDescent="0.2">
      <c r="A665">
        <v>7782</v>
      </c>
      <c r="B665" s="106" t="s">
        <v>835</v>
      </c>
      <c r="C665">
        <v>0</v>
      </c>
      <c r="D665" s="106">
        <v>0</v>
      </c>
      <c r="E665">
        <v>0</v>
      </c>
      <c r="F665" s="106">
        <v>0</v>
      </c>
      <c r="G665" s="106">
        <v>0</v>
      </c>
    </row>
    <row r="666" spans="1:7" x14ac:dyDescent="0.2">
      <c r="A666">
        <v>7811</v>
      </c>
      <c r="B666" s="106" t="s">
        <v>1862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7817</v>
      </c>
      <c r="B667" s="106" t="s">
        <v>2317</v>
      </c>
      <c r="C667">
        <v>0</v>
      </c>
      <c r="D667" t="s">
        <v>157</v>
      </c>
      <c r="E667" s="106">
        <v>0</v>
      </c>
      <c r="F667">
        <v>0</v>
      </c>
      <c r="G667" s="106">
        <v>0</v>
      </c>
    </row>
    <row r="668" spans="1:7" x14ac:dyDescent="0.2">
      <c r="A668">
        <v>7819</v>
      </c>
      <c r="B668" s="106" t="s">
        <v>1200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">
      <c r="A669">
        <v>7821</v>
      </c>
      <c r="B669" s="106" t="s">
        <v>1683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">
      <c r="A670">
        <v>7822</v>
      </c>
      <c r="B670" s="106" t="s">
        <v>836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">
      <c r="A671">
        <v>7840</v>
      </c>
      <c r="B671" s="106" t="s">
        <v>837</v>
      </c>
      <c r="C671">
        <v>0</v>
      </c>
      <c r="D671">
        <v>0</v>
      </c>
      <c r="E671">
        <v>0</v>
      </c>
      <c r="F671" s="106">
        <v>0</v>
      </c>
      <c r="G671">
        <v>0.05</v>
      </c>
    </row>
    <row r="672" spans="1:7" x14ac:dyDescent="0.2">
      <c r="A672">
        <v>7844</v>
      </c>
      <c r="B672" s="106" t="s">
        <v>838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">
      <c r="A673">
        <v>7846</v>
      </c>
      <c r="B673" s="106" t="s">
        <v>839</v>
      </c>
      <c r="C673">
        <v>0.1</v>
      </c>
      <c r="D673">
        <v>0.1</v>
      </c>
      <c r="E673">
        <v>0.3</v>
      </c>
      <c r="F673">
        <v>0.1</v>
      </c>
      <c r="G673">
        <v>0.1</v>
      </c>
    </row>
    <row r="674" spans="1:7" x14ac:dyDescent="0.2">
      <c r="A674">
        <v>7856</v>
      </c>
      <c r="B674" s="106" t="s">
        <v>840</v>
      </c>
      <c r="C674">
        <v>0.05</v>
      </c>
      <c r="D674">
        <v>0.05</v>
      </c>
      <c r="E674">
        <v>0.15</v>
      </c>
      <c r="F674">
        <v>0.05</v>
      </c>
      <c r="G674">
        <v>0</v>
      </c>
    </row>
    <row r="675" spans="1:7" x14ac:dyDescent="0.2">
      <c r="A675">
        <v>7860</v>
      </c>
      <c r="B675" s="106" t="s">
        <v>841</v>
      </c>
      <c r="C675">
        <v>0.05</v>
      </c>
      <c r="D675" s="106">
        <v>0.05</v>
      </c>
      <c r="E675">
        <v>0.15</v>
      </c>
      <c r="F675" s="106">
        <v>0.05</v>
      </c>
      <c r="G675" s="106">
        <v>0.05</v>
      </c>
    </row>
    <row r="676" spans="1:7" x14ac:dyDescent="0.2">
      <c r="A676">
        <v>7862</v>
      </c>
      <c r="B676" s="106" t="s">
        <v>2057</v>
      </c>
      <c r="C676">
        <v>0</v>
      </c>
      <c r="D676">
        <v>0</v>
      </c>
      <c r="E676">
        <v>0</v>
      </c>
      <c r="F676" t="s">
        <v>157</v>
      </c>
      <c r="G676" t="s">
        <v>157</v>
      </c>
    </row>
    <row r="677" spans="1:7" x14ac:dyDescent="0.2">
      <c r="A677">
        <v>7885</v>
      </c>
      <c r="B677" s="106" t="s">
        <v>842</v>
      </c>
      <c r="C677">
        <v>0.05</v>
      </c>
      <c r="D677">
        <v>0.05</v>
      </c>
      <c r="E677">
        <v>0.15</v>
      </c>
      <c r="F677">
        <v>0.05</v>
      </c>
      <c r="G677" s="106">
        <v>0.05</v>
      </c>
    </row>
    <row r="678" spans="1:7" x14ac:dyDescent="0.2">
      <c r="A678">
        <v>7898</v>
      </c>
      <c r="B678" s="106" t="s">
        <v>2117</v>
      </c>
      <c r="C678">
        <v>0</v>
      </c>
      <c r="D678" s="106">
        <v>0</v>
      </c>
      <c r="E678" t="s">
        <v>157</v>
      </c>
      <c r="F678">
        <v>0</v>
      </c>
      <c r="G678" s="106">
        <v>0</v>
      </c>
    </row>
    <row r="679" spans="1:7" x14ac:dyDescent="0.2">
      <c r="A679">
        <v>7905</v>
      </c>
      <c r="B679" s="106" t="s">
        <v>2318</v>
      </c>
      <c r="C679">
        <v>0.05</v>
      </c>
      <c r="D679" s="106" t="s">
        <v>157</v>
      </c>
      <c r="E679" t="s">
        <v>157</v>
      </c>
      <c r="F679">
        <v>0</v>
      </c>
      <c r="G679" t="s">
        <v>157</v>
      </c>
    </row>
    <row r="680" spans="1:7" x14ac:dyDescent="0.2">
      <c r="A680">
        <v>7911</v>
      </c>
      <c r="B680" s="106" t="s">
        <v>843</v>
      </c>
      <c r="C680">
        <v>0.05</v>
      </c>
      <c r="D680">
        <v>0.05</v>
      </c>
      <c r="E680">
        <v>0.15</v>
      </c>
      <c r="F680">
        <v>0.05</v>
      </c>
      <c r="G680">
        <v>0.05</v>
      </c>
    </row>
    <row r="681" spans="1:7" x14ac:dyDescent="0.2">
      <c r="A681">
        <v>7912</v>
      </c>
      <c r="B681" s="106" t="s">
        <v>2319</v>
      </c>
      <c r="C681">
        <v>0</v>
      </c>
      <c r="D681" t="s">
        <v>157</v>
      </c>
      <c r="E681">
        <v>0</v>
      </c>
      <c r="F681">
        <v>0</v>
      </c>
      <c r="G681">
        <v>0</v>
      </c>
    </row>
    <row r="682" spans="1:7" x14ac:dyDescent="0.2">
      <c r="A682">
        <v>7916</v>
      </c>
      <c r="B682" s="106" t="s">
        <v>844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7936</v>
      </c>
      <c r="B683" s="106" t="s">
        <v>2320</v>
      </c>
      <c r="C683">
        <v>0</v>
      </c>
      <c r="D683" t="s">
        <v>157</v>
      </c>
      <c r="E683">
        <v>0</v>
      </c>
      <c r="F683" t="s">
        <v>157</v>
      </c>
      <c r="G683">
        <v>0</v>
      </c>
    </row>
    <row r="684" spans="1:7" x14ac:dyDescent="0.2">
      <c r="A684">
        <v>7937</v>
      </c>
      <c r="B684" s="106" t="s">
        <v>845</v>
      </c>
      <c r="C684">
        <v>0.05</v>
      </c>
      <c r="D684">
        <v>0.05</v>
      </c>
      <c r="E684" s="106">
        <v>0.15</v>
      </c>
      <c r="F684">
        <v>0.05</v>
      </c>
      <c r="G684">
        <v>0.05</v>
      </c>
    </row>
    <row r="685" spans="1:7" x14ac:dyDescent="0.2">
      <c r="A685">
        <v>7947</v>
      </c>
      <c r="B685" s="106" t="s">
        <v>2009</v>
      </c>
      <c r="C685">
        <v>0.15</v>
      </c>
      <c r="D685">
        <v>0</v>
      </c>
      <c r="E685">
        <v>0.45</v>
      </c>
      <c r="F685" t="s">
        <v>157</v>
      </c>
      <c r="G685" s="106">
        <v>0.1</v>
      </c>
    </row>
    <row r="686" spans="1:7" x14ac:dyDescent="0.2">
      <c r="A686">
        <v>7949</v>
      </c>
      <c r="B686" s="106" t="s">
        <v>1491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">
      <c r="A687">
        <v>7951</v>
      </c>
      <c r="B687" s="106" t="s">
        <v>1658</v>
      </c>
      <c r="C687">
        <v>0.1</v>
      </c>
      <c r="D687">
        <v>0.1</v>
      </c>
      <c r="E687">
        <v>0.3</v>
      </c>
      <c r="F687">
        <v>0.1</v>
      </c>
      <c r="G687">
        <v>0.1</v>
      </c>
    </row>
    <row r="688" spans="1:7" x14ac:dyDescent="0.2">
      <c r="A688">
        <v>7952</v>
      </c>
      <c r="B688" s="106" t="s">
        <v>2321</v>
      </c>
      <c r="C688">
        <v>0</v>
      </c>
      <c r="D688" t="s">
        <v>157</v>
      </c>
      <c r="E688">
        <v>0</v>
      </c>
      <c r="F688" t="s">
        <v>157</v>
      </c>
      <c r="G688">
        <v>0.05</v>
      </c>
    </row>
    <row r="689" spans="1:7" x14ac:dyDescent="0.2">
      <c r="A689">
        <v>7962</v>
      </c>
      <c r="B689" s="106" t="s">
        <v>846</v>
      </c>
      <c r="C689">
        <v>0</v>
      </c>
      <c r="D689">
        <v>0</v>
      </c>
      <c r="E689">
        <v>0</v>
      </c>
      <c r="F689">
        <v>0</v>
      </c>
      <c r="G689" s="106">
        <v>0</v>
      </c>
    </row>
    <row r="690" spans="1:7" x14ac:dyDescent="0.2">
      <c r="A690">
        <v>7965</v>
      </c>
      <c r="B690" s="106" t="s">
        <v>847</v>
      </c>
      <c r="C690">
        <v>0.05</v>
      </c>
      <c r="D690">
        <v>0.05</v>
      </c>
      <c r="E690">
        <v>0.15</v>
      </c>
      <c r="F690" s="106">
        <v>0.05</v>
      </c>
      <c r="G690" s="106">
        <v>0.05</v>
      </c>
    </row>
    <row r="691" spans="1:7" x14ac:dyDescent="0.2">
      <c r="A691">
        <v>7966</v>
      </c>
      <c r="B691" s="106" t="s">
        <v>1201</v>
      </c>
      <c r="C691">
        <v>0.05</v>
      </c>
      <c r="D691">
        <v>0.05</v>
      </c>
      <c r="E691">
        <v>0.15</v>
      </c>
      <c r="F691">
        <v>0.05</v>
      </c>
      <c r="G691">
        <v>0.05</v>
      </c>
    </row>
    <row r="692" spans="1:7" x14ac:dyDescent="0.2">
      <c r="A692">
        <v>7976</v>
      </c>
      <c r="B692" s="106" t="s">
        <v>1364</v>
      </c>
      <c r="C692">
        <v>0</v>
      </c>
      <c r="D692" t="s">
        <v>157</v>
      </c>
      <c r="E692" t="s">
        <v>157</v>
      </c>
      <c r="F692" t="s">
        <v>157</v>
      </c>
      <c r="G692" t="s">
        <v>157</v>
      </c>
    </row>
    <row r="693" spans="1:7" x14ac:dyDescent="0.2">
      <c r="A693">
        <v>7979</v>
      </c>
      <c r="B693" s="106" t="s">
        <v>1758</v>
      </c>
      <c r="C693">
        <v>0.05</v>
      </c>
      <c r="D693">
        <v>0.05</v>
      </c>
      <c r="E693">
        <v>0.15</v>
      </c>
      <c r="F693">
        <v>0.05</v>
      </c>
      <c r="G693">
        <v>0.05</v>
      </c>
    </row>
    <row r="694" spans="1:7" x14ac:dyDescent="0.2">
      <c r="A694">
        <v>7981</v>
      </c>
      <c r="B694" s="106" t="s">
        <v>848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">
      <c r="A695">
        <v>7987</v>
      </c>
      <c r="B695" s="106" t="s">
        <v>1202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">
      <c r="A696">
        <v>7988</v>
      </c>
      <c r="B696" s="106" t="s">
        <v>850</v>
      </c>
      <c r="C696">
        <v>0.05</v>
      </c>
      <c r="D696">
        <v>0.05</v>
      </c>
      <c r="E696">
        <v>0.15</v>
      </c>
      <c r="F696">
        <v>0.05</v>
      </c>
      <c r="G696" s="106">
        <v>0.05</v>
      </c>
    </row>
    <row r="697" spans="1:7" x14ac:dyDescent="0.2">
      <c r="A697">
        <v>7999</v>
      </c>
      <c r="B697" s="106" t="s">
        <v>851</v>
      </c>
      <c r="C697">
        <v>0.05</v>
      </c>
      <c r="D697">
        <v>0.05</v>
      </c>
      <c r="E697">
        <v>0.15</v>
      </c>
      <c r="F697">
        <v>0.05</v>
      </c>
      <c r="G697" s="106">
        <v>0.05</v>
      </c>
    </row>
    <row r="698" spans="1:7" x14ac:dyDescent="0.2">
      <c r="A698">
        <v>8008</v>
      </c>
      <c r="B698" s="106" t="s">
        <v>852</v>
      </c>
      <c r="C698">
        <v>0.05</v>
      </c>
      <c r="D698">
        <v>0.05</v>
      </c>
      <c r="E698">
        <v>0.15</v>
      </c>
      <c r="F698">
        <v>0.05</v>
      </c>
      <c r="G698">
        <v>0.05</v>
      </c>
    </row>
    <row r="699" spans="1:7" x14ac:dyDescent="0.2">
      <c r="A699">
        <v>8011</v>
      </c>
      <c r="B699" s="106" t="s">
        <v>853</v>
      </c>
      <c r="C699">
        <v>0.05</v>
      </c>
      <c r="D699">
        <v>0.05</v>
      </c>
      <c r="E699">
        <v>0.15</v>
      </c>
      <c r="F699">
        <v>0.05</v>
      </c>
      <c r="G699">
        <v>0.05</v>
      </c>
    </row>
    <row r="700" spans="1:7" x14ac:dyDescent="0.2">
      <c r="A700">
        <v>8013</v>
      </c>
      <c r="B700" s="106" t="s">
        <v>1863</v>
      </c>
      <c r="C700">
        <v>0</v>
      </c>
      <c r="D700">
        <v>0</v>
      </c>
      <c r="E700">
        <v>0</v>
      </c>
      <c r="F700" t="s">
        <v>157</v>
      </c>
      <c r="G700">
        <v>0.05</v>
      </c>
    </row>
    <row r="701" spans="1:7" x14ac:dyDescent="0.2">
      <c r="A701">
        <v>8014</v>
      </c>
      <c r="B701" s="106" t="s">
        <v>1684</v>
      </c>
      <c r="C701">
        <v>0</v>
      </c>
      <c r="D701" s="106">
        <v>0</v>
      </c>
      <c r="E701" s="106">
        <v>0</v>
      </c>
      <c r="F701" s="106">
        <v>0</v>
      </c>
      <c r="G701" s="106">
        <v>0</v>
      </c>
    </row>
    <row r="702" spans="1:7" x14ac:dyDescent="0.2">
      <c r="A702">
        <v>8015</v>
      </c>
      <c r="B702" s="106" t="s">
        <v>854</v>
      </c>
      <c r="C702">
        <v>0.1</v>
      </c>
      <c r="D702" s="106">
        <v>0.1</v>
      </c>
      <c r="E702" s="106">
        <v>0.3</v>
      </c>
      <c r="F702" s="106">
        <v>0.1</v>
      </c>
      <c r="G702" s="106">
        <v>0.1</v>
      </c>
    </row>
    <row r="703" spans="1:7" x14ac:dyDescent="0.2">
      <c r="A703">
        <v>8016</v>
      </c>
      <c r="B703" s="106" t="s">
        <v>855</v>
      </c>
      <c r="C703">
        <v>0.05</v>
      </c>
      <c r="D703">
        <v>0.05</v>
      </c>
      <c r="E703">
        <v>0.15</v>
      </c>
      <c r="F703">
        <v>0.05</v>
      </c>
      <c r="G703">
        <v>0.05</v>
      </c>
    </row>
    <row r="704" spans="1:7" x14ac:dyDescent="0.2">
      <c r="A704">
        <v>8028</v>
      </c>
      <c r="B704" s="106" t="s">
        <v>1427</v>
      </c>
      <c r="C704">
        <v>0.05</v>
      </c>
      <c r="D704">
        <v>0.05</v>
      </c>
      <c r="E704">
        <v>0.15</v>
      </c>
      <c r="F704">
        <v>0.05</v>
      </c>
      <c r="G704">
        <v>0.05</v>
      </c>
    </row>
    <row r="705" spans="1:7" x14ac:dyDescent="0.2">
      <c r="A705">
        <v>8031</v>
      </c>
      <c r="B705" s="106" t="s">
        <v>856</v>
      </c>
      <c r="C705">
        <v>0.05</v>
      </c>
      <c r="D705">
        <v>0.05</v>
      </c>
      <c r="E705">
        <v>0.15</v>
      </c>
      <c r="F705">
        <v>0.05</v>
      </c>
      <c r="G705">
        <v>0.05</v>
      </c>
    </row>
    <row r="706" spans="1:7" x14ac:dyDescent="0.2">
      <c r="A706">
        <v>8032</v>
      </c>
      <c r="B706" s="106" t="s">
        <v>1428</v>
      </c>
      <c r="C706">
        <v>0</v>
      </c>
      <c r="D706">
        <v>0.1</v>
      </c>
      <c r="E706">
        <v>0.3</v>
      </c>
      <c r="F706">
        <v>0.1</v>
      </c>
      <c r="G706">
        <v>0.1</v>
      </c>
    </row>
    <row r="707" spans="1:7" x14ac:dyDescent="0.2">
      <c r="A707">
        <v>8035</v>
      </c>
      <c r="B707" s="106" t="s">
        <v>857</v>
      </c>
      <c r="C707">
        <v>0.45</v>
      </c>
      <c r="D707">
        <v>0.45</v>
      </c>
      <c r="E707">
        <v>1.35</v>
      </c>
      <c r="F707">
        <v>0.4</v>
      </c>
      <c r="G707">
        <v>0.4</v>
      </c>
    </row>
    <row r="708" spans="1:7" x14ac:dyDescent="0.2">
      <c r="A708">
        <v>8038</v>
      </c>
      <c r="B708" s="106" t="s">
        <v>1356</v>
      </c>
      <c r="C708">
        <v>0.05</v>
      </c>
      <c r="D708">
        <v>0.05</v>
      </c>
      <c r="E708" s="106">
        <v>0.15</v>
      </c>
      <c r="F708" s="106">
        <v>0.05</v>
      </c>
      <c r="G708" s="106">
        <v>0.05</v>
      </c>
    </row>
    <row r="709" spans="1:7" x14ac:dyDescent="0.2">
      <c r="A709">
        <v>8043</v>
      </c>
      <c r="B709" s="106" t="s">
        <v>858</v>
      </c>
      <c r="C709">
        <v>0</v>
      </c>
      <c r="D709" s="106">
        <v>0.05</v>
      </c>
      <c r="E709">
        <v>0.3</v>
      </c>
      <c r="F709" s="106">
        <v>0.1</v>
      </c>
      <c r="G709" s="106">
        <v>0.05</v>
      </c>
    </row>
    <row r="710" spans="1:7" x14ac:dyDescent="0.2">
      <c r="A710">
        <v>8051</v>
      </c>
      <c r="B710" s="106" t="s">
        <v>1066</v>
      </c>
      <c r="C710">
        <v>0.05</v>
      </c>
      <c r="D710">
        <v>0.05</v>
      </c>
      <c r="E710">
        <v>0.15</v>
      </c>
      <c r="F710" s="106">
        <v>0.05</v>
      </c>
      <c r="G710" s="106">
        <v>0.05</v>
      </c>
    </row>
    <row r="711" spans="1:7" x14ac:dyDescent="0.2">
      <c r="A711">
        <v>8052</v>
      </c>
      <c r="B711" s="106" t="s">
        <v>2322</v>
      </c>
      <c r="C711">
        <v>0.1</v>
      </c>
      <c r="D711" t="s">
        <v>157</v>
      </c>
      <c r="E711">
        <v>0.3</v>
      </c>
      <c r="F711" s="106" t="s">
        <v>157</v>
      </c>
      <c r="G711">
        <v>0.1</v>
      </c>
    </row>
    <row r="712" spans="1:7" x14ac:dyDescent="0.2">
      <c r="A712">
        <v>8056</v>
      </c>
      <c r="B712" s="106" t="s">
        <v>1759</v>
      </c>
      <c r="C712">
        <v>0</v>
      </c>
      <c r="D712">
        <v>0</v>
      </c>
      <c r="E712">
        <v>0.3</v>
      </c>
      <c r="F712" s="106">
        <v>0</v>
      </c>
      <c r="G712">
        <v>0.05</v>
      </c>
    </row>
    <row r="713" spans="1:7" x14ac:dyDescent="0.2">
      <c r="A713">
        <v>8057</v>
      </c>
      <c r="B713" s="106" t="s">
        <v>2323</v>
      </c>
      <c r="C713">
        <v>0.15</v>
      </c>
      <c r="D713" t="s">
        <v>157</v>
      </c>
      <c r="E713">
        <v>0</v>
      </c>
      <c r="F713">
        <v>0</v>
      </c>
      <c r="G713">
        <v>0</v>
      </c>
    </row>
    <row r="714" spans="1:7" x14ac:dyDescent="0.2">
      <c r="A714">
        <v>8058</v>
      </c>
      <c r="B714" s="106" t="s">
        <v>1671</v>
      </c>
      <c r="C714">
        <v>0</v>
      </c>
      <c r="D714">
        <v>0</v>
      </c>
      <c r="E714" t="s">
        <v>157</v>
      </c>
      <c r="F714" t="s">
        <v>157</v>
      </c>
      <c r="G714" t="s">
        <v>157</v>
      </c>
    </row>
    <row r="715" spans="1:7" x14ac:dyDescent="0.2">
      <c r="A715">
        <v>8059</v>
      </c>
      <c r="B715" s="106" t="s">
        <v>859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8060</v>
      </c>
      <c r="B716" s="106" t="s">
        <v>1098</v>
      </c>
      <c r="C716">
        <v>0.05</v>
      </c>
      <c r="D716" t="s">
        <v>157</v>
      </c>
      <c r="E716">
        <v>0.15</v>
      </c>
      <c r="F716" t="s">
        <v>157</v>
      </c>
      <c r="G716">
        <v>0.05</v>
      </c>
    </row>
    <row r="717" spans="1:7" x14ac:dyDescent="0.2">
      <c r="A717">
        <v>8074</v>
      </c>
      <c r="B717" s="106" t="s">
        <v>860</v>
      </c>
      <c r="C717">
        <v>0</v>
      </c>
      <c r="D717">
        <v>0</v>
      </c>
      <c r="E717">
        <v>0.3</v>
      </c>
      <c r="F717">
        <v>0.1</v>
      </c>
      <c r="G717">
        <v>0.1</v>
      </c>
    </row>
    <row r="718" spans="1:7" x14ac:dyDescent="0.2">
      <c r="A718">
        <v>8075</v>
      </c>
      <c r="B718" s="106" t="s">
        <v>1717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">
      <c r="A719">
        <v>8077</v>
      </c>
      <c r="B719" s="106" t="s">
        <v>861</v>
      </c>
      <c r="C719">
        <v>0</v>
      </c>
      <c r="D719" s="106">
        <v>0</v>
      </c>
      <c r="E719" s="106">
        <v>0</v>
      </c>
      <c r="F719" s="106">
        <v>0</v>
      </c>
      <c r="G719" s="106">
        <v>0</v>
      </c>
    </row>
    <row r="720" spans="1:7" x14ac:dyDescent="0.2">
      <c r="A720">
        <v>8079</v>
      </c>
      <c r="B720" s="106" t="s">
        <v>862</v>
      </c>
      <c r="C720">
        <v>0.1</v>
      </c>
      <c r="D720">
        <v>0.1</v>
      </c>
      <c r="E720">
        <v>0.3</v>
      </c>
      <c r="F720" s="106">
        <v>0.1</v>
      </c>
      <c r="G720" s="106">
        <v>0.1</v>
      </c>
    </row>
    <row r="721" spans="1:7" x14ac:dyDescent="0.2">
      <c r="A721">
        <v>8087</v>
      </c>
      <c r="B721" s="106" t="s">
        <v>1760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8088</v>
      </c>
      <c r="B722" s="106" t="s">
        <v>2324</v>
      </c>
      <c r="C722">
        <v>0</v>
      </c>
      <c r="D722" t="s">
        <v>157</v>
      </c>
      <c r="E722" t="s">
        <v>157</v>
      </c>
      <c r="F722" t="s">
        <v>157</v>
      </c>
      <c r="G722" t="s">
        <v>157</v>
      </c>
    </row>
    <row r="723" spans="1:7" x14ac:dyDescent="0.2">
      <c r="A723">
        <v>8089</v>
      </c>
      <c r="B723" s="106" t="s">
        <v>863</v>
      </c>
      <c r="C723">
        <v>0.05</v>
      </c>
      <c r="D723">
        <v>0.05</v>
      </c>
      <c r="E723">
        <v>0.15</v>
      </c>
      <c r="F723">
        <v>0.05</v>
      </c>
      <c r="G723">
        <v>0.05</v>
      </c>
    </row>
    <row r="724" spans="1:7" x14ac:dyDescent="0.2">
      <c r="A724">
        <v>8091</v>
      </c>
      <c r="B724" s="106" t="s">
        <v>2325</v>
      </c>
      <c r="C724">
        <v>0</v>
      </c>
      <c r="D724" t="s">
        <v>157</v>
      </c>
      <c r="E724" t="s">
        <v>157</v>
      </c>
      <c r="F724" t="s">
        <v>157</v>
      </c>
      <c r="G724" t="s">
        <v>157</v>
      </c>
    </row>
    <row r="725" spans="1:7" x14ac:dyDescent="0.2">
      <c r="A725">
        <v>8093</v>
      </c>
      <c r="B725" s="106" t="s">
        <v>864</v>
      </c>
      <c r="C725">
        <v>0.05</v>
      </c>
      <c r="D725">
        <v>0.05</v>
      </c>
      <c r="E725">
        <v>0.15</v>
      </c>
      <c r="F725">
        <v>0.05</v>
      </c>
      <c r="G725">
        <v>0.05</v>
      </c>
    </row>
    <row r="726" spans="1:7" x14ac:dyDescent="0.2">
      <c r="A726">
        <v>8098</v>
      </c>
      <c r="B726" s="106" t="s">
        <v>2058</v>
      </c>
      <c r="C726">
        <v>0.05</v>
      </c>
      <c r="D726">
        <v>0.05</v>
      </c>
      <c r="E726">
        <v>0</v>
      </c>
      <c r="F726">
        <v>0</v>
      </c>
      <c r="G726" t="s">
        <v>157</v>
      </c>
    </row>
    <row r="727" spans="1:7" x14ac:dyDescent="0.2">
      <c r="A727">
        <v>8101</v>
      </c>
      <c r="B727" s="106" t="s">
        <v>865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8103</v>
      </c>
      <c r="B728" s="106" t="s">
        <v>866</v>
      </c>
      <c r="C728">
        <v>0.05</v>
      </c>
      <c r="D728">
        <v>0.05</v>
      </c>
      <c r="E728">
        <v>0.15</v>
      </c>
      <c r="F728">
        <v>0.05</v>
      </c>
      <c r="G728">
        <v>0.05</v>
      </c>
    </row>
    <row r="729" spans="1:7" x14ac:dyDescent="0.2">
      <c r="A729">
        <v>8111</v>
      </c>
      <c r="B729" s="106" t="s">
        <v>1864</v>
      </c>
      <c r="C729">
        <v>0</v>
      </c>
      <c r="D729">
        <v>0</v>
      </c>
      <c r="E729" s="106">
        <v>0</v>
      </c>
      <c r="F729" s="106">
        <v>0</v>
      </c>
      <c r="G729" s="106">
        <v>0</v>
      </c>
    </row>
    <row r="730" spans="1:7" x14ac:dyDescent="0.2">
      <c r="A730">
        <v>8113</v>
      </c>
      <c r="B730" s="106" t="s">
        <v>1685</v>
      </c>
      <c r="C730">
        <v>0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8114</v>
      </c>
      <c r="B731" s="106" t="s">
        <v>867</v>
      </c>
      <c r="C731">
        <v>0.05</v>
      </c>
      <c r="D731">
        <v>0.05</v>
      </c>
      <c r="E731">
        <v>0.15</v>
      </c>
      <c r="F731" s="106">
        <v>0.05</v>
      </c>
      <c r="G731" s="106">
        <v>0.05</v>
      </c>
    </row>
    <row r="732" spans="1:7" x14ac:dyDescent="0.2">
      <c r="A732">
        <v>8131</v>
      </c>
      <c r="B732" s="106" t="s">
        <v>1865</v>
      </c>
      <c r="C732">
        <v>0</v>
      </c>
      <c r="D732" s="106">
        <v>0</v>
      </c>
      <c r="E732" s="106">
        <v>0</v>
      </c>
      <c r="F732" s="106">
        <v>0</v>
      </c>
      <c r="G732">
        <v>0</v>
      </c>
    </row>
    <row r="733" spans="1:7" x14ac:dyDescent="0.2">
      <c r="A733">
        <v>8132</v>
      </c>
      <c r="B733" s="106" t="s">
        <v>868</v>
      </c>
      <c r="C733">
        <v>0.05</v>
      </c>
      <c r="D733" s="106">
        <v>0.05</v>
      </c>
      <c r="E733" s="106">
        <v>0.15</v>
      </c>
      <c r="F733" s="106">
        <v>0.05</v>
      </c>
      <c r="G733">
        <v>0.05</v>
      </c>
    </row>
    <row r="734" spans="1:7" x14ac:dyDescent="0.2">
      <c r="A734">
        <v>8136</v>
      </c>
      <c r="B734" s="106" t="s">
        <v>1429</v>
      </c>
      <c r="C734">
        <v>0</v>
      </c>
      <c r="D734">
        <v>0</v>
      </c>
      <c r="E734">
        <v>0.15</v>
      </c>
      <c r="F734">
        <v>0.05</v>
      </c>
      <c r="G734">
        <v>0.05</v>
      </c>
    </row>
    <row r="735" spans="1:7" x14ac:dyDescent="0.2">
      <c r="A735">
        <v>8137</v>
      </c>
      <c r="B735" s="106" t="s">
        <v>2326</v>
      </c>
      <c r="C735">
        <v>0.05</v>
      </c>
      <c r="D735" t="s">
        <v>157</v>
      </c>
      <c r="E735">
        <v>0.15</v>
      </c>
      <c r="F735" t="s">
        <v>157</v>
      </c>
      <c r="G735">
        <v>0.05</v>
      </c>
    </row>
    <row r="736" spans="1:7" x14ac:dyDescent="0.2">
      <c r="A736">
        <v>8140</v>
      </c>
      <c r="B736" s="106" t="s">
        <v>869</v>
      </c>
      <c r="C736">
        <v>0.05</v>
      </c>
      <c r="D736" s="106">
        <v>0.05</v>
      </c>
      <c r="E736">
        <v>0.15</v>
      </c>
      <c r="F736">
        <v>0.05</v>
      </c>
      <c r="G736" s="106">
        <v>0.05</v>
      </c>
    </row>
    <row r="737" spans="1:7" x14ac:dyDescent="0.2">
      <c r="A737">
        <v>8141</v>
      </c>
      <c r="B737" s="106" t="s">
        <v>870</v>
      </c>
      <c r="C737">
        <v>0.05</v>
      </c>
      <c r="D737">
        <v>0.05</v>
      </c>
      <c r="E737">
        <v>0.15</v>
      </c>
      <c r="F737">
        <v>0.05</v>
      </c>
      <c r="G737">
        <v>0.05</v>
      </c>
    </row>
    <row r="738" spans="1:7" x14ac:dyDescent="0.2">
      <c r="A738">
        <v>8142</v>
      </c>
      <c r="B738" s="106" t="s">
        <v>871</v>
      </c>
      <c r="C738">
        <v>0.05</v>
      </c>
      <c r="D738">
        <v>0.05</v>
      </c>
      <c r="E738" s="106">
        <v>0.15</v>
      </c>
      <c r="F738" s="106">
        <v>0.05</v>
      </c>
      <c r="G738" s="106">
        <v>0.05</v>
      </c>
    </row>
    <row r="739" spans="1:7" x14ac:dyDescent="0.2">
      <c r="A739">
        <v>8150</v>
      </c>
      <c r="B739" s="106" t="s">
        <v>872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 x14ac:dyDescent="0.2">
      <c r="A740">
        <v>8153</v>
      </c>
      <c r="B740" s="106" t="s">
        <v>873</v>
      </c>
      <c r="C740">
        <v>0.05</v>
      </c>
      <c r="D740">
        <v>0.05</v>
      </c>
      <c r="E740" s="106">
        <v>0.15</v>
      </c>
      <c r="F740">
        <v>0.1</v>
      </c>
      <c r="G740" s="106">
        <v>0.1</v>
      </c>
    </row>
    <row r="741" spans="1:7" x14ac:dyDescent="0.2">
      <c r="A741">
        <v>8158</v>
      </c>
      <c r="B741" s="106" t="s">
        <v>874</v>
      </c>
      <c r="C741">
        <v>0.05</v>
      </c>
      <c r="D741">
        <v>0</v>
      </c>
      <c r="E741">
        <v>0.15</v>
      </c>
      <c r="F741">
        <v>0.05</v>
      </c>
      <c r="G741">
        <v>0.05</v>
      </c>
    </row>
    <row r="742" spans="1:7" x14ac:dyDescent="0.2">
      <c r="A742">
        <v>8160</v>
      </c>
      <c r="B742" s="106" t="s">
        <v>875</v>
      </c>
      <c r="C742">
        <v>0.05</v>
      </c>
      <c r="D742">
        <v>0.05</v>
      </c>
      <c r="E742">
        <v>0.15</v>
      </c>
      <c r="F742">
        <v>0.05</v>
      </c>
      <c r="G742">
        <v>0.05</v>
      </c>
    </row>
    <row r="743" spans="1:7" x14ac:dyDescent="0.2">
      <c r="A743">
        <v>8163</v>
      </c>
      <c r="B743" s="106" t="s">
        <v>876</v>
      </c>
      <c r="C743">
        <v>0.05</v>
      </c>
      <c r="D743">
        <v>0.05</v>
      </c>
      <c r="E743">
        <v>0.15</v>
      </c>
      <c r="F743">
        <v>0.05</v>
      </c>
      <c r="G743">
        <v>0.05</v>
      </c>
    </row>
    <row r="744" spans="1:7" x14ac:dyDescent="0.2">
      <c r="A744">
        <v>8165</v>
      </c>
      <c r="B744" s="106" t="s">
        <v>2327</v>
      </c>
      <c r="C744">
        <v>0</v>
      </c>
      <c r="D744" t="s">
        <v>157</v>
      </c>
      <c r="E744">
        <v>0</v>
      </c>
      <c r="F744" t="s">
        <v>157</v>
      </c>
      <c r="G744" t="s">
        <v>157</v>
      </c>
    </row>
    <row r="745" spans="1:7" x14ac:dyDescent="0.2">
      <c r="A745">
        <v>8166</v>
      </c>
      <c r="B745" s="106" t="s">
        <v>1718</v>
      </c>
      <c r="C745">
        <v>0</v>
      </c>
      <c r="D745" s="106">
        <v>0</v>
      </c>
      <c r="E745">
        <v>0.15</v>
      </c>
      <c r="F745" s="106">
        <v>0</v>
      </c>
      <c r="G745" s="106">
        <v>0</v>
      </c>
    </row>
    <row r="746" spans="1:7" x14ac:dyDescent="0.2">
      <c r="A746">
        <v>8174</v>
      </c>
      <c r="B746" s="106" t="s">
        <v>2010</v>
      </c>
      <c r="C746">
        <v>0.05</v>
      </c>
      <c r="D746" s="106">
        <v>0.05</v>
      </c>
      <c r="E746">
        <v>0.15</v>
      </c>
      <c r="F746" s="106">
        <v>0.05</v>
      </c>
      <c r="G746" s="106">
        <v>0.05</v>
      </c>
    </row>
    <row r="747" spans="1:7" x14ac:dyDescent="0.2">
      <c r="A747">
        <v>8179</v>
      </c>
      <c r="B747" s="106" t="s">
        <v>877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">
      <c r="A748">
        <v>8182</v>
      </c>
      <c r="B748" s="106" t="s">
        <v>878</v>
      </c>
      <c r="C748">
        <v>0.05</v>
      </c>
      <c r="D748">
        <v>0.05</v>
      </c>
      <c r="E748">
        <v>0.15</v>
      </c>
      <c r="F748">
        <v>0.05</v>
      </c>
      <c r="G748">
        <v>0.05</v>
      </c>
    </row>
    <row r="749" spans="1:7" x14ac:dyDescent="0.2">
      <c r="A749">
        <v>8184</v>
      </c>
      <c r="B749" s="106" t="s">
        <v>2328</v>
      </c>
      <c r="C749">
        <v>0</v>
      </c>
      <c r="D749" s="106" t="s">
        <v>157</v>
      </c>
      <c r="E749" t="s">
        <v>157</v>
      </c>
      <c r="F749" s="106" t="s">
        <v>157</v>
      </c>
      <c r="G749" t="s">
        <v>157</v>
      </c>
    </row>
    <row r="750" spans="1:7" x14ac:dyDescent="0.2">
      <c r="A750">
        <v>8185</v>
      </c>
      <c r="B750" s="106" t="s">
        <v>1263</v>
      </c>
      <c r="C750">
        <v>0.05</v>
      </c>
      <c r="D750" s="106">
        <v>0.05</v>
      </c>
      <c r="E750">
        <v>0.15</v>
      </c>
      <c r="F750" s="106">
        <v>0.05</v>
      </c>
      <c r="G750">
        <v>0.05</v>
      </c>
    </row>
    <row r="751" spans="1:7" x14ac:dyDescent="0.2">
      <c r="A751">
        <v>8194</v>
      </c>
      <c r="B751" s="106" t="s">
        <v>1492</v>
      </c>
      <c r="C751">
        <v>0.05</v>
      </c>
      <c r="D751" s="106">
        <v>0.05</v>
      </c>
      <c r="E751">
        <v>0.15</v>
      </c>
      <c r="F751" s="106">
        <v>0.05</v>
      </c>
      <c r="G751">
        <v>0.05</v>
      </c>
    </row>
    <row r="752" spans="1:7" x14ac:dyDescent="0.2">
      <c r="A752">
        <v>8200</v>
      </c>
      <c r="B752" s="106" t="s">
        <v>879</v>
      </c>
      <c r="C752">
        <v>0.05</v>
      </c>
      <c r="D752">
        <v>0.05</v>
      </c>
      <c r="E752">
        <v>0.15</v>
      </c>
      <c r="F752" s="106">
        <v>0.05</v>
      </c>
      <c r="G752">
        <v>0.05</v>
      </c>
    </row>
    <row r="753" spans="1:7" x14ac:dyDescent="0.2">
      <c r="A753">
        <v>8203</v>
      </c>
      <c r="B753" s="106" t="s">
        <v>1402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8214</v>
      </c>
      <c r="B754" s="106" t="s">
        <v>2329</v>
      </c>
      <c r="C754">
        <v>0</v>
      </c>
      <c r="D754" t="s">
        <v>157</v>
      </c>
      <c r="E754" t="s">
        <v>157</v>
      </c>
      <c r="F754" s="106">
        <v>0</v>
      </c>
      <c r="G754" s="106" t="s">
        <v>157</v>
      </c>
    </row>
    <row r="755" spans="1:7" x14ac:dyDescent="0.2">
      <c r="A755">
        <v>8217</v>
      </c>
      <c r="B755" s="106" t="s">
        <v>880</v>
      </c>
      <c r="C755">
        <v>0.05</v>
      </c>
      <c r="D755">
        <v>0.05</v>
      </c>
      <c r="E755" s="106">
        <v>0.15</v>
      </c>
      <c r="F755">
        <v>0.05</v>
      </c>
      <c r="G755" s="106">
        <v>0.05</v>
      </c>
    </row>
    <row r="756" spans="1:7" x14ac:dyDescent="0.2">
      <c r="A756">
        <v>8218</v>
      </c>
      <c r="B756" s="106" t="s">
        <v>1493</v>
      </c>
      <c r="C756">
        <v>0</v>
      </c>
      <c r="D756">
        <v>0</v>
      </c>
      <c r="E756" s="106">
        <v>0.15</v>
      </c>
      <c r="F756">
        <v>0.05</v>
      </c>
      <c r="G756" s="106">
        <v>0.05</v>
      </c>
    </row>
    <row r="757" spans="1:7" x14ac:dyDescent="0.2">
      <c r="A757">
        <v>8227</v>
      </c>
      <c r="B757" s="106" t="s">
        <v>881</v>
      </c>
      <c r="C757">
        <v>0</v>
      </c>
      <c r="D757">
        <v>0</v>
      </c>
      <c r="E757">
        <v>0</v>
      </c>
      <c r="F757" s="106">
        <v>0.15</v>
      </c>
      <c r="G757">
        <v>0.15</v>
      </c>
    </row>
    <row r="758" spans="1:7" x14ac:dyDescent="0.2">
      <c r="A758">
        <v>8230</v>
      </c>
      <c r="B758" s="106" t="s">
        <v>882</v>
      </c>
      <c r="C758">
        <v>0.05</v>
      </c>
      <c r="D758">
        <v>0.05</v>
      </c>
      <c r="E758">
        <v>0.15</v>
      </c>
      <c r="F758">
        <v>0.05</v>
      </c>
      <c r="G758" s="106">
        <v>0.05</v>
      </c>
    </row>
    <row r="759" spans="1:7" x14ac:dyDescent="0.2">
      <c r="A759">
        <v>8233</v>
      </c>
      <c r="B759" s="106" t="s">
        <v>1357</v>
      </c>
      <c r="C759">
        <v>0.05</v>
      </c>
      <c r="D759">
        <v>0.05</v>
      </c>
      <c r="E759">
        <v>0.15</v>
      </c>
      <c r="F759">
        <v>0.05</v>
      </c>
      <c r="G759">
        <v>0.05</v>
      </c>
    </row>
    <row r="760" spans="1:7" x14ac:dyDescent="0.2">
      <c r="A760">
        <v>8237</v>
      </c>
      <c r="B760" s="106" t="s">
        <v>883</v>
      </c>
      <c r="C760">
        <v>0.05</v>
      </c>
      <c r="D760">
        <v>0.05</v>
      </c>
      <c r="E760">
        <v>0</v>
      </c>
      <c r="F760">
        <v>0.05</v>
      </c>
      <c r="G760">
        <v>0.05</v>
      </c>
    </row>
    <row r="761" spans="1:7" x14ac:dyDescent="0.2">
      <c r="A761">
        <v>8242</v>
      </c>
      <c r="B761" s="106" t="s">
        <v>884</v>
      </c>
      <c r="C761">
        <v>0</v>
      </c>
      <c r="D761" s="106">
        <v>0</v>
      </c>
      <c r="E761" s="106">
        <v>0</v>
      </c>
      <c r="F761" s="106">
        <v>0</v>
      </c>
      <c r="G761">
        <v>0</v>
      </c>
    </row>
    <row r="762" spans="1:7" x14ac:dyDescent="0.2">
      <c r="A762">
        <v>8244</v>
      </c>
      <c r="B762" s="106" t="s">
        <v>885</v>
      </c>
      <c r="C762">
        <v>0.1</v>
      </c>
      <c r="D762">
        <v>0.1</v>
      </c>
      <c r="E762">
        <v>0.3</v>
      </c>
      <c r="F762" s="106">
        <v>0.1</v>
      </c>
      <c r="G762" s="106">
        <v>0.1</v>
      </c>
    </row>
    <row r="763" spans="1:7" x14ac:dyDescent="0.2">
      <c r="A763">
        <v>8251</v>
      </c>
      <c r="B763" s="106" t="s">
        <v>1358</v>
      </c>
      <c r="C763">
        <v>0.05</v>
      </c>
      <c r="D763">
        <v>0.05</v>
      </c>
      <c r="E763">
        <v>0.15</v>
      </c>
      <c r="F763" s="106">
        <v>0.05</v>
      </c>
      <c r="G763" s="106">
        <v>0.05</v>
      </c>
    </row>
    <row r="764" spans="1:7" x14ac:dyDescent="0.2">
      <c r="A764">
        <v>8252</v>
      </c>
      <c r="B764" s="106" t="s">
        <v>886</v>
      </c>
      <c r="C764">
        <v>0.05</v>
      </c>
      <c r="D764">
        <v>0.05</v>
      </c>
      <c r="E764">
        <v>0.15</v>
      </c>
      <c r="F764">
        <v>0.05</v>
      </c>
      <c r="G764" s="106">
        <v>0.05</v>
      </c>
    </row>
    <row r="765" spans="1:7" x14ac:dyDescent="0.2">
      <c r="A765">
        <v>8253</v>
      </c>
      <c r="B765" s="106" t="s">
        <v>535</v>
      </c>
      <c r="C765">
        <v>0.05</v>
      </c>
      <c r="D765">
        <v>0.05</v>
      </c>
      <c r="E765">
        <v>0.15</v>
      </c>
      <c r="F765">
        <v>0.05</v>
      </c>
      <c r="G765">
        <v>0.05</v>
      </c>
    </row>
    <row r="766" spans="1:7" x14ac:dyDescent="0.2">
      <c r="A766">
        <v>8260</v>
      </c>
      <c r="B766" s="106" t="s">
        <v>1761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">
      <c r="A767">
        <v>8267</v>
      </c>
      <c r="B767" s="106" t="s">
        <v>220</v>
      </c>
      <c r="C767">
        <v>0.05</v>
      </c>
      <c r="D767">
        <v>0.05</v>
      </c>
      <c r="E767">
        <v>0.15</v>
      </c>
      <c r="F767">
        <v>0.05</v>
      </c>
      <c r="G767">
        <v>0.05</v>
      </c>
    </row>
    <row r="768" spans="1:7" x14ac:dyDescent="0.2">
      <c r="A768">
        <v>8275</v>
      </c>
      <c r="B768" s="106" t="s">
        <v>887</v>
      </c>
      <c r="C768">
        <v>0.05</v>
      </c>
      <c r="D768">
        <v>0.05</v>
      </c>
      <c r="E768">
        <v>0.15</v>
      </c>
      <c r="F768" s="106">
        <v>0.05</v>
      </c>
      <c r="G768">
        <v>0.05</v>
      </c>
    </row>
    <row r="769" spans="1:7" x14ac:dyDescent="0.2">
      <c r="A769">
        <v>8276</v>
      </c>
      <c r="B769" s="106" t="s">
        <v>888</v>
      </c>
      <c r="C769">
        <v>0</v>
      </c>
      <c r="D769">
        <v>0.05</v>
      </c>
      <c r="E769">
        <v>0</v>
      </c>
      <c r="F769" s="106">
        <v>0.05</v>
      </c>
      <c r="G769">
        <v>0</v>
      </c>
    </row>
    <row r="770" spans="1:7" x14ac:dyDescent="0.2">
      <c r="A770">
        <v>8278</v>
      </c>
      <c r="B770" s="106" t="s">
        <v>889</v>
      </c>
      <c r="C770">
        <v>0.05</v>
      </c>
      <c r="D770">
        <v>0.05</v>
      </c>
      <c r="E770" s="106">
        <v>0.15</v>
      </c>
      <c r="F770" s="106">
        <v>0.05</v>
      </c>
      <c r="G770" s="106">
        <v>0.05</v>
      </c>
    </row>
    <row r="771" spans="1:7" x14ac:dyDescent="0.2">
      <c r="A771">
        <v>8279</v>
      </c>
      <c r="B771" s="106" t="s">
        <v>890</v>
      </c>
      <c r="C771">
        <v>0.1</v>
      </c>
      <c r="D771">
        <v>0.1</v>
      </c>
      <c r="E771" s="106">
        <v>0.3</v>
      </c>
      <c r="F771" s="106">
        <v>0.1</v>
      </c>
      <c r="G771" s="106">
        <v>0.1</v>
      </c>
    </row>
    <row r="772" spans="1:7" x14ac:dyDescent="0.2">
      <c r="A772">
        <v>8281</v>
      </c>
      <c r="B772" s="106" t="s">
        <v>2059</v>
      </c>
      <c r="C772">
        <v>0</v>
      </c>
      <c r="D772" s="106">
        <v>0</v>
      </c>
      <c r="E772">
        <v>0</v>
      </c>
      <c r="F772" s="106" t="s">
        <v>157</v>
      </c>
      <c r="G772" t="s">
        <v>157</v>
      </c>
    </row>
    <row r="773" spans="1:7" x14ac:dyDescent="0.2">
      <c r="A773">
        <v>8283</v>
      </c>
      <c r="B773" s="106" t="s">
        <v>1762</v>
      </c>
      <c r="C773">
        <v>0.1</v>
      </c>
      <c r="D773">
        <v>0.1</v>
      </c>
      <c r="E773">
        <v>0.3</v>
      </c>
      <c r="F773">
        <v>0.1</v>
      </c>
      <c r="G773">
        <v>0</v>
      </c>
    </row>
    <row r="774" spans="1:7" x14ac:dyDescent="0.2">
      <c r="A774">
        <v>8289</v>
      </c>
      <c r="B774" s="106" t="s">
        <v>891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">
      <c r="A775">
        <v>8303</v>
      </c>
      <c r="B775" s="106" t="s">
        <v>892</v>
      </c>
      <c r="C775">
        <v>0.05</v>
      </c>
      <c r="D775">
        <v>0.05</v>
      </c>
      <c r="E775">
        <v>0.15</v>
      </c>
      <c r="F775">
        <v>0.05</v>
      </c>
      <c r="G775">
        <v>0.05</v>
      </c>
    </row>
    <row r="776" spans="1:7" x14ac:dyDescent="0.2">
      <c r="A776">
        <v>8304</v>
      </c>
      <c r="B776" s="106" t="s">
        <v>1659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8308</v>
      </c>
      <c r="B777" s="106" t="s">
        <v>51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8309</v>
      </c>
      <c r="B778" s="106" t="s">
        <v>893</v>
      </c>
      <c r="C778">
        <v>0</v>
      </c>
      <c r="D778">
        <v>0</v>
      </c>
      <c r="E778">
        <v>0</v>
      </c>
      <c r="F778" t="s">
        <v>157</v>
      </c>
      <c r="G778">
        <v>0</v>
      </c>
    </row>
    <row r="779" spans="1:7" x14ac:dyDescent="0.2">
      <c r="A779">
        <v>8331</v>
      </c>
      <c r="B779" s="106" t="s">
        <v>894</v>
      </c>
      <c r="C779">
        <v>0.05</v>
      </c>
      <c r="D779">
        <v>0.05</v>
      </c>
      <c r="E779">
        <v>0.15</v>
      </c>
      <c r="F779">
        <v>0.05</v>
      </c>
      <c r="G779">
        <v>0.05</v>
      </c>
    </row>
    <row r="780" spans="1:7" x14ac:dyDescent="0.2">
      <c r="A780">
        <v>8337</v>
      </c>
      <c r="B780" s="106" t="s">
        <v>895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">
      <c r="A781">
        <v>8338</v>
      </c>
      <c r="B781" s="106" t="s">
        <v>896</v>
      </c>
      <c r="C781">
        <v>0</v>
      </c>
      <c r="D781">
        <v>0</v>
      </c>
      <c r="E781">
        <v>0</v>
      </c>
      <c r="F781">
        <v>0</v>
      </c>
      <c r="G781">
        <v>0.05</v>
      </c>
    </row>
    <row r="782" spans="1:7" x14ac:dyDescent="0.2">
      <c r="A782">
        <v>8341</v>
      </c>
      <c r="B782" s="106" t="s">
        <v>897</v>
      </c>
      <c r="C782">
        <v>0.05</v>
      </c>
      <c r="D782">
        <v>0.05</v>
      </c>
      <c r="E782">
        <v>0.15</v>
      </c>
      <c r="F782" s="106">
        <v>0.05</v>
      </c>
      <c r="G782" s="106">
        <v>0.05</v>
      </c>
    </row>
    <row r="783" spans="1:7" x14ac:dyDescent="0.2">
      <c r="A783">
        <v>8342</v>
      </c>
      <c r="B783" s="106" t="s">
        <v>898</v>
      </c>
      <c r="C783">
        <v>0.05</v>
      </c>
      <c r="D783">
        <v>0.05</v>
      </c>
      <c r="E783">
        <v>0.15</v>
      </c>
      <c r="F783">
        <v>0.05</v>
      </c>
      <c r="G783">
        <v>0.05</v>
      </c>
    </row>
    <row r="784" spans="1:7" x14ac:dyDescent="0.2">
      <c r="A784">
        <v>8344</v>
      </c>
      <c r="B784" s="106" t="s">
        <v>899</v>
      </c>
      <c r="C784">
        <v>0.05</v>
      </c>
      <c r="D784">
        <v>0.05</v>
      </c>
      <c r="E784">
        <v>0.15</v>
      </c>
      <c r="F784">
        <v>0.05</v>
      </c>
      <c r="G784">
        <v>0.05</v>
      </c>
    </row>
    <row r="785" spans="1:7" x14ac:dyDescent="0.2">
      <c r="A785">
        <v>8345</v>
      </c>
      <c r="B785" s="106" t="s">
        <v>2330</v>
      </c>
      <c r="C785">
        <v>0</v>
      </c>
      <c r="D785" t="s">
        <v>157</v>
      </c>
      <c r="E785" t="s">
        <v>157</v>
      </c>
      <c r="F785">
        <v>0</v>
      </c>
      <c r="G785">
        <v>0.05</v>
      </c>
    </row>
    <row r="786" spans="1:7" x14ac:dyDescent="0.2">
      <c r="A786">
        <v>8346</v>
      </c>
      <c r="B786" s="106" t="s">
        <v>900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">
      <c r="A787">
        <v>8349</v>
      </c>
      <c r="B787" s="106" t="s">
        <v>1660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">
      <c r="A788">
        <v>8350</v>
      </c>
      <c r="B788" s="106" t="s">
        <v>901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">
      <c r="A789">
        <v>8355</v>
      </c>
      <c r="B789" s="106" t="s">
        <v>902</v>
      </c>
      <c r="C789">
        <v>0</v>
      </c>
      <c r="D789">
        <v>0</v>
      </c>
      <c r="E789">
        <v>0</v>
      </c>
      <c r="F789">
        <v>0.05</v>
      </c>
      <c r="G789">
        <v>0</v>
      </c>
    </row>
    <row r="790" spans="1:7" x14ac:dyDescent="0.2">
      <c r="A790">
        <v>8359</v>
      </c>
      <c r="B790" s="106" t="s">
        <v>561</v>
      </c>
      <c r="C790">
        <v>0</v>
      </c>
      <c r="D790">
        <v>0</v>
      </c>
      <c r="E790" t="s">
        <v>157</v>
      </c>
      <c r="F790">
        <v>0</v>
      </c>
      <c r="G790">
        <v>0</v>
      </c>
    </row>
    <row r="791" spans="1:7" x14ac:dyDescent="0.2">
      <c r="A791">
        <v>8361</v>
      </c>
      <c r="B791" s="106" t="s">
        <v>1866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8362</v>
      </c>
      <c r="B792" s="106" t="s">
        <v>903</v>
      </c>
      <c r="C792">
        <v>0.05</v>
      </c>
      <c r="D792">
        <v>0.05</v>
      </c>
      <c r="E792">
        <v>0.15</v>
      </c>
      <c r="F792">
        <v>0.05</v>
      </c>
      <c r="G792" s="106">
        <v>0.05</v>
      </c>
    </row>
    <row r="793" spans="1:7" x14ac:dyDescent="0.2">
      <c r="A793">
        <v>8363</v>
      </c>
      <c r="B793" s="106" t="s">
        <v>904</v>
      </c>
      <c r="C793">
        <v>0.1</v>
      </c>
      <c r="D793">
        <v>0.1</v>
      </c>
      <c r="E793">
        <v>0.15</v>
      </c>
      <c r="F793">
        <v>0.1</v>
      </c>
      <c r="G793">
        <v>0.05</v>
      </c>
    </row>
    <row r="794" spans="1:7" x14ac:dyDescent="0.2">
      <c r="A794">
        <v>8364</v>
      </c>
      <c r="B794" s="106" t="s">
        <v>905</v>
      </c>
      <c r="C794">
        <v>0.05</v>
      </c>
      <c r="D794">
        <v>0.05</v>
      </c>
      <c r="E794">
        <v>0.15</v>
      </c>
      <c r="F794">
        <v>0.05</v>
      </c>
      <c r="G794">
        <v>0.05</v>
      </c>
    </row>
    <row r="795" spans="1:7" x14ac:dyDescent="0.2">
      <c r="A795">
        <v>8365</v>
      </c>
      <c r="B795" s="106" t="s">
        <v>906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8366</v>
      </c>
      <c r="B796" s="106" t="s">
        <v>907</v>
      </c>
      <c r="C796">
        <v>0.05</v>
      </c>
      <c r="D796">
        <v>0.05</v>
      </c>
      <c r="E796" s="106">
        <v>0.15</v>
      </c>
      <c r="F796">
        <v>0.05</v>
      </c>
      <c r="G796">
        <v>0.05</v>
      </c>
    </row>
    <row r="797" spans="1:7" x14ac:dyDescent="0.2">
      <c r="A797">
        <v>8367</v>
      </c>
      <c r="B797" s="106" t="s">
        <v>908</v>
      </c>
      <c r="C797">
        <v>0.05</v>
      </c>
      <c r="D797">
        <v>0.05</v>
      </c>
      <c r="E797">
        <v>0.15</v>
      </c>
      <c r="F797">
        <v>0.05</v>
      </c>
      <c r="G797">
        <v>0.05</v>
      </c>
    </row>
    <row r="798" spans="1:7" x14ac:dyDescent="0.2">
      <c r="A798">
        <v>8368</v>
      </c>
      <c r="B798" s="106" t="s">
        <v>1661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">
      <c r="A799">
        <v>8369</v>
      </c>
      <c r="B799" s="106" t="s">
        <v>909</v>
      </c>
      <c r="C799">
        <v>0.1</v>
      </c>
      <c r="D799">
        <v>0.1</v>
      </c>
      <c r="E799">
        <v>0.3</v>
      </c>
      <c r="F799">
        <v>0.1</v>
      </c>
      <c r="G799">
        <v>0.1</v>
      </c>
    </row>
    <row r="800" spans="1:7" x14ac:dyDescent="0.2">
      <c r="A800">
        <v>8370</v>
      </c>
      <c r="B800" s="106" t="s">
        <v>910</v>
      </c>
      <c r="C800">
        <v>0.05</v>
      </c>
      <c r="D800">
        <v>0.05</v>
      </c>
      <c r="E800">
        <v>0.15</v>
      </c>
      <c r="F800">
        <v>0.05</v>
      </c>
      <c r="G800" s="106">
        <v>0.05</v>
      </c>
    </row>
    <row r="801" spans="1:7" x14ac:dyDescent="0.2">
      <c r="A801">
        <v>8379</v>
      </c>
      <c r="B801" s="106" t="s">
        <v>1494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8382</v>
      </c>
      <c r="B802" s="106" t="s">
        <v>911</v>
      </c>
      <c r="C802">
        <v>0.05</v>
      </c>
      <c r="D802">
        <v>0.05</v>
      </c>
      <c r="E802">
        <v>0.15</v>
      </c>
      <c r="F802">
        <v>0.05</v>
      </c>
      <c r="G802">
        <v>0.05</v>
      </c>
    </row>
    <row r="803" spans="1:7" x14ac:dyDescent="0.2">
      <c r="A803">
        <v>8383</v>
      </c>
      <c r="B803" s="106" t="s">
        <v>912</v>
      </c>
      <c r="C803">
        <v>0</v>
      </c>
      <c r="D803">
        <v>0</v>
      </c>
      <c r="E803">
        <v>0</v>
      </c>
      <c r="F803">
        <v>0</v>
      </c>
      <c r="G803" s="106">
        <v>0</v>
      </c>
    </row>
    <row r="804" spans="1:7" x14ac:dyDescent="0.2">
      <c r="A804">
        <v>8385</v>
      </c>
      <c r="B804" s="106" t="s">
        <v>913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">
      <c r="A805">
        <v>8387</v>
      </c>
      <c r="B805" s="106" t="s">
        <v>914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8392</v>
      </c>
      <c r="B806" s="106" t="s">
        <v>2331</v>
      </c>
      <c r="C806">
        <v>0</v>
      </c>
      <c r="D806" t="s">
        <v>157</v>
      </c>
      <c r="E806" t="s">
        <v>157</v>
      </c>
      <c r="F806">
        <v>0.05</v>
      </c>
      <c r="G806">
        <v>0</v>
      </c>
    </row>
    <row r="807" spans="1:7" x14ac:dyDescent="0.2">
      <c r="A807">
        <v>8393</v>
      </c>
      <c r="B807" s="106" t="s">
        <v>2118</v>
      </c>
      <c r="C807">
        <v>0</v>
      </c>
      <c r="D807">
        <v>0</v>
      </c>
      <c r="E807" t="s">
        <v>157</v>
      </c>
      <c r="F807">
        <v>0</v>
      </c>
      <c r="G807">
        <v>0</v>
      </c>
    </row>
    <row r="808" spans="1:7" x14ac:dyDescent="0.2">
      <c r="A808">
        <v>8395</v>
      </c>
      <c r="B808" s="106" t="s">
        <v>1662</v>
      </c>
      <c r="C808">
        <v>0</v>
      </c>
      <c r="D808">
        <v>0</v>
      </c>
      <c r="E808">
        <v>0</v>
      </c>
      <c r="F808" s="106">
        <v>0</v>
      </c>
      <c r="G808" s="106">
        <v>0</v>
      </c>
    </row>
    <row r="809" spans="1:7" x14ac:dyDescent="0.2">
      <c r="A809">
        <v>8397</v>
      </c>
      <c r="B809" s="106" t="s">
        <v>915</v>
      </c>
      <c r="C809">
        <v>0.1</v>
      </c>
      <c r="D809">
        <v>0.1</v>
      </c>
      <c r="E809">
        <v>0.3</v>
      </c>
      <c r="F809">
        <v>0.1</v>
      </c>
      <c r="G809">
        <v>0.1</v>
      </c>
    </row>
    <row r="810" spans="1:7" x14ac:dyDescent="0.2">
      <c r="A810">
        <v>8399</v>
      </c>
      <c r="B810" s="106" t="s">
        <v>916</v>
      </c>
      <c r="C810">
        <v>0</v>
      </c>
      <c r="D810">
        <v>0</v>
      </c>
      <c r="E810">
        <v>0</v>
      </c>
      <c r="F810">
        <v>0.05</v>
      </c>
      <c r="G810">
        <v>0</v>
      </c>
    </row>
    <row r="811" spans="1:7" x14ac:dyDescent="0.2">
      <c r="A811">
        <v>8410</v>
      </c>
      <c r="B811" s="106" t="s">
        <v>1540</v>
      </c>
      <c r="C811">
        <v>0</v>
      </c>
      <c r="D811" t="s">
        <v>157</v>
      </c>
      <c r="E811" t="s">
        <v>157</v>
      </c>
      <c r="F811" t="s">
        <v>157</v>
      </c>
      <c r="G811">
        <v>0</v>
      </c>
    </row>
    <row r="812" spans="1:7" x14ac:dyDescent="0.2">
      <c r="A812">
        <v>8416</v>
      </c>
      <c r="B812" s="106" t="s">
        <v>917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8439</v>
      </c>
      <c r="B813" s="106" t="s">
        <v>918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">
      <c r="A814">
        <v>8521</v>
      </c>
      <c r="B814" s="106" t="s">
        <v>1686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">
      <c r="A815">
        <v>8522</v>
      </c>
      <c r="B815" s="106" t="s">
        <v>919</v>
      </c>
      <c r="C815">
        <v>0.1</v>
      </c>
      <c r="D815">
        <v>0.05</v>
      </c>
      <c r="E815">
        <v>0.3</v>
      </c>
      <c r="F815">
        <v>0.1</v>
      </c>
      <c r="G815">
        <v>0.1</v>
      </c>
    </row>
    <row r="816" spans="1:7" x14ac:dyDescent="0.2">
      <c r="A816">
        <v>8530</v>
      </c>
      <c r="B816" s="106" t="s">
        <v>920</v>
      </c>
      <c r="C816">
        <v>0.05</v>
      </c>
      <c r="D816">
        <v>0.05</v>
      </c>
      <c r="E816">
        <v>0.15</v>
      </c>
      <c r="F816">
        <v>0.05</v>
      </c>
      <c r="G816">
        <v>0.05</v>
      </c>
    </row>
    <row r="817" spans="1:7" x14ac:dyDescent="0.2">
      <c r="A817">
        <v>8537</v>
      </c>
      <c r="B817" s="106" t="s">
        <v>921</v>
      </c>
      <c r="C817">
        <v>0.05</v>
      </c>
      <c r="D817">
        <v>0.05</v>
      </c>
      <c r="E817">
        <v>0.15</v>
      </c>
      <c r="F817">
        <v>0.05</v>
      </c>
      <c r="G817">
        <v>0.05</v>
      </c>
    </row>
    <row r="818" spans="1:7" x14ac:dyDescent="0.2">
      <c r="A818">
        <v>8541</v>
      </c>
      <c r="B818" s="106" t="s">
        <v>1430</v>
      </c>
      <c r="C818">
        <v>0.05</v>
      </c>
      <c r="D818">
        <v>0.05</v>
      </c>
      <c r="E818">
        <v>0.15</v>
      </c>
      <c r="F818">
        <v>0.05</v>
      </c>
      <c r="G818">
        <v>0.05</v>
      </c>
    </row>
    <row r="819" spans="1:7" x14ac:dyDescent="0.2">
      <c r="A819">
        <v>8542</v>
      </c>
      <c r="B819" s="106" t="s">
        <v>922</v>
      </c>
      <c r="C819">
        <v>0.05</v>
      </c>
      <c r="D819">
        <v>0.05</v>
      </c>
      <c r="E819">
        <v>0.15</v>
      </c>
      <c r="F819" s="106">
        <v>0.05</v>
      </c>
      <c r="G819" s="106">
        <v>0.05</v>
      </c>
    </row>
    <row r="820" spans="1:7" x14ac:dyDescent="0.2">
      <c r="A820">
        <v>8544</v>
      </c>
      <c r="B820" s="106" t="s">
        <v>923</v>
      </c>
      <c r="C820">
        <v>0</v>
      </c>
      <c r="D820">
        <v>0</v>
      </c>
      <c r="E820">
        <v>0</v>
      </c>
      <c r="F820" s="106">
        <v>0</v>
      </c>
      <c r="G820" s="106">
        <v>0</v>
      </c>
    </row>
    <row r="821" spans="1:7" x14ac:dyDescent="0.2">
      <c r="A821">
        <v>8551</v>
      </c>
      <c r="B821" s="106" t="s">
        <v>924</v>
      </c>
      <c r="C821">
        <v>0.05</v>
      </c>
      <c r="D821">
        <v>0.05</v>
      </c>
      <c r="E821">
        <v>0.15</v>
      </c>
      <c r="F821">
        <v>0.05</v>
      </c>
      <c r="G821">
        <v>0.05</v>
      </c>
    </row>
    <row r="822" spans="1:7" x14ac:dyDescent="0.2">
      <c r="A822">
        <v>8558</v>
      </c>
      <c r="B822" s="106" t="s">
        <v>925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">
      <c r="A823">
        <v>8563</v>
      </c>
      <c r="B823" s="106" t="s">
        <v>926</v>
      </c>
      <c r="C823">
        <v>0.05</v>
      </c>
      <c r="D823">
        <v>0.05</v>
      </c>
      <c r="E823">
        <v>0.15</v>
      </c>
      <c r="F823">
        <v>0.05</v>
      </c>
      <c r="G823">
        <v>0.05</v>
      </c>
    </row>
    <row r="824" spans="1:7" x14ac:dyDescent="0.2">
      <c r="A824">
        <v>8572</v>
      </c>
      <c r="B824" s="106" t="s">
        <v>1279</v>
      </c>
      <c r="C824">
        <v>0</v>
      </c>
      <c r="D824" t="s">
        <v>157</v>
      </c>
      <c r="E824">
        <v>0</v>
      </c>
      <c r="F824" t="s">
        <v>157</v>
      </c>
      <c r="G824">
        <v>0</v>
      </c>
    </row>
    <row r="825" spans="1:7" x14ac:dyDescent="0.2">
      <c r="A825">
        <v>8586</v>
      </c>
      <c r="B825" s="106" t="s">
        <v>1436</v>
      </c>
      <c r="C825">
        <v>0</v>
      </c>
      <c r="D825">
        <v>0.05</v>
      </c>
      <c r="E825" t="s">
        <v>157</v>
      </c>
      <c r="F825">
        <v>0.1</v>
      </c>
      <c r="G825" t="s">
        <v>157</v>
      </c>
    </row>
    <row r="826" spans="1:7" x14ac:dyDescent="0.2">
      <c r="A826">
        <v>8589</v>
      </c>
      <c r="B826" s="106" t="s">
        <v>2011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">
      <c r="A827">
        <v>8593</v>
      </c>
      <c r="B827" s="106" t="s">
        <v>223</v>
      </c>
      <c r="C827">
        <v>0</v>
      </c>
      <c r="D827">
        <v>0.05</v>
      </c>
      <c r="E827">
        <v>0</v>
      </c>
      <c r="F827">
        <v>0.05</v>
      </c>
      <c r="G827">
        <v>0.05</v>
      </c>
    </row>
    <row r="828" spans="1:7" x14ac:dyDescent="0.2">
      <c r="A828">
        <v>8595</v>
      </c>
      <c r="B828" s="106" t="s">
        <v>1496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8601</v>
      </c>
      <c r="B829" s="106" t="s">
        <v>25</v>
      </c>
      <c r="C829">
        <v>0</v>
      </c>
      <c r="D829" t="s">
        <v>157</v>
      </c>
      <c r="E829">
        <v>0</v>
      </c>
      <c r="F829" t="s">
        <v>157</v>
      </c>
      <c r="G829">
        <v>0.05</v>
      </c>
    </row>
    <row r="830" spans="1:7" x14ac:dyDescent="0.2">
      <c r="A830">
        <v>8604</v>
      </c>
      <c r="B830" s="106" t="s">
        <v>446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">
      <c r="A831">
        <v>8613</v>
      </c>
      <c r="B831" s="106" t="s">
        <v>1663</v>
      </c>
      <c r="C831">
        <v>0</v>
      </c>
      <c r="D831">
        <v>0</v>
      </c>
      <c r="E831">
        <v>0</v>
      </c>
      <c r="F831">
        <v>0.05</v>
      </c>
      <c r="G831">
        <v>0</v>
      </c>
    </row>
    <row r="832" spans="1:7" x14ac:dyDescent="0.2">
      <c r="A832">
        <v>8614</v>
      </c>
      <c r="B832" s="106" t="s">
        <v>1224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">
      <c r="A833">
        <v>8616</v>
      </c>
      <c r="B833" s="106" t="s">
        <v>1497</v>
      </c>
      <c r="C833">
        <v>0</v>
      </c>
      <c r="D833">
        <v>0</v>
      </c>
      <c r="E833">
        <v>0.15</v>
      </c>
      <c r="F833">
        <v>0</v>
      </c>
      <c r="G833">
        <v>0.05</v>
      </c>
    </row>
    <row r="834" spans="1:7" x14ac:dyDescent="0.2">
      <c r="A834">
        <v>8622</v>
      </c>
      <c r="B834" s="106" t="s">
        <v>1403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">
      <c r="A835">
        <v>8624</v>
      </c>
      <c r="B835" s="106" t="s">
        <v>1498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8628</v>
      </c>
      <c r="B836" s="106" t="s">
        <v>927</v>
      </c>
      <c r="C836">
        <v>0.05</v>
      </c>
      <c r="D836">
        <v>0.05</v>
      </c>
      <c r="E836">
        <v>0.15</v>
      </c>
      <c r="F836">
        <v>0.05</v>
      </c>
      <c r="G836">
        <v>0.05</v>
      </c>
    </row>
    <row r="837" spans="1:7" x14ac:dyDescent="0.2">
      <c r="A837">
        <v>8630</v>
      </c>
      <c r="B837" s="106" t="s">
        <v>2332</v>
      </c>
      <c r="C837">
        <v>0</v>
      </c>
      <c r="D837" t="s">
        <v>157</v>
      </c>
      <c r="E837" t="s">
        <v>157</v>
      </c>
      <c r="F837">
        <v>0</v>
      </c>
      <c r="G837" t="s">
        <v>157</v>
      </c>
    </row>
    <row r="838" spans="1:7" x14ac:dyDescent="0.2">
      <c r="A838">
        <v>8692</v>
      </c>
      <c r="B838" s="106" t="s">
        <v>1254</v>
      </c>
      <c r="C838">
        <v>0</v>
      </c>
      <c r="D838">
        <v>0</v>
      </c>
      <c r="E838" s="106">
        <v>0</v>
      </c>
      <c r="F838">
        <v>0</v>
      </c>
      <c r="G838">
        <v>0</v>
      </c>
    </row>
    <row r="839" spans="1:7" x14ac:dyDescent="0.2">
      <c r="A839">
        <v>8697</v>
      </c>
      <c r="B839" s="106" t="s">
        <v>928</v>
      </c>
      <c r="C839">
        <v>0.05</v>
      </c>
      <c r="D839">
        <v>0.05</v>
      </c>
      <c r="E839">
        <v>0.15</v>
      </c>
      <c r="F839">
        <v>0.05</v>
      </c>
      <c r="G839">
        <v>0.05</v>
      </c>
    </row>
    <row r="840" spans="1:7" x14ac:dyDescent="0.2">
      <c r="A840">
        <v>8698</v>
      </c>
      <c r="B840" s="106" t="s">
        <v>1867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">
      <c r="A841">
        <v>8707</v>
      </c>
      <c r="B841" s="106" t="s">
        <v>1203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">
      <c r="A842">
        <v>8708</v>
      </c>
      <c r="B842" s="106" t="s">
        <v>929</v>
      </c>
      <c r="C842">
        <v>0.05</v>
      </c>
      <c r="D842">
        <v>0.05</v>
      </c>
      <c r="E842">
        <v>0.15</v>
      </c>
      <c r="F842">
        <v>0.05</v>
      </c>
      <c r="G842">
        <v>0.05</v>
      </c>
    </row>
    <row r="843" spans="1:7" x14ac:dyDescent="0.2">
      <c r="A843">
        <v>8715</v>
      </c>
      <c r="B843" s="106" t="s">
        <v>2060</v>
      </c>
      <c r="C843">
        <v>0</v>
      </c>
      <c r="D843">
        <v>0</v>
      </c>
      <c r="E843">
        <v>0</v>
      </c>
      <c r="F843">
        <v>0</v>
      </c>
      <c r="G843" t="s">
        <v>157</v>
      </c>
    </row>
    <row r="844" spans="1:7" x14ac:dyDescent="0.2">
      <c r="A844">
        <v>8725</v>
      </c>
      <c r="B844" s="106" t="s">
        <v>930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">
      <c r="A845">
        <v>8729</v>
      </c>
      <c r="B845" s="106" t="s">
        <v>931</v>
      </c>
      <c r="C845">
        <v>0</v>
      </c>
      <c r="D845">
        <v>0</v>
      </c>
      <c r="E845">
        <v>0.15</v>
      </c>
      <c r="F845">
        <v>0</v>
      </c>
      <c r="G845">
        <v>0.05</v>
      </c>
    </row>
    <row r="846" spans="1:7" x14ac:dyDescent="0.2">
      <c r="A846">
        <v>8742</v>
      </c>
      <c r="B846" s="106" t="s">
        <v>2333</v>
      </c>
      <c r="C846">
        <v>0</v>
      </c>
      <c r="D846" t="s">
        <v>157</v>
      </c>
      <c r="E846" t="s">
        <v>157</v>
      </c>
      <c r="F846" s="106" t="s">
        <v>157</v>
      </c>
      <c r="G846" s="106" t="s">
        <v>157</v>
      </c>
    </row>
    <row r="847" spans="1:7" x14ac:dyDescent="0.2">
      <c r="A847">
        <v>8750</v>
      </c>
      <c r="B847" s="106" t="s">
        <v>30</v>
      </c>
      <c r="C847">
        <v>0.05</v>
      </c>
      <c r="D847">
        <v>0.05</v>
      </c>
      <c r="E847">
        <v>0</v>
      </c>
      <c r="F847" s="106">
        <v>0.05</v>
      </c>
      <c r="G847" s="106">
        <v>0.05</v>
      </c>
    </row>
    <row r="848" spans="1:7" x14ac:dyDescent="0.2">
      <c r="A848">
        <v>8766</v>
      </c>
      <c r="B848" s="106" t="s">
        <v>1499</v>
      </c>
      <c r="C848">
        <v>0.1</v>
      </c>
      <c r="D848">
        <v>0.1</v>
      </c>
      <c r="E848">
        <v>0.3</v>
      </c>
      <c r="F848">
        <v>0.15</v>
      </c>
      <c r="G848">
        <v>0.1</v>
      </c>
    </row>
    <row r="849" spans="1:7" x14ac:dyDescent="0.2">
      <c r="A849">
        <v>8769</v>
      </c>
      <c r="B849" s="106" t="s">
        <v>1140</v>
      </c>
      <c r="C849">
        <v>0</v>
      </c>
      <c r="D849">
        <v>0</v>
      </c>
      <c r="E849">
        <v>0</v>
      </c>
      <c r="F849" s="106">
        <v>0</v>
      </c>
      <c r="G849">
        <v>0</v>
      </c>
    </row>
    <row r="850" spans="1:7" x14ac:dyDescent="0.2">
      <c r="A850">
        <v>8793</v>
      </c>
      <c r="B850" s="106" t="s">
        <v>2334</v>
      </c>
      <c r="C850">
        <v>0</v>
      </c>
      <c r="D850" t="s">
        <v>157</v>
      </c>
      <c r="E850">
        <v>0</v>
      </c>
      <c r="F850" s="106">
        <v>0</v>
      </c>
      <c r="G850">
        <v>0</v>
      </c>
    </row>
    <row r="851" spans="1:7" x14ac:dyDescent="0.2">
      <c r="A851">
        <v>8795</v>
      </c>
      <c r="B851" s="106" t="s">
        <v>1583</v>
      </c>
      <c r="C851">
        <v>0</v>
      </c>
      <c r="D851">
        <v>0</v>
      </c>
      <c r="E851" t="s">
        <v>157</v>
      </c>
      <c r="F851">
        <v>0</v>
      </c>
      <c r="G851">
        <v>0</v>
      </c>
    </row>
    <row r="852" spans="1:7" x14ac:dyDescent="0.2">
      <c r="A852">
        <v>8798</v>
      </c>
      <c r="B852" s="106" t="s">
        <v>932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8801</v>
      </c>
      <c r="B853" s="106" t="s">
        <v>1099</v>
      </c>
      <c r="C853">
        <v>0.05</v>
      </c>
      <c r="D853">
        <v>0.05</v>
      </c>
      <c r="E853">
        <v>0.15</v>
      </c>
      <c r="F853">
        <v>0.05</v>
      </c>
      <c r="G853">
        <v>0.05</v>
      </c>
    </row>
    <row r="854" spans="1:7" x14ac:dyDescent="0.2">
      <c r="A854">
        <v>8803</v>
      </c>
      <c r="B854" s="106" t="s">
        <v>933</v>
      </c>
      <c r="C854">
        <v>0.1</v>
      </c>
      <c r="D854">
        <v>0.05</v>
      </c>
      <c r="E854">
        <v>0.3</v>
      </c>
      <c r="F854">
        <v>0.1</v>
      </c>
      <c r="G854">
        <v>0.1</v>
      </c>
    </row>
    <row r="855" spans="1:7" x14ac:dyDescent="0.2">
      <c r="A855">
        <v>8804</v>
      </c>
      <c r="B855" s="106" t="s">
        <v>934</v>
      </c>
      <c r="C855">
        <v>0.05</v>
      </c>
      <c r="D855">
        <v>0.05</v>
      </c>
      <c r="E855">
        <v>0.15</v>
      </c>
      <c r="F855">
        <v>0.05</v>
      </c>
      <c r="G855">
        <v>0.05</v>
      </c>
    </row>
    <row r="856" spans="1:7" x14ac:dyDescent="0.2">
      <c r="A856">
        <v>8830</v>
      </c>
      <c r="B856" s="106" t="s">
        <v>1431</v>
      </c>
      <c r="C856">
        <v>0.1</v>
      </c>
      <c r="D856">
        <v>0.1</v>
      </c>
      <c r="E856">
        <v>0.3</v>
      </c>
      <c r="F856">
        <v>0.1</v>
      </c>
      <c r="G856">
        <v>0.1</v>
      </c>
    </row>
    <row r="857" spans="1:7" x14ac:dyDescent="0.2">
      <c r="A857">
        <v>8841</v>
      </c>
      <c r="B857" s="106" t="s">
        <v>2335</v>
      </c>
      <c r="C857">
        <v>0</v>
      </c>
      <c r="D857" t="s">
        <v>157</v>
      </c>
      <c r="E857">
        <v>0</v>
      </c>
      <c r="F857" s="106" t="s">
        <v>157</v>
      </c>
      <c r="G857" t="s">
        <v>157</v>
      </c>
    </row>
    <row r="858" spans="1:7" x14ac:dyDescent="0.2">
      <c r="A858">
        <v>8892</v>
      </c>
      <c r="B858" s="106" t="s">
        <v>935</v>
      </c>
      <c r="C858">
        <v>0</v>
      </c>
      <c r="D858">
        <v>0.05</v>
      </c>
      <c r="E858">
        <v>0</v>
      </c>
      <c r="F858" s="106">
        <v>0.05</v>
      </c>
      <c r="G858">
        <v>0</v>
      </c>
    </row>
    <row r="859" spans="1:7" x14ac:dyDescent="0.2">
      <c r="A859">
        <v>8897</v>
      </c>
      <c r="B859" s="106" t="s">
        <v>2119</v>
      </c>
      <c r="C859">
        <v>0</v>
      </c>
      <c r="D859">
        <v>0</v>
      </c>
      <c r="E859" t="s">
        <v>157</v>
      </c>
      <c r="F859" t="s">
        <v>157</v>
      </c>
      <c r="G859" t="s">
        <v>157</v>
      </c>
    </row>
    <row r="860" spans="1:7" x14ac:dyDescent="0.2">
      <c r="A860">
        <v>8904</v>
      </c>
      <c r="B860" s="106" t="s">
        <v>1204</v>
      </c>
      <c r="C860">
        <v>0.05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8917</v>
      </c>
      <c r="B861" s="106" t="s">
        <v>936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8920</v>
      </c>
      <c r="B862" s="106" t="s">
        <v>2120</v>
      </c>
      <c r="C862">
        <v>0</v>
      </c>
      <c r="D862">
        <v>0</v>
      </c>
      <c r="E862" t="s">
        <v>157</v>
      </c>
      <c r="F862" t="s">
        <v>157</v>
      </c>
      <c r="G862" t="s">
        <v>157</v>
      </c>
    </row>
    <row r="863" spans="1:7" x14ac:dyDescent="0.2">
      <c r="A863">
        <v>8928</v>
      </c>
      <c r="B863" s="106" t="s">
        <v>937</v>
      </c>
      <c r="C863">
        <v>0</v>
      </c>
      <c r="D863">
        <v>0.05</v>
      </c>
      <c r="E863">
        <v>0</v>
      </c>
      <c r="F863">
        <v>0.05</v>
      </c>
      <c r="G863">
        <v>0.05</v>
      </c>
    </row>
    <row r="864" spans="1:7" x14ac:dyDescent="0.2">
      <c r="A864">
        <v>8999</v>
      </c>
      <c r="B864" s="106" t="s">
        <v>2061</v>
      </c>
      <c r="C864">
        <v>0</v>
      </c>
      <c r="D864">
        <v>0</v>
      </c>
      <c r="E864">
        <v>0</v>
      </c>
      <c r="F864" t="s">
        <v>157</v>
      </c>
      <c r="G864" t="s">
        <v>157</v>
      </c>
    </row>
    <row r="865" spans="1:7" x14ac:dyDescent="0.2">
      <c r="A865">
        <v>9001</v>
      </c>
      <c r="B865" s="106" t="s">
        <v>938</v>
      </c>
      <c r="C865">
        <v>0.1</v>
      </c>
      <c r="D865">
        <v>0.1</v>
      </c>
      <c r="E865">
        <v>0.3</v>
      </c>
      <c r="F865">
        <v>0.1</v>
      </c>
      <c r="G865">
        <v>0.1</v>
      </c>
    </row>
    <row r="866" spans="1:7" x14ac:dyDescent="0.2">
      <c r="A866">
        <v>9006</v>
      </c>
      <c r="B866" s="106" t="s">
        <v>939</v>
      </c>
      <c r="C866">
        <v>0</v>
      </c>
      <c r="D866">
        <v>0.05</v>
      </c>
      <c r="E866">
        <v>0.15</v>
      </c>
      <c r="F866">
        <v>0.05</v>
      </c>
      <c r="G866">
        <v>0.05</v>
      </c>
    </row>
    <row r="867" spans="1:7" x14ac:dyDescent="0.2">
      <c r="A867">
        <v>9007</v>
      </c>
      <c r="B867" s="106" t="s">
        <v>2336</v>
      </c>
      <c r="C867">
        <v>0</v>
      </c>
      <c r="D867" t="s">
        <v>157</v>
      </c>
      <c r="E867">
        <v>0</v>
      </c>
      <c r="F867">
        <v>0</v>
      </c>
      <c r="G867">
        <v>0</v>
      </c>
    </row>
    <row r="868" spans="1:7" x14ac:dyDescent="0.2">
      <c r="A868">
        <v>9009</v>
      </c>
      <c r="B868" s="106" t="s">
        <v>2337</v>
      </c>
      <c r="C868">
        <v>0.1</v>
      </c>
      <c r="D868" s="106" t="s">
        <v>157</v>
      </c>
      <c r="E868">
        <v>0.3</v>
      </c>
      <c r="F868" s="106">
        <v>0.1</v>
      </c>
      <c r="G868">
        <v>0.1</v>
      </c>
    </row>
    <row r="869" spans="1:7" x14ac:dyDescent="0.2">
      <c r="A869">
        <v>9010</v>
      </c>
      <c r="B869" s="106" t="s">
        <v>940</v>
      </c>
      <c r="C869">
        <v>0.1</v>
      </c>
      <c r="D869" s="106">
        <v>0.1</v>
      </c>
      <c r="E869">
        <v>0.3</v>
      </c>
      <c r="F869" s="106">
        <v>0.1</v>
      </c>
      <c r="G869">
        <v>0.1</v>
      </c>
    </row>
    <row r="870" spans="1:7" x14ac:dyDescent="0.2">
      <c r="A870">
        <v>9014</v>
      </c>
      <c r="B870" s="106" t="s">
        <v>941</v>
      </c>
      <c r="C870">
        <v>0.05</v>
      </c>
      <c r="D870" s="106">
        <v>0.05</v>
      </c>
      <c r="E870">
        <v>0.15</v>
      </c>
      <c r="F870" s="106">
        <v>0.05</v>
      </c>
      <c r="G870" s="106">
        <v>0.05</v>
      </c>
    </row>
    <row r="871" spans="1:7" x14ac:dyDescent="0.2">
      <c r="A871">
        <v>9021</v>
      </c>
      <c r="B871" s="106" t="s">
        <v>1719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9025</v>
      </c>
      <c r="B872" s="106" t="s">
        <v>1720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">
      <c r="A873">
        <v>9031</v>
      </c>
      <c r="B873" s="106" t="s">
        <v>942</v>
      </c>
      <c r="C873">
        <v>0.05</v>
      </c>
      <c r="D873">
        <v>0.05</v>
      </c>
      <c r="E873">
        <v>0.15</v>
      </c>
      <c r="F873">
        <v>0.05</v>
      </c>
      <c r="G873">
        <v>0.05</v>
      </c>
    </row>
    <row r="874" spans="1:7" x14ac:dyDescent="0.2">
      <c r="A874">
        <v>9041</v>
      </c>
      <c r="B874" s="106" t="s">
        <v>943</v>
      </c>
      <c r="C874">
        <v>0.1</v>
      </c>
      <c r="D874">
        <v>0.1</v>
      </c>
      <c r="E874">
        <v>0.3</v>
      </c>
      <c r="F874" s="106">
        <v>0.1</v>
      </c>
      <c r="G874">
        <v>0.1</v>
      </c>
    </row>
    <row r="875" spans="1:7" x14ac:dyDescent="0.2">
      <c r="A875">
        <v>9042</v>
      </c>
      <c r="B875" s="106" t="s">
        <v>944</v>
      </c>
      <c r="C875">
        <v>0.1</v>
      </c>
      <c r="D875">
        <v>0.1</v>
      </c>
      <c r="E875">
        <v>0.3</v>
      </c>
      <c r="F875" s="106">
        <v>0.1</v>
      </c>
      <c r="G875">
        <v>0</v>
      </c>
    </row>
    <row r="876" spans="1:7" x14ac:dyDescent="0.2">
      <c r="A876">
        <v>9044</v>
      </c>
      <c r="B876" s="106" t="s">
        <v>1763</v>
      </c>
      <c r="C876">
        <v>0</v>
      </c>
      <c r="D876">
        <v>0</v>
      </c>
      <c r="E876">
        <v>0</v>
      </c>
      <c r="F876" t="s">
        <v>157</v>
      </c>
      <c r="G876">
        <v>0</v>
      </c>
    </row>
    <row r="877" spans="1:7" x14ac:dyDescent="0.2">
      <c r="A877">
        <v>9045</v>
      </c>
      <c r="B877" s="106" t="s">
        <v>1868</v>
      </c>
      <c r="C877">
        <v>0.1</v>
      </c>
      <c r="D877">
        <v>0.1</v>
      </c>
      <c r="E877">
        <v>0.3</v>
      </c>
      <c r="F877">
        <v>0.1</v>
      </c>
      <c r="G877">
        <v>0.1</v>
      </c>
    </row>
    <row r="878" spans="1:7" x14ac:dyDescent="0.2">
      <c r="A878">
        <v>9046</v>
      </c>
      <c r="B878" s="106" t="s">
        <v>945</v>
      </c>
      <c r="C878">
        <v>0.1</v>
      </c>
      <c r="D878">
        <v>0.1</v>
      </c>
      <c r="E878">
        <v>0.3</v>
      </c>
      <c r="F878">
        <v>0.1</v>
      </c>
      <c r="G878">
        <v>0.1</v>
      </c>
    </row>
    <row r="879" spans="1:7" x14ac:dyDescent="0.2">
      <c r="A879">
        <v>9048</v>
      </c>
      <c r="B879" s="106" t="s">
        <v>946</v>
      </c>
      <c r="C879">
        <v>0</v>
      </c>
      <c r="D879">
        <v>0.05</v>
      </c>
      <c r="E879">
        <v>0</v>
      </c>
      <c r="F879" t="s">
        <v>157</v>
      </c>
      <c r="G879">
        <v>0.05</v>
      </c>
    </row>
    <row r="880" spans="1:7" x14ac:dyDescent="0.2">
      <c r="A880">
        <v>9058</v>
      </c>
      <c r="B880" s="106" t="s">
        <v>1764</v>
      </c>
      <c r="C880">
        <v>0</v>
      </c>
      <c r="D880">
        <v>0</v>
      </c>
      <c r="E880">
        <v>0</v>
      </c>
      <c r="F880" s="106">
        <v>0</v>
      </c>
      <c r="G880" s="106">
        <v>0</v>
      </c>
    </row>
    <row r="881" spans="1:7" x14ac:dyDescent="0.2">
      <c r="A881">
        <v>9062</v>
      </c>
      <c r="B881" s="106" t="s">
        <v>1275</v>
      </c>
      <c r="C881">
        <v>0</v>
      </c>
      <c r="D881">
        <v>0</v>
      </c>
      <c r="E881" s="106">
        <v>0.15</v>
      </c>
      <c r="F881" s="106" t="s">
        <v>157</v>
      </c>
      <c r="G881" s="106">
        <v>0.1</v>
      </c>
    </row>
    <row r="882" spans="1:7" x14ac:dyDescent="0.2">
      <c r="A882">
        <v>9064</v>
      </c>
      <c r="B882" s="106" t="s">
        <v>1820</v>
      </c>
      <c r="C882">
        <v>0</v>
      </c>
      <c r="D882">
        <v>0</v>
      </c>
      <c r="E882" s="106">
        <v>0</v>
      </c>
      <c r="F882" s="106">
        <v>0</v>
      </c>
      <c r="G882" s="106">
        <v>0</v>
      </c>
    </row>
    <row r="883" spans="1:7" x14ac:dyDescent="0.2">
      <c r="A883">
        <v>9066</v>
      </c>
      <c r="B883" s="106" t="s">
        <v>2338</v>
      </c>
      <c r="C883">
        <v>0</v>
      </c>
      <c r="D883" t="s">
        <v>157</v>
      </c>
      <c r="E883">
        <v>0</v>
      </c>
      <c r="F883">
        <v>0</v>
      </c>
      <c r="G883" s="106">
        <v>0</v>
      </c>
    </row>
    <row r="884" spans="1:7" x14ac:dyDescent="0.2">
      <c r="A884">
        <v>9070</v>
      </c>
      <c r="B884" s="106" t="s">
        <v>947</v>
      </c>
      <c r="C884">
        <v>0.1</v>
      </c>
      <c r="D884">
        <v>0.1</v>
      </c>
      <c r="E884">
        <v>0.3</v>
      </c>
      <c r="F884">
        <v>0.1</v>
      </c>
      <c r="G884" s="106">
        <v>0.1</v>
      </c>
    </row>
    <row r="885" spans="1:7" x14ac:dyDescent="0.2">
      <c r="A885">
        <v>9074</v>
      </c>
      <c r="B885" s="106" t="s">
        <v>1433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9076</v>
      </c>
      <c r="B886" s="106" t="s">
        <v>948</v>
      </c>
      <c r="C886">
        <v>0</v>
      </c>
      <c r="D886">
        <v>0</v>
      </c>
      <c r="E886" t="s">
        <v>157</v>
      </c>
      <c r="F886">
        <v>0</v>
      </c>
      <c r="G886">
        <v>0</v>
      </c>
    </row>
    <row r="887" spans="1:7" x14ac:dyDescent="0.2">
      <c r="A887">
        <v>9081</v>
      </c>
      <c r="B887" s="106" t="s">
        <v>1276</v>
      </c>
      <c r="C887">
        <v>0.1</v>
      </c>
      <c r="D887" s="106">
        <v>0.1</v>
      </c>
      <c r="E887">
        <v>0.3</v>
      </c>
      <c r="F887" s="106">
        <v>0.1</v>
      </c>
      <c r="G887" s="106">
        <v>0.1</v>
      </c>
    </row>
    <row r="888" spans="1:7" x14ac:dyDescent="0.2">
      <c r="A888">
        <v>9086</v>
      </c>
      <c r="B888" s="106" t="s">
        <v>1869</v>
      </c>
      <c r="C888">
        <v>0</v>
      </c>
      <c r="D888" s="106">
        <v>0</v>
      </c>
      <c r="E888">
        <v>0</v>
      </c>
      <c r="F888" s="106">
        <v>0</v>
      </c>
      <c r="G888" s="106">
        <v>0</v>
      </c>
    </row>
    <row r="889" spans="1:7" x14ac:dyDescent="0.2">
      <c r="A889">
        <v>9090</v>
      </c>
      <c r="B889" s="106" t="s">
        <v>949</v>
      </c>
      <c r="C889">
        <v>0.05</v>
      </c>
      <c r="D889">
        <v>0.05</v>
      </c>
      <c r="E889">
        <v>0.15</v>
      </c>
      <c r="F889">
        <v>0.05</v>
      </c>
      <c r="G889">
        <v>0.05</v>
      </c>
    </row>
    <row r="890" spans="1:7" x14ac:dyDescent="0.2">
      <c r="A890">
        <v>9101</v>
      </c>
      <c r="B890" s="106" t="s">
        <v>950</v>
      </c>
      <c r="C890">
        <v>0.05</v>
      </c>
      <c r="D890">
        <v>0.05</v>
      </c>
      <c r="E890">
        <v>0.15</v>
      </c>
      <c r="F890">
        <v>0.05</v>
      </c>
      <c r="G890">
        <v>0.05</v>
      </c>
    </row>
    <row r="891" spans="1:7" x14ac:dyDescent="0.2">
      <c r="A891">
        <v>9104</v>
      </c>
      <c r="B891" s="106" t="s">
        <v>951</v>
      </c>
      <c r="C891">
        <v>0.05</v>
      </c>
      <c r="D891">
        <v>0.05</v>
      </c>
      <c r="E891">
        <v>0</v>
      </c>
      <c r="F891">
        <v>0.05</v>
      </c>
      <c r="G891">
        <v>0.05</v>
      </c>
    </row>
    <row r="892" spans="1:7" x14ac:dyDescent="0.2">
      <c r="A892">
        <v>9130</v>
      </c>
      <c r="B892" s="106" t="s">
        <v>952</v>
      </c>
      <c r="C892">
        <v>0.05</v>
      </c>
      <c r="D892">
        <v>0.05</v>
      </c>
      <c r="E892">
        <v>0.15</v>
      </c>
      <c r="F892">
        <v>0.05</v>
      </c>
      <c r="G892">
        <v>0.05</v>
      </c>
    </row>
    <row r="893" spans="1:7" x14ac:dyDescent="0.2">
      <c r="A893">
        <v>9142</v>
      </c>
      <c r="B893" s="106" t="s">
        <v>953</v>
      </c>
      <c r="C893">
        <v>0.1</v>
      </c>
      <c r="D893">
        <v>0.1</v>
      </c>
      <c r="E893">
        <v>0.3</v>
      </c>
      <c r="F893">
        <v>0.1</v>
      </c>
      <c r="G893">
        <v>0.1</v>
      </c>
    </row>
    <row r="894" spans="1:7" x14ac:dyDescent="0.2">
      <c r="A894">
        <v>9202</v>
      </c>
      <c r="B894" s="106" t="s">
        <v>2121</v>
      </c>
      <c r="C894">
        <v>0</v>
      </c>
      <c r="D894">
        <v>0</v>
      </c>
      <c r="E894" t="s">
        <v>157</v>
      </c>
      <c r="F894">
        <v>0</v>
      </c>
      <c r="G894">
        <v>0</v>
      </c>
    </row>
    <row r="895" spans="1:7" x14ac:dyDescent="0.2">
      <c r="A895">
        <v>9232</v>
      </c>
      <c r="B895" s="106" t="s">
        <v>954</v>
      </c>
      <c r="C895">
        <v>0.05</v>
      </c>
      <c r="D895">
        <v>0.05</v>
      </c>
      <c r="E895">
        <v>0.15</v>
      </c>
      <c r="F895">
        <v>0.05</v>
      </c>
      <c r="G895">
        <v>0.15</v>
      </c>
    </row>
    <row r="896" spans="1:7" x14ac:dyDescent="0.2">
      <c r="A896">
        <v>9260</v>
      </c>
      <c r="B896" s="106" t="s">
        <v>955</v>
      </c>
      <c r="C896">
        <v>0</v>
      </c>
      <c r="D896">
        <v>0.05</v>
      </c>
      <c r="E896">
        <v>0.15</v>
      </c>
      <c r="F896">
        <v>0.05</v>
      </c>
      <c r="G896">
        <v>0.05</v>
      </c>
    </row>
    <row r="897" spans="1:7" x14ac:dyDescent="0.2">
      <c r="A897">
        <v>9267</v>
      </c>
      <c r="B897" s="106" t="s">
        <v>956</v>
      </c>
      <c r="C897">
        <v>0.05</v>
      </c>
      <c r="D897">
        <v>0.05</v>
      </c>
      <c r="E897">
        <v>0.15</v>
      </c>
      <c r="F897">
        <v>0.05</v>
      </c>
      <c r="G897">
        <v>0.05</v>
      </c>
    </row>
    <row r="898" spans="1:7" x14ac:dyDescent="0.2">
      <c r="A898">
        <v>9278</v>
      </c>
      <c r="B898" s="106" t="s">
        <v>1243</v>
      </c>
      <c r="C898">
        <v>0</v>
      </c>
      <c r="D898">
        <v>0</v>
      </c>
      <c r="E898" s="106">
        <v>0</v>
      </c>
      <c r="F898">
        <v>0</v>
      </c>
      <c r="G898" s="106">
        <v>0</v>
      </c>
    </row>
    <row r="899" spans="1:7" x14ac:dyDescent="0.2">
      <c r="A899">
        <v>9301</v>
      </c>
      <c r="B899" s="106" t="s">
        <v>1500</v>
      </c>
      <c r="C899">
        <v>0</v>
      </c>
      <c r="D899" s="106">
        <v>0</v>
      </c>
      <c r="E899">
        <v>0</v>
      </c>
      <c r="F899">
        <v>0</v>
      </c>
      <c r="G899">
        <v>0</v>
      </c>
    </row>
    <row r="900" spans="1:7" x14ac:dyDescent="0.2">
      <c r="A900">
        <v>9308</v>
      </c>
      <c r="B900" s="106" t="s">
        <v>957</v>
      </c>
      <c r="C900">
        <v>0.05</v>
      </c>
      <c r="D900" s="106">
        <v>0.05</v>
      </c>
      <c r="E900">
        <v>0.15</v>
      </c>
      <c r="F900" s="106">
        <v>0.05</v>
      </c>
      <c r="G900">
        <v>0.05</v>
      </c>
    </row>
    <row r="901" spans="1:7" x14ac:dyDescent="0.2">
      <c r="A901">
        <v>9351</v>
      </c>
      <c r="B901" s="106" t="s">
        <v>2339</v>
      </c>
      <c r="C901">
        <v>0</v>
      </c>
      <c r="D901" t="s">
        <v>157</v>
      </c>
      <c r="E901">
        <v>0</v>
      </c>
      <c r="F901">
        <v>0</v>
      </c>
      <c r="G901">
        <v>0</v>
      </c>
    </row>
    <row r="902" spans="1:7" x14ac:dyDescent="0.2">
      <c r="A902">
        <v>9368</v>
      </c>
      <c r="B902" s="106" t="s">
        <v>2122</v>
      </c>
      <c r="C902">
        <v>0</v>
      </c>
      <c r="D902">
        <v>0</v>
      </c>
      <c r="E902" s="106" t="s">
        <v>157</v>
      </c>
      <c r="F902" t="s">
        <v>157</v>
      </c>
      <c r="G902" t="s">
        <v>157</v>
      </c>
    </row>
    <row r="903" spans="1:7" x14ac:dyDescent="0.2">
      <c r="A903">
        <v>9369</v>
      </c>
      <c r="B903" s="106" t="s">
        <v>1434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">
      <c r="A904">
        <v>9375</v>
      </c>
      <c r="B904" s="106" t="s">
        <v>1766</v>
      </c>
      <c r="C904">
        <v>0.05</v>
      </c>
      <c r="D904">
        <v>0.05</v>
      </c>
      <c r="E904">
        <v>0.15</v>
      </c>
      <c r="F904">
        <v>0.05</v>
      </c>
      <c r="G904" s="106">
        <v>0.05</v>
      </c>
    </row>
    <row r="905" spans="1:7" x14ac:dyDescent="0.2">
      <c r="A905">
        <v>9384</v>
      </c>
      <c r="B905" s="106" t="s">
        <v>958</v>
      </c>
      <c r="C905">
        <v>0</v>
      </c>
      <c r="D905">
        <v>0.05</v>
      </c>
      <c r="E905">
        <v>0</v>
      </c>
      <c r="F905">
        <v>0.05</v>
      </c>
      <c r="G905" s="106">
        <v>0</v>
      </c>
    </row>
    <row r="906" spans="1:7" x14ac:dyDescent="0.2">
      <c r="A906">
        <v>9401</v>
      </c>
      <c r="B906" s="106" t="s">
        <v>959</v>
      </c>
      <c r="C906">
        <v>0</v>
      </c>
      <c r="D906">
        <v>0</v>
      </c>
      <c r="E906">
        <v>0</v>
      </c>
      <c r="F906" s="106">
        <v>0</v>
      </c>
      <c r="G906" s="106">
        <v>0</v>
      </c>
    </row>
    <row r="907" spans="1:7" x14ac:dyDescent="0.2">
      <c r="A907">
        <v>9404</v>
      </c>
      <c r="B907" s="106" t="s">
        <v>1435</v>
      </c>
      <c r="C907">
        <v>0</v>
      </c>
      <c r="D907">
        <v>0</v>
      </c>
      <c r="E907">
        <v>0</v>
      </c>
      <c r="F907" s="106">
        <v>0</v>
      </c>
      <c r="G907" s="106">
        <v>0</v>
      </c>
    </row>
    <row r="908" spans="1:7" x14ac:dyDescent="0.2">
      <c r="A908">
        <v>9405</v>
      </c>
      <c r="B908" s="106" t="s">
        <v>1067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">
      <c r="A909">
        <v>9409</v>
      </c>
      <c r="B909" s="106" t="s">
        <v>960</v>
      </c>
      <c r="C909">
        <v>0.05</v>
      </c>
      <c r="D909" s="106">
        <v>0.05</v>
      </c>
      <c r="E909">
        <v>0.15</v>
      </c>
      <c r="F909" s="106">
        <v>0.05</v>
      </c>
      <c r="G909" s="106">
        <v>0.05</v>
      </c>
    </row>
    <row r="910" spans="1:7" x14ac:dyDescent="0.2">
      <c r="A910">
        <v>9413</v>
      </c>
      <c r="B910" s="106" t="s">
        <v>961</v>
      </c>
      <c r="C910">
        <v>0.05</v>
      </c>
      <c r="D910" s="106">
        <v>0.05</v>
      </c>
      <c r="E910">
        <v>0.15</v>
      </c>
      <c r="F910" s="106">
        <v>0.05</v>
      </c>
      <c r="G910" s="106">
        <v>0.05</v>
      </c>
    </row>
    <row r="911" spans="1:7" x14ac:dyDescent="0.2">
      <c r="A911">
        <v>9414</v>
      </c>
      <c r="B911" s="106" t="s">
        <v>1687</v>
      </c>
      <c r="C911">
        <v>0.05</v>
      </c>
      <c r="D911" s="106">
        <v>0</v>
      </c>
      <c r="E911">
        <v>0</v>
      </c>
      <c r="F911">
        <v>0</v>
      </c>
      <c r="G911">
        <v>0</v>
      </c>
    </row>
    <row r="912" spans="1:7" x14ac:dyDescent="0.2">
      <c r="A912">
        <v>9422</v>
      </c>
      <c r="B912" s="106" t="s">
        <v>1244</v>
      </c>
      <c r="C912">
        <v>0</v>
      </c>
      <c r="D912">
        <v>0</v>
      </c>
      <c r="E912">
        <v>0</v>
      </c>
      <c r="F912">
        <v>0</v>
      </c>
      <c r="G912">
        <v>0.05</v>
      </c>
    </row>
    <row r="913" spans="1:7" x14ac:dyDescent="0.2">
      <c r="A913">
        <v>9432</v>
      </c>
      <c r="B913" s="106" t="s">
        <v>2340</v>
      </c>
      <c r="C913">
        <v>0</v>
      </c>
      <c r="D913" t="s">
        <v>157</v>
      </c>
      <c r="E913" t="s">
        <v>157</v>
      </c>
      <c r="F913">
        <v>0</v>
      </c>
      <c r="G913">
        <v>0</v>
      </c>
    </row>
    <row r="914" spans="1:7" x14ac:dyDescent="0.2">
      <c r="A914">
        <v>9433</v>
      </c>
      <c r="B914" s="106" t="s">
        <v>555</v>
      </c>
      <c r="C914">
        <v>0.1</v>
      </c>
      <c r="D914">
        <v>0.1</v>
      </c>
      <c r="E914">
        <v>0.3</v>
      </c>
      <c r="F914">
        <v>0.1</v>
      </c>
      <c r="G914">
        <v>0.1</v>
      </c>
    </row>
    <row r="915" spans="1:7" x14ac:dyDescent="0.2">
      <c r="A915">
        <v>9437</v>
      </c>
      <c r="B915" s="106" t="s">
        <v>477</v>
      </c>
      <c r="C915">
        <v>0.1</v>
      </c>
      <c r="D915">
        <v>0.1</v>
      </c>
      <c r="E915">
        <v>0.15</v>
      </c>
      <c r="F915">
        <v>0.1</v>
      </c>
      <c r="G915">
        <v>0.05</v>
      </c>
    </row>
    <row r="916" spans="1:7" x14ac:dyDescent="0.2">
      <c r="A916">
        <v>9438</v>
      </c>
      <c r="B916" s="106" t="s">
        <v>962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">
      <c r="A917">
        <v>9449</v>
      </c>
      <c r="B917" s="106" t="s">
        <v>1721</v>
      </c>
      <c r="C917">
        <v>0.05</v>
      </c>
      <c r="D917">
        <v>0</v>
      </c>
      <c r="E917">
        <v>0.15</v>
      </c>
      <c r="F917">
        <v>0</v>
      </c>
      <c r="G917">
        <v>0</v>
      </c>
    </row>
    <row r="918" spans="1:7" x14ac:dyDescent="0.2">
      <c r="A918">
        <v>9450</v>
      </c>
      <c r="B918" s="106" t="s">
        <v>963</v>
      </c>
      <c r="C918">
        <v>0</v>
      </c>
      <c r="D918">
        <v>0</v>
      </c>
      <c r="E918">
        <v>0</v>
      </c>
      <c r="F918">
        <v>0</v>
      </c>
      <c r="G918" s="106">
        <v>0</v>
      </c>
    </row>
    <row r="919" spans="1:7" x14ac:dyDescent="0.2">
      <c r="A919">
        <v>9470</v>
      </c>
      <c r="B919" s="106" t="s">
        <v>964</v>
      </c>
      <c r="C919">
        <v>0.15</v>
      </c>
      <c r="D919">
        <v>0.15</v>
      </c>
      <c r="E919" s="106">
        <v>0.45</v>
      </c>
      <c r="F919" s="106">
        <v>0.15</v>
      </c>
      <c r="G919" s="106">
        <v>0.15</v>
      </c>
    </row>
    <row r="920" spans="1:7" x14ac:dyDescent="0.2">
      <c r="A920">
        <v>9475</v>
      </c>
      <c r="B920" s="106" t="s">
        <v>1722</v>
      </c>
      <c r="C920">
        <v>0</v>
      </c>
      <c r="D920">
        <v>0</v>
      </c>
      <c r="E920" s="106">
        <v>0</v>
      </c>
      <c r="F920" s="106">
        <v>0</v>
      </c>
      <c r="G920" s="106">
        <v>0</v>
      </c>
    </row>
    <row r="921" spans="1:7" x14ac:dyDescent="0.2">
      <c r="A921">
        <v>9503</v>
      </c>
      <c r="B921" s="106" t="s">
        <v>2123</v>
      </c>
      <c r="C921">
        <v>0</v>
      </c>
      <c r="D921" s="106">
        <v>0</v>
      </c>
      <c r="E921" t="s">
        <v>157</v>
      </c>
      <c r="F921" t="s">
        <v>157</v>
      </c>
      <c r="G921" s="106" t="s">
        <v>157</v>
      </c>
    </row>
    <row r="922" spans="1:7" x14ac:dyDescent="0.2">
      <c r="A922">
        <v>9504</v>
      </c>
      <c r="B922" s="106" t="s">
        <v>965</v>
      </c>
      <c r="C922">
        <v>0.05</v>
      </c>
      <c r="D922" s="106">
        <v>0.05</v>
      </c>
      <c r="E922">
        <v>0.15</v>
      </c>
      <c r="F922">
        <v>0.05</v>
      </c>
      <c r="G922" s="106">
        <v>0.05</v>
      </c>
    </row>
    <row r="923" spans="1:7" x14ac:dyDescent="0.2">
      <c r="A923">
        <v>9513</v>
      </c>
      <c r="B923" s="106" t="s">
        <v>1537</v>
      </c>
      <c r="C923">
        <v>0</v>
      </c>
      <c r="D923" t="s">
        <v>157</v>
      </c>
      <c r="E923" t="s">
        <v>157</v>
      </c>
      <c r="F923" t="s">
        <v>157</v>
      </c>
      <c r="G923" t="s">
        <v>157</v>
      </c>
    </row>
    <row r="924" spans="1:7" x14ac:dyDescent="0.2">
      <c r="A924">
        <v>9533</v>
      </c>
      <c r="B924" s="106" t="s">
        <v>966</v>
      </c>
      <c r="C924">
        <v>0.1</v>
      </c>
      <c r="D924">
        <v>0.1</v>
      </c>
      <c r="E924">
        <v>0.3</v>
      </c>
      <c r="F924">
        <v>0.1</v>
      </c>
      <c r="G924">
        <v>0.1</v>
      </c>
    </row>
    <row r="925" spans="1:7" x14ac:dyDescent="0.2">
      <c r="A925">
        <v>9535</v>
      </c>
      <c r="B925" s="106" t="s">
        <v>1277</v>
      </c>
      <c r="C925">
        <v>0</v>
      </c>
      <c r="D925">
        <v>0</v>
      </c>
      <c r="E925">
        <v>0</v>
      </c>
      <c r="F925" t="s">
        <v>157</v>
      </c>
      <c r="G925">
        <v>0</v>
      </c>
    </row>
    <row r="926" spans="1:7" x14ac:dyDescent="0.2">
      <c r="A926">
        <v>9536</v>
      </c>
      <c r="B926" s="106" t="s">
        <v>967</v>
      </c>
      <c r="C926">
        <v>0.05</v>
      </c>
      <c r="D926" s="106">
        <v>0.05</v>
      </c>
      <c r="E926">
        <v>0.15</v>
      </c>
      <c r="F926">
        <v>0.05</v>
      </c>
      <c r="G926">
        <v>0.05</v>
      </c>
    </row>
    <row r="927" spans="1:7" x14ac:dyDescent="0.2">
      <c r="A927">
        <v>9543</v>
      </c>
      <c r="B927" s="106" t="s">
        <v>968</v>
      </c>
      <c r="C927">
        <v>0.05</v>
      </c>
      <c r="D927">
        <v>0.05</v>
      </c>
      <c r="E927">
        <v>0.15</v>
      </c>
      <c r="F927">
        <v>0.05</v>
      </c>
      <c r="G927">
        <v>0.05</v>
      </c>
    </row>
    <row r="928" spans="1:7" x14ac:dyDescent="0.2">
      <c r="A928">
        <v>9601</v>
      </c>
      <c r="B928" s="106" t="s">
        <v>1723</v>
      </c>
      <c r="C928">
        <v>0.25</v>
      </c>
      <c r="D928">
        <v>0.25</v>
      </c>
      <c r="E928">
        <v>0.75</v>
      </c>
      <c r="F928">
        <v>0.25</v>
      </c>
      <c r="G928">
        <v>0.25</v>
      </c>
    </row>
    <row r="929" spans="1:7" x14ac:dyDescent="0.2">
      <c r="A929">
        <v>9603</v>
      </c>
      <c r="B929" s="106" t="s">
        <v>1501</v>
      </c>
      <c r="C929">
        <v>0.05</v>
      </c>
      <c r="D929">
        <v>0.05</v>
      </c>
      <c r="E929">
        <v>0.15</v>
      </c>
      <c r="F929">
        <v>0.05</v>
      </c>
      <c r="G929">
        <v>0.05</v>
      </c>
    </row>
    <row r="930" spans="1:7" x14ac:dyDescent="0.2">
      <c r="A930">
        <v>9605</v>
      </c>
      <c r="B930" s="106" t="s">
        <v>2341</v>
      </c>
      <c r="C930">
        <v>0</v>
      </c>
      <c r="D930" t="s">
        <v>157</v>
      </c>
      <c r="E930" t="s">
        <v>157</v>
      </c>
      <c r="F930" s="106" t="s">
        <v>157</v>
      </c>
      <c r="G930" t="s">
        <v>157</v>
      </c>
    </row>
    <row r="931" spans="1:7" x14ac:dyDescent="0.2">
      <c r="A931">
        <v>9619</v>
      </c>
      <c r="B931" s="106" t="s">
        <v>1404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9622</v>
      </c>
      <c r="B932" s="106" t="s">
        <v>1725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">
      <c r="A933">
        <v>9627</v>
      </c>
      <c r="B933" s="106" t="s">
        <v>2062</v>
      </c>
      <c r="C933">
        <v>0.15</v>
      </c>
      <c r="D933">
        <v>0.15</v>
      </c>
      <c r="E933">
        <v>0.45</v>
      </c>
      <c r="F933">
        <v>0.15</v>
      </c>
      <c r="G933" t="s">
        <v>157</v>
      </c>
    </row>
    <row r="934" spans="1:7" x14ac:dyDescent="0.2">
      <c r="A934">
        <v>9628</v>
      </c>
      <c r="B934" s="106" t="s">
        <v>2063</v>
      </c>
      <c r="C934">
        <v>0</v>
      </c>
      <c r="D934">
        <v>0</v>
      </c>
      <c r="E934" s="106">
        <v>0</v>
      </c>
      <c r="F934" s="106" t="s">
        <v>157</v>
      </c>
      <c r="G934" s="106" t="s">
        <v>157</v>
      </c>
    </row>
    <row r="935" spans="1:7" x14ac:dyDescent="0.2">
      <c r="A935">
        <v>9663</v>
      </c>
      <c r="B935" s="106" t="s">
        <v>969</v>
      </c>
      <c r="C935">
        <v>0.15</v>
      </c>
      <c r="D935">
        <v>0.15</v>
      </c>
      <c r="E935">
        <v>0.45</v>
      </c>
      <c r="F935">
        <v>0.15</v>
      </c>
      <c r="G935">
        <v>0.15</v>
      </c>
    </row>
    <row r="936" spans="1:7" x14ac:dyDescent="0.2">
      <c r="A936">
        <v>9675</v>
      </c>
      <c r="B936" s="106" t="s">
        <v>970</v>
      </c>
      <c r="C936">
        <v>0.05</v>
      </c>
      <c r="D936">
        <v>0.05</v>
      </c>
      <c r="E936">
        <v>0.15</v>
      </c>
      <c r="F936">
        <v>0.05</v>
      </c>
      <c r="G936">
        <v>0.05</v>
      </c>
    </row>
    <row r="937" spans="1:7" x14ac:dyDescent="0.2">
      <c r="A937">
        <v>9697</v>
      </c>
      <c r="B937" s="106" t="s">
        <v>1405</v>
      </c>
      <c r="C937">
        <v>0.1</v>
      </c>
      <c r="D937">
        <v>0.05</v>
      </c>
      <c r="E937">
        <v>0.15</v>
      </c>
      <c r="F937">
        <v>0.1</v>
      </c>
      <c r="G937">
        <v>0.05</v>
      </c>
    </row>
    <row r="938" spans="1:7" x14ac:dyDescent="0.2">
      <c r="A938">
        <v>9706</v>
      </c>
      <c r="B938" s="106" t="s">
        <v>1446</v>
      </c>
      <c r="C938">
        <v>0.1</v>
      </c>
      <c r="D938">
        <v>0.1</v>
      </c>
      <c r="E938">
        <v>0.3</v>
      </c>
      <c r="F938">
        <v>0.1</v>
      </c>
      <c r="G938">
        <v>0.1</v>
      </c>
    </row>
    <row r="939" spans="1:7" x14ac:dyDescent="0.2">
      <c r="A939">
        <v>9717</v>
      </c>
      <c r="B939" s="106" t="s">
        <v>2342</v>
      </c>
      <c r="C939">
        <v>0</v>
      </c>
      <c r="D939" t="s">
        <v>157</v>
      </c>
      <c r="E939" t="s">
        <v>157</v>
      </c>
      <c r="F939" t="s">
        <v>157</v>
      </c>
      <c r="G939">
        <v>0</v>
      </c>
    </row>
    <row r="940" spans="1:7" x14ac:dyDescent="0.2">
      <c r="A940">
        <v>9719</v>
      </c>
      <c r="B940" s="106" t="s">
        <v>1767</v>
      </c>
      <c r="C940">
        <v>0.1</v>
      </c>
      <c r="D940">
        <v>0.1</v>
      </c>
      <c r="E940">
        <v>0.3</v>
      </c>
      <c r="F940">
        <v>0.15</v>
      </c>
      <c r="G940">
        <v>0.1</v>
      </c>
    </row>
    <row r="941" spans="1:7" x14ac:dyDescent="0.2">
      <c r="A941">
        <v>9722</v>
      </c>
      <c r="B941" s="106" t="s">
        <v>1768</v>
      </c>
      <c r="C941">
        <v>0</v>
      </c>
      <c r="D941">
        <v>0</v>
      </c>
      <c r="E941">
        <v>0</v>
      </c>
      <c r="F941">
        <v>0</v>
      </c>
      <c r="G941" s="106">
        <v>0</v>
      </c>
    </row>
    <row r="942" spans="1:7" x14ac:dyDescent="0.2">
      <c r="A942">
        <v>9726</v>
      </c>
      <c r="B942" s="106" t="s">
        <v>1359</v>
      </c>
      <c r="C942">
        <v>0.05</v>
      </c>
      <c r="D942" s="106">
        <v>0.05</v>
      </c>
      <c r="E942">
        <v>0.15</v>
      </c>
      <c r="F942" s="106">
        <v>0.05</v>
      </c>
      <c r="G942">
        <v>0.05</v>
      </c>
    </row>
    <row r="943" spans="1:7" x14ac:dyDescent="0.2">
      <c r="A943">
        <v>9728</v>
      </c>
      <c r="B943" s="106" t="s">
        <v>1689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">
      <c r="A944">
        <v>9729</v>
      </c>
      <c r="B944" s="106" t="s">
        <v>2343</v>
      </c>
      <c r="C944">
        <v>0</v>
      </c>
      <c r="D944" s="106" t="s">
        <v>157</v>
      </c>
      <c r="E944" s="106">
        <v>0.15</v>
      </c>
      <c r="F944" s="106" t="s">
        <v>157</v>
      </c>
      <c r="G944" s="106" t="s">
        <v>157</v>
      </c>
    </row>
    <row r="945" spans="1:7" x14ac:dyDescent="0.2">
      <c r="A945">
        <v>9742</v>
      </c>
      <c r="B945" s="106" t="s">
        <v>2012</v>
      </c>
      <c r="C945">
        <v>0.05</v>
      </c>
      <c r="D945">
        <v>0.05</v>
      </c>
      <c r="E945">
        <v>0.15</v>
      </c>
      <c r="F945">
        <v>0.05</v>
      </c>
      <c r="G945">
        <v>0.05</v>
      </c>
    </row>
    <row r="946" spans="1:7" x14ac:dyDescent="0.2">
      <c r="A946">
        <v>9744</v>
      </c>
      <c r="B946" s="106" t="s">
        <v>971</v>
      </c>
      <c r="C946">
        <v>0.05</v>
      </c>
      <c r="D946">
        <v>0.1</v>
      </c>
      <c r="E946">
        <v>0.3</v>
      </c>
      <c r="F946">
        <v>0.15</v>
      </c>
      <c r="G946">
        <v>0.1</v>
      </c>
    </row>
    <row r="947" spans="1:7" x14ac:dyDescent="0.2">
      <c r="A947">
        <v>9746</v>
      </c>
      <c r="B947" s="106" t="s">
        <v>1531</v>
      </c>
      <c r="C947">
        <v>0</v>
      </c>
      <c r="D947" t="s">
        <v>157</v>
      </c>
      <c r="E947">
        <v>0</v>
      </c>
      <c r="F947" t="s">
        <v>157</v>
      </c>
      <c r="G947">
        <v>0</v>
      </c>
    </row>
    <row r="948" spans="1:7" x14ac:dyDescent="0.2">
      <c r="A948">
        <v>9759</v>
      </c>
      <c r="B948" s="106" t="s">
        <v>475</v>
      </c>
      <c r="C948">
        <v>0</v>
      </c>
      <c r="D948">
        <v>0</v>
      </c>
      <c r="E948" s="106">
        <v>0</v>
      </c>
      <c r="F948">
        <v>0.05</v>
      </c>
      <c r="G948">
        <v>0.05</v>
      </c>
    </row>
    <row r="949" spans="1:7" x14ac:dyDescent="0.2">
      <c r="A949">
        <v>9765</v>
      </c>
      <c r="B949" s="106" t="s">
        <v>2124</v>
      </c>
      <c r="C949">
        <v>0</v>
      </c>
      <c r="D949">
        <v>0</v>
      </c>
      <c r="E949" s="106" t="s">
        <v>157</v>
      </c>
      <c r="F949" s="106">
        <v>0</v>
      </c>
      <c r="G949" s="106" t="s">
        <v>157</v>
      </c>
    </row>
    <row r="950" spans="1:7" x14ac:dyDescent="0.2">
      <c r="A950">
        <v>9788</v>
      </c>
      <c r="B950" s="106" t="s">
        <v>2344</v>
      </c>
      <c r="C950">
        <v>0</v>
      </c>
      <c r="D950" t="s">
        <v>157</v>
      </c>
      <c r="E950" t="s">
        <v>157</v>
      </c>
      <c r="F950" t="s">
        <v>157</v>
      </c>
      <c r="G950">
        <v>0</v>
      </c>
    </row>
    <row r="951" spans="1:7" x14ac:dyDescent="0.2">
      <c r="A951">
        <v>9824</v>
      </c>
      <c r="B951" s="106" t="s">
        <v>972</v>
      </c>
      <c r="C951">
        <v>0</v>
      </c>
      <c r="D951">
        <v>0.05</v>
      </c>
      <c r="E951">
        <v>0.15</v>
      </c>
      <c r="F951">
        <v>0.1</v>
      </c>
      <c r="G951">
        <v>0.05</v>
      </c>
    </row>
    <row r="952" spans="1:7" x14ac:dyDescent="0.2">
      <c r="A952">
        <v>9830</v>
      </c>
      <c r="B952" s="106" t="s">
        <v>2064</v>
      </c>
      <c r="C952">
        <v>0.05</v>
      </c>
      <c r="D952">
        <v>0.05</v>
      </c>
      <c r="E952" s="106">
        <v>0.15</v>
      </c>
      <c r="F952" s="106">
        <v>0.05</v>
      </c>
      <c r="G952" s="106" t="s">
        <v>157</v>
      </c>
    </row>
    <row r="953" spans="1:7" x14ac:dyDescent="0.2">
      <c r="A953">
        <v>9831</v>
      </c>
      <c r="B953" s="106" t="s">
        <v>973</v>
      </c>
      <c r="C953">
        <v>0.05</v>
      </c>
      <c r="D953">
        <v>0.05</v>
      </c>
      <c r="E953">
        <v>0.15</v>
      </c>
      <c r="F953">
        <v>0.05</v>
      </c>
      <c r="G953">
        <v>0.05</v>
      </c>
    </row>
    <row r="954" spans="1:7" x14ac:dyDescent="0.2">
      <c r="A954">
        <v>9837</v>
      </c>
      <c r="B954" s="106" t="s">
        <v>974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">
      <c r="A955">
        <v>9842</v>
      </c>
      <c r="B955" s="106" t="s">
        <v>1406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">
      <c r="A956">
        <v>9843</v>
      </c>
      <c r="B956" s="106" t="s">
        <v>1726</v>
      </c>
      <c r="C956">
        <v>0.3</v>
      </c>
      <c r="D956" s="106">
        <v>0.3</v>
      </c>
      <c r="E956">
        <v>0.9</v>
      </c>
      <c r="F956" s="106">
        <v>0.3</v>
      </c>
      <c r="G956">
        <v>0.3</v>
      </c>
    </row>
    <row r="957" spans="1:7" x14ac:dyDescent="0.2">
      <c r="A957">
        <v>9850</v>
      </c>
      <c r="B957" s="106" t="s">
        <v>975</v>
      </c>
      <c r="C957">
        <v>0.05</v>
      </c>
      <c r="D957">
        <v>0.05</v>
      </c>
      <c r="E957">
        <v>0.15</v>
      </c>
      <c r="F957">
        <v>0.05</v>
      </c>
      <c r="G957">
        <v>0.05</v>
      </c>
    </row>
    <row r="958" spans="1:7" x14ac:dyDescent="0.2">
      <c r="A958">
        <v>9854</v>
      </c>
      <c r="B958" s="106" t="s">
        <v>1502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">
      <c r="A959">
        <v>9856</v>
      </c>
      <c r="B959" s="106" t="s">
        <v>976</v>
      </c>
      <c r="C959">
        <v>0</v>
      </c>
      <c r="D959">
        <v>0</v>
      </c>
      <c r="E959">
        <v>0</v>
      </c>
      <c r="F959" s="106">
        <v>0</v>
      </c>
      <c r="G959">
        <v>0</v>
      </c>
    </row>
    <row r="960" spans="1:7" x14ac:dyDescent="0.2">
      <c r="A960">
        <v>9869</v>
      </c>
      <c r="B960" s="106" t="s">
        <v>977</v>
      </c>
      <c r="C960">
        <v>0.1</v>
      </c>
      <c r="D960">
        <v>0.05</v>
      </c>
      <c r="E960">
        <v>0.3</v>
      </c>
      <c r="F960" s="106">
        <v>0.1</v>
      </c>
      <c r="G960">
        <v>0.1</v>
      </c>
    </row>
    <row r="961" spans="1:7" x14ac:dyDescent="0.2">
      <c r="A961">
        <v>9872</v>
      </c>
      <c r="B961" s="106" t="s">
        <v>978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">
      <c r="A962">
        <v>9887</v>
      </c>
      <c r="B962" s="106" t="s">
        <v>1255</v>
      </c>
      <c r="C962">
        <v>0.1</v>
      </c>
      <c r="D962">
        <v>0.1</v>
      </c>
      <c r="E962">
        <v>0.3</v>
      </c>
      <c r="F962">
        <v>0</v>
      </c>
      <c r="G962">
        <v>0</v>
      </c>
    </row>
    <row r="963" spans="1:7" x14ac:dyDescent="0.2">
      <c r="A963">
        <v>9900</v>
      </c>
      <c r="B963" s="106" t="s">
        <v>979</v>
      </c>
      <c r="C963">
        <v>0.05</v>
      </c>
      <c r="D963">
        <v>0.05</v>
      </c>
      <c r="E963">
        <v>0.15</v>
      </c>
      <c r="F963" s="106">
        <v>0.05</v>
      </c>
      <c r="G963">
        <v>0.05</v>
      </c>
    </row>
    <row r="964" spans="1:7" x14ac:dyDescent="0.2">
      <c r="A964">
        <v>9902</v>
      </c>
      <c r="B964" s="106" t="s">
        <v>980</v>
      </c>
      <c r="C964">
        <v>0.05</v>
      </c>
      <c r="D964">
        <v>0.05</v>
      </c>
      <c r="E964" s="106">
        <v>0.15</v>
      </c>
      <c r="F964" s="106">
        <v>0.05</v>
      </c>
      <c r="G964" s="106">
        <v>0.05</v>
      </c>
    </row>
    <row r="965" spans="1:7" x14ac:dyDescent="0.2">
      <c r="A965">
        <v>9919</v>
      </c>
      <c r="B965" s="106" t="s">
        <v>981</v>
      </c>
      <c r="C965">
        <v>0</v>
      </c>
      <c r="D965">
        <v>0</v>
      </c>
      <c r="E965" s="106">
        <v>0</v>
      </c>
      <c r="F965">
        <v>0</v>
      </c>
      <c r="G965" s="106">
        <v>0</v>
      </c>
    </row>
    <row r="966" spans="1:7" x14ac:dyDescent="0.2">
      <c r="A966">
        <v>9930</v>
      </c>
      <c r="B966" s="106" t="s">
        <v>982</v>
      </c>
      <c r="C966">
        <v>0</v>
      </c>
      <c r="D966" s="106">
        <v>0</v>
      </c>
      <c r="E966">
        <v>0</v>
      </c>
      <c r="F966">
        <v>0</v>
      </c>
      <c r="G966">
        <v>0</v>
      </c>
    </row>
    <row r="967" spans="1:7" x14ac:dyDescent="0.2">
      <c r="A967">
        <v>9945</v>
      </c>
      <c r="B967" s="106" t="s">
        <v>983</v>
      </c>
      <c r="C967">
        <v>0.05</v>
      </c>
      <c r="D967" s="106">
        <v>0.05</v>
      </c>
      <c r="E967">
        <v>0.15</v>
      </c>
      <c r="F967">
        <v>0.05</v>
      </c>
      <c r="G967">
        <v>0.05</v>
      </c>
    </row>
    <row r="968" spans="1:7" x14ac:dyDescent="0.2">
      <c r="A968">
        <v>9946</v>
      </c>
      <c r="B968" s="106" t="s">
        <v>984</v>
      </c>
      <c r="C968">
        <v>0.05</v>
      </c>
      <c r="D968">
        <v>0.05</v>
      </c>
      <c r="E968">
        <v>0.15</v>
      </c>
      <c r="F968">
        <v>0.05</v>
      </c>
      <c r="G968">
        <v>0.05</v>
      </c>
    </row>
    <row r="969" spans="1:7" x14ac:dyDescent="0.2">
      <c r="A969">
        <v>9948</v>
      </c>
      <c r="B969" s="106" t="s">
        <v>2345</v>
      </c>
      <c r="C969">
        <v>0</v>
      </c>
      <c r="D969" t="s">
        <v>157</v>
      </c>
      <c r="E969" t="s">
        <v>157</v>
      </c>
      <c r="F969" t="s">
        <v>157</v>
      </c>
      <c r="G969" t="s">
        <v>157</v>
      </c>
    </row>
    <row r="970" spans="1:7" x14ac:dyDescent="0.2">
      <c r="A970">
        <v>9962</v>
      </c>
      <c r="B970" s="106" t="s">
        <v>985</v>
      </c>
      <c r="C970">
        <v>0.05</v>
      </c>
      <c r="D970">
        <v>0.05</v>
      </c>
      <c r="E970">
        <v>0.15</v>
      </c>
      <c r="F970">
        <v>0.05</v>
      </c>
      <c r="G970">
        <v>0.05</v>
      </c>
    </row>
    <row r="971" spans="1:7" x14ac:dyDescent="0.2">
      <c r="A971">
        <v>9974</v>
      </c>
      <c r="B971" s="106" t="s">
        <v>1265</v>
      </c>
      <c r="C971">
        <v>0.1</v>
      </c>
      <c r="D971">
        <v>0.1</v>
      </c>
      <c r="E971">
        <v>0.45</v>
      </c>
      <c r="F971">
        <v>0.15</v>
      </c>
      <c r="G971">
        <v>0.1</v>
      </c>
    </row>
    <row r="972" spans="1:7" x14ac:dyDescent="0.2">
      <c r="A972">
        <v>9979</v>
      </c>
      <c r="B972" s="106" t="s">
        <v>2013</v>
      </c>
      <c r="C972">
        <v>0.05</v>
      </c>
      <c r="D972">
        <v>0.05</v>
      </c>
      <c r="E972">
        <v>0</v>
      </c>
      <c r="F972">
        <v>0</v>
      </c>
      <c r="G972">
        <v>0.05</v>
      </c>
    </row>
    <row r="973" spans="1:7" x14ac:dyDescent="0.2">
      <c r="A973">
        <v>9982</v>
      </c>
      <c r="B973" s="106" t="s">
        <v>986</v>
      </c>
      <c r="C973">
        <v>0.05</v>
      </c>
      <c r="D973">
        <v>0.05</v>
      </c>
      <c r="E973">
        <v>0.15</v>
      </c>
      <c r="F973">
        <v>0.05</v>
      </c>
      <c r="G973">
        <v>0.05</v>
      </c>
    </row>
    <row r="974" spans="1:7" x14ac:dyDescent="0.2">
      <c r="A974">
        <v>9983</v>
      </c>
      <c r="B974" s="106" t="s">
        <v>1727</v>
      </c>
      <c r="C974">
        <v>0</v>
      </c>
      <c r="D974">
        <v>1</v>
      </c>
      <c r="E974">
        <v>0</v>
      </c>
      <c r="F974">
        <v>0</v>
      </c>
      <c r="G974">
        <v>0</v>
      </c>
    </row>
    <row r="975" spans="1:7" x14ac:dyDescent="0.2">
      <c r="A975">
        <v>9984</v>
      </c>
      <c r="B975" s="106" t="s">
        <v>2014</v>
      </c>
      <c r="C975">
        <v>0</v>
      </c>
      <c r="D975">
        <v>0</v>
      </c>
      <c r="E975">
        <v>0</v>
      </c>
      <c r="F975" t="s">
        <v>157</v>
      </c>
      <c r="G975">
        <v>0</v>
      </c>
    </row>
    <row r="976" spans="1:7" x14ac:dyDescent="0.2">
      <c r="A976">
        <v>9990</v>
      </c>
      <c r="B976" s="106" t="s">
        <v>1769</v>
      </c>
      <c r="C976">
        <v>0</v>
      </c>
      <c r="D976" s="106">
        <v>0</v>
      </c>
      <c r="E976">
        <v>0</v>
      </c>
      <c r="F976" s="106">
        <v>0</v>
      </c>
      <c r="G976">
        <v>0</v>
      </c>
    </row>
    <row r="977" spans="1:7" x14ac:dyDescent="0.2">
      <c r="A977">
        <v>9994</v>
      </c>
      <c r="B977" s="106" t="s">
        <v>987</v>
      </c>
      <c r="C977">
        <v>0</v>
      </c>
      <c r="D977" s="106">
        <v>0</v>
      </c>
      <c r="E977">
        <v>0</v>
      </c>
      <c r="F977" s="106">
        <v>0</v>
      </c>
      <c r="G977">
        <v>0</v>
      </c>
    </row>
    <row r="978" spans="1:7" x14ac:dyDescent="0.2">
      <c r="B978" s="106"/>
      <c r="E978" s="106"/>
      <c r="F978" s="106"/>
      <c r="G978" s="106"/>
    </row>
    <row r="979" spans="1:7" x14ac:dyDescent="0.2">
      <c r="B979" s="106"/>
      <c r="D979" s="106"/>
    </row>
    <row r="980" spans="1:7" x14ac:dyDescent="0.2">
      <c r="B980" s="106"/>
    </row>
    <row r="981" spans="1:7" x14ac:dyDescent="0.2">
      <c r="B981" s="106"/>
    </row>
    <row r="982" spans="1:7" x14ac:dyDescent="0.2">
      <c r="B982" s="106"/>
    </row>
    <row r="983" spans="1:7" x14ac:dyDescent="0.2">
      <c r="B983" s="106"/>
      <c r="G983" s="106"/>
    </row>
    <row r="984" spans="1:7" x14ac:dyDescent="0.2">
      <c r="B984" s="106"/>
      <c r="F984" s="106"/>
      <c r="G984" s="106"/>
    </row>
    <row r="985" spans="1:7" x14ac:dyDescent="0.2">
      <c r="B985" s="106"/>
      <c r="F985" s="106"/>
      <c r="G985" s="106"/>
    </row>
    <row r="986" spans="1:7" x14ac:dyDescent="0.2">
      <c r="B986" s="106"/>
    </row>
    <row r="987" spans="1:7" x14ac:dyDescent="0.2">
      <c r="B987" s="106"/>
    </row>
    <row r="988" spans="1:7" x14ac:dyDescent="0.2">
      <c r="B988" s="106"/>
      <c r="D988" s="106"/>
    </row>
    <row r="989" spans="1:7" x14ac:dyDescent="0.2">
      <c r="B989" s="106"/>
      <c r="D989" s="106"/>
      <c r="F989" s="106"/>
    </row>
    <row r="990" spans="1:7" x14ac:dyDescent="0.2">
      <c r="B990" s="106"/>
      <c r="F990" s="106"/>
    </row>
    <row r="991" spans="1:7" x14ac:dyDescent="0.2">
      <c r="B991" s="106"/>
      <c r="E991" s="106"/>
    </row>
    <row r="992" spans="1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465</v>
      </c>
      <c r="D1" s="139">
        <v>0.1</v>
      </c>
    </row>
    <row r="2" spans="1:4" s="106" customFormat="1" x14ac:dyDescent="0.2">
      <c r="A2" s="13" t="s">
        <v>463</v>
      </c>
      <c r="B2" s="1" t="s">
        <v>472</v>
      </c>
      <c r="C2" s="1" t="s">
        <v>464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466</v>
      </c>
      <c r="B8" s="1" t="s">
        <v>473</v>
      </c>
    </row>
    <row r="9" spans="1:4" s="106" customFormat="1" x14ac:dyDescent="0.2">
      <c r="A9" s="140" t="s">
        <v>467</v>
      </c>
      <c r="B9" s="142">
        <v>198</v>
      </c>
    </row>
    <row r="10" spans="1:4" s="106" customFormat="1" x14ac:dyDescent="0.2">
      <c r="A10" s="140" t="s">
        <v>468</v>
      </c>
      <c r="B10" s="142">
        <v>385</v>
      </c>
    </row>
    <row r="11" spans="1:4" s="106" customFormat="1" x14ac:dyDescent="0.2">
      <c r="A11" s="1" t="s">
        <v>469</v>
      </c>
      <c r="B11" s="143">
        <v>2.8000000000000001E-2</v>
      </c>
    </row>
    <row r="12" spans="1:4" s="106" customFormat="1" x14ac:dyDescent="0.2">
      <c r="A12" s="1" t="s">
        <v>163</v>
      </c>
      <c r="B12" s="143">
        <v>1.0999999999999999E-2</v>
      </c>
    </row>
    <row r="15" spans="1:4" ht="15" x14ac:dyDescent="0.2">
      <c r="A15" s="78" t="s">
        <v>95</v>
      </c>
    </row>
    <row r="16" spans="1:4" x14ac:dyDescent="0.2">
      <c r="B16" s="1"/>
    </row>
    <row r="17" spans="1:2" ht="15.75" thickBot="1" x14ac:dyDescent="0.3">
      <c r="A17" s="69" t="s">
        <v>96</v>
      </c>
    </row>
    <row r="18" spans="1:2" ht="15.75" thickBot="1" x14ac:dyDescent="0.25">
      <c r="A18" s="71" t="s">
        <v>97</v>
      </c>
      <c r="B18" s="72" t="s">
        <v>98</v>
      </c>
    </row>
    <row r="19" spans="1:2" ht="15.75" thickBot="1" x14ac:dyDescent="0.3">
      <c r="A19" s="73" t="s">
        <v>99</v>
      </c>
      <c r="B19" s="70" t="s">
        <v>100</v>
      </c>
    </row>
    <row r="20" spans="1:2" ht="15.75" thickBot="1" x14ac:dyDescent="0.3">
      <c r="A20" s="73" t="s">
        <v>101</v>
      </c>
      <c r="B20" s="70" t="s">
        <v>102</v>
      </c>
    </row>
    <row r="21" spans="1:2" ht="15.75" thickBot="1" x14ac:dyDescent="0.3">
      <c r="A21" s="73" t="s">
        <v>103</v>
      </c>
      <c r="B21" s="70" t="s">
        <v>104</v>
      </c>
    </row>
    <row r="22" spans="1:2" ht="15.75" thickBot="1" x14ac:dyDescent="0.3">
      <c r="A22" s="73" t="s">
        <v>105</v>
      </c>
      <c r="B22" s="70" t="s">
        <v>106</v>
      </c>
    </row>
    <row r="23" spans="1:2" ht="15.75" thickBot="1" x14ac:dyDescent="0.3">
      <c r="A23" s="74" t="s">
        <v>107</v>
      </c>
      <c r="B23" s="75" t="s">
        <v>108</v>
      </c>
    </row>
    <row r="24" spans="1:2" ht="15.75" thickBot="1" x14ac:dyDescent="0.3">
      <c r="A24" s="76" t="s">
        <v>109</v>
      </c>
      <c r="B24" s="77" t="s">
        <v>110</v>
      </c>
    </row>
    <row r="25" spans="1:2" ht="15.75" thickBot="1" x14ac:dyDescent="0.3">
      <c r="A25" s="73" t="s">
        <v>111</v>
      </c>
      <c r="B25" s="70" t="s">
        <v>112</v>
      </c>
    </row>
    <row r="26" spans="1:2" ht="15.75" thickBot="1" x14ac:dyDescent="0.3">
      <c r="A26" s="73" t="s">
        <v>113</v>
      </c>
      <c r="B26" s="70" t="s">
        <v>114</v>
      </c>
    </row>
    <row r="27" spans="1:2" ht="15.75" thickBot="1" x14ac:dyDescent="0.3">
      <c r="A27" s="69" t="s">
        <v>115</v>
      </c>
    </row>
    <row r="28" spans="1:2" ht="15.75" thickBot="1" x14ac:dyDescent="0.25">
      <c r="A28" s="71" t="s">
        <v>97</v>
      </c>
      <c r="B28" s="72" t="s">
        <v>98</v>
      </c>
    </row>
    <row r="29" spans="1:2" ht="15.75" thickBot="1" x14ac:dyDescent="0.3">
      <c r="A29" s="73" t="s">
        <v>101</v>
      </c>
      <c r="B29" s="70" t="s">
        <v>102</v>
      </c>
    </row>
    <row r="30" spans="1:2" ht="15.75" thickBot="1" x14ac:dyDescent="0.3">
      <c r="A30" s="73" t="s">
        <v>103</v>
      </c>
      <c r="B30" s="70" t="s">
        <v>116</v>
      </c>
    </row>
    <row r="31" spans="1:2" ht="15.75" thickBot="1" x14ac:dyDescent="0.3">
      <c r="A31" s="73" t="s">
        <v>105</v>
      </c>
      <c r="B31" s="70" t="s">
        <v>117</v>
      </c>
    </row>
    <row r="32" spans="1:2" ht="15.75" thickBot="1" x14ac:dyDescent="0.3">
      <c r="A32" s="74" t="s">
        <v>118</v>
      </c>
      <c r="B32" s="75" t="s">
        <v>119</v>
      </c>
    </row>
    <row r="35" spans="1:8" ht="15" x14ac:dyDescent="0.2">
      <c r="A35" s="78" t="s">
        <v>120</v>
      </c>
    </row>
    <row r="36" spans="1:8" ht="15" thickBot="1" x14ac:dyDescent="0.25"/>
    <row r="37" spans="1:8" ht="15.75" thickBot="1" x14ac:dyDescent="0.25">
      <c r="A37" s="71" t="s">
        <v>121</v>
      </c>
      <c r="B37" s="72" t="s">
        <v>87</v>
      </c>
    </row>
    <row r="38" spans="1:8" ht="15.75" thickBot="1" x14ac:dyDescent="0.3">
      <c r="A38" s="73" t="s">
        <v>101</v>
      </c>
      <c r="B38" s="70" t="s">
        <v>122</v>
      </c>
    </row>
    <row r="39" spans="1:8" ht="15.75" thickBot="1" x14ac:dyDescent="0.3">
      <c r="A39" s="73" t="s">
        <v>103</v>
      </c>
      <c r="B39" s="70" t="s">
        <v>123</v>
      </c>
    </row>
    <row r="40" spans="1:8" ht="15.75" thickBot="1" x14ac:dyDescent="0.3">
      <c r="A40" s="73" t="s">
        <v>124</v>
      </c>
      <c r="B40" s="70" t="s">
        <v>125</v>
      </c>
    </row>
    <row r="41" spans="1:8" ht="15.75" thickBot="1" x14ac:dyDescent="0.3">
      <c r="A41" s="73" t="s">
        <v>105</v>
      </c>
      <c r="B41" s="70" t="s">
        <v>126</v>
      </c>
    </row>
    <row r="42" spans="1:8" ht="15.75" thickBot="1" x14ac:dyDescent="0.3">
      <c r="A42" s="73" t="s">
        <v>107</v>
      </c>
      <c r="B42" s="70" t="s">
        <v>127</v>
      </c>
    </row>
    <row r="43" spans="1:8" ht="15.75" thickBot="1" x14ac:dyDescent="0.3">
      <c r="A43" s="73" t="s">
        <v>128</v>
      </c>
      <c r="B43" s="70" t="s">
        <v>129</v>
      </c>
    </row>
    <row r="44" spans="1:8" ht="15" x14ac:dyDescent="0.25">
      <c r="A44" s="80" t="s">
        <v>130</v>
      </c>
      <c r="B44" s="411" t="s">
        <v>132</v>
      </c>
    </row>
    <row r="45" spans="1:8" ht="30.75" thickBot="1" x14ac:dyDescent="0.3">
      <c r="A45" s="73" t="s">
        <v>131</v>
      </c>
      <c r="B45" s="412"/>
    </row>
    <row r="47" spans="1:8" ht="15" thickBot="1" x14ac:dyDescent="0.25"/>
    <row r="48" spans="1:8" ht="15" thickBot="1" x14ac:dyDescent="0.25">
      <c r="A48" s="413" t="s">
        <v>81</v>
      </c>
      <c r="B48" s="414"/>
      <c r="C48" s="417" t="s">
        <v>133</v>
      </c>
      <c r="D48" s="418"/>
      <c r="E48" s="418"/>
      <c r="F48" s="418"/>
      <c r="G48" s="419"/>
      <c r="H48" s="86"/>
    </row>
    <row r="49" spans="1:8" ht="15" thickBot="1" x14ac:dyDescent="0.25">
      <c r="A49" s="415"/>
      <c r="B49" s="416"/>
      <c r="C49" s="420" t="s">
        <v>134</v>
      </c>
      <c r="D49" s="421"/>
      <c r="E49" s="81" t="s">
        <v>135</v>
      </c>
      <c r="F49" s="422" t="s">
        <v>136</v>
      </c>
      <c r="G49" s="423"/>
    </row>
    <row r="50" spans="1:8" ht="15" thickBot="1" x14ac:dyDescent="0.25">
      <c r="A50" s="87" t="s">
        <v>137</v>
      </c>
      <c r="B50" s="82" t="s">
        <v>138</v>
      </c>
      <c r="C50" s="82" t="s">
        <v>139</v>
      </c>
      <c r="D50" s="83" t="s">
        <v>138</v>
      </c>
      <c r="E50" s="83" t="s">
        <v>139</v>
      </c>
      <c r="F50" s="81" t="s">
        <v>139</v>
      </c>
      <c r="G50" s="84" t="s">
        <v>138</v>
      </c>
      <c r="H50" s="84" t="s">
        <v>139</v>
      </c>
    </row>
    <row r="51" spans="1:8" ht="28.5" customHeight="1" thickBot="1" x14ac:dyDescent="0.25">
      <c r="A51" s="88" t="s">
        <v>140</v>
      </c>
      <c r="B51" s="408" t="s">
        <v>141</v>
      </c>
      <c r="C51" s="409"/>
      <c r="D51" s="408" t="s">
        <v>142</v>
      </c>
      <c r="E51" s="410"/>
      <c r="F51" s="410"/>
      <c r="G51" s="410"/>
      <c r="H51" s="409"/>
    </row>
    <row r="52" spans="1:8" ht="43.5" thickBot="1" x14ac:dyDescent="0.25">
      <c r="A52" s="88" t="s">
        <v>143</v>
      </c>
      <c r="B52" s="408" t="s">
        <v>144</v>
      </c>
      <c r="C52" s="409"/>
      <c r="D52" s="85" t="s">
        <v>145</v>
      </c>
      <c r="E52" s="85" t="s">
        <v>146</v>
      </c>
      <c r="F52" s="85" t="s">
        <v>146</v>
      </c>
      <c r="G52" s="85" t="s">
        <v>145</v>
      </c>
      <c r="H52" s="85" t="s">
        <v>146</v>
      </c>
    </row>
    <row r="53" spans="1:8" ht="15" thickBot="1" x14ac:dyDescent="0.25">
      <c r="A53" s="88" t="s">
        <v>147</v>
      </c>
      <c r="B53" s="408" t="s">
        <v>148</v>
      </c>
      <c r="C53" s="409"/>
      <c r="D53" s="408" t="s">
        <v>134</v>
      </c>
      <c r="E53" s="409"/>
      <c r="F53" s="85" t="s">
        <v>149</v>
      </c>
      <c r="G53" s="408" t="s">
        <v>150</v>
      </c>
      <c r="H53" s="409"/>
    </row>
    <row r="54" spans="1:8" ht="15" thickBot="1" x14ac:dyDescent="0.25">
      <c r="A54" s="88" t="s">
        <v>87</v>
      </c>
      <c r="B54" s="408" t="s">
        <v>151</v>
      </c>
      <c r="C54" s="410"/>
      <c r="D54" s="410"/>
      <c r="E54" s="410"/>
      <c r="F54" s="409"/>
      <c r="G54" s="408" t="s">
        <v>152</v>
      </c>
      <c r="H54" s="409"/>
    </row>
    <row r="55" spans="1:8" ht="42.75" x14ac:dyDescent="0.2">
      <c r="A55" s="141" t="s">
        <v>469</v>
      </c>
      <c r="B55" s="79" t="s">
        <v>154</v>
      </c>
      <c r="C55" s="411" t="s">
        <v>157</v>
      </c>
      <c r="D55" s="79" t="s">
        <v>154</v>
      </c>
      <c r="E55" s="411" t="s">
        <v>157</v>
      </c>
      <c r="F55" s="411" t="s">
        <v>157</v>
      </c>
      <c r="G55" s="79" t="s">
        <v>160</v>
      </c>
      <c r="H55" s="411" t="s">
        <v>157</v>
      </c>
    </row>
    <row r="56" spans="1:8" ht="42.75" x14ac:dyDescent="0.2">
      <c r="A56" s="89" t="s">
        <v>153</v>
      </c>
      <c r="B56" s="90" t="s">
        <v>471</v>
      </c>
      <c r="C56" s="424"/>
      <c r="D56" s="79" t="s">
        <v>158</v>
      </c>
      <c r="E56" s="424"/>
      <c r="F56" s="424"/>
      <c r="G56" s="79" t="s">
        <v>161</v>
      </c>
      <c r="H56" s="424"/>
    </row>
    <row r="57" spans="1:8" ht="42.75" x14ac:dyDescent="0.2">
      <c r="A57" s="89"/>
      <c r="B57" s="79" t="s">
        <v>155</v>
      </c>
      <c r="C57" s="424"/>
      <c r="D57" s="79" t="s">
        <v>155</v>
      </c>
      <c r="E57" s="424"/>
      <c r="F57" s="424"/>
      <c r="G57" s="79" t="s">
        <v>162</v>
      </c>
      <c r="H57" s="424"/>
    </row>
    <row r="58" spans="1:8" ht="15" thickBot="1" x14ac:dyDescent="0.25">
      <c r="A58" s="88"/>
      <c r="B58" s="85" t="s">
        <v>156</v>
      </c>
      <c r="C58" s="412"/>
      <c r="D58" s="85" t="s">
        <v>159</v>
      </c>
      <c r="E58" s="412"/>
      <c r="F58" s="412"/>
      <c r="G58" s="85"/>
      <c r="H58" s="412"/>
    </row>
    <row r="59" spans="1:8" ht="42.75" x14ac:dyDescent="0.2">
      <c r="A59" s="141" t="s">
        <v>470</v>
      </c>
      <c r="B59" s="411" t="s">
        <v>157</v>
      </c>
      <c r="C59" s="425">
        <v>1.0999999999999999E-2</v>
      </c>
      <c r="D59" s="411" t="s">
        <v>157</v>
      </c>
      <c r="E59" s="428">
        <v>1.0999999999999999E-2</v>
      </c>
      <c r="F59" s="428">
        <v>3.9E-2</v>
      </c>
      <c r="G59" s="411" t="s">
        <v>157</v>
      </c>
      <c r="H59" s="79" t="s">
        <v>160</v>
      </c>
    </row>
    <row r="60" spans="1:8" ht="42.75" x14ac:dyDescent="0.2">
      <c r="A60" s="89" t="s">
        <v>153</v>
      </c>
      <c r="B60" s="424"/>
      <c r="C60" s="426"/>
      <c r="D60" s="424"/>
      <c r="E60" s="429"/>
      <c r="F60" s="429"/>
      <c r="G60" s="424"/>
      <c r="H60" s="79" t="s">
        <v>161</v>
      </c>
    </row>
    <row r="61" spans="1:8" ht="43.5" thickBot="1" x14ac:dyDescent="0.25">
      <c r="A61" s="88"/>
      <c r="B61" s="412"/>
      <c r="C61" s="427"/>
      <c r="D61" s="412"/>
      <c r="E61" s="430"/>
      <c r="F61" s="430"/>
      <c r="G61" s="412"/>
      <c r="H61" s="85" t="s">
        <v>162</v>
      </c>
    </row>
    <row r="62" spans="1:8" ht="127.5" customHeight="1" x14ac:dyDescent="0.2">
      <c r="A62" s="89" t="s">
        <v>164</v>
      </c>
      <c r="B62" s="411" t="s">
        <v>157</v>
      </c>
      <c r="C62" s="439" t="s">
        <v>166</v>
      </c>
      <c r="D62" s="411" t="s">
        <v>157</v>
      </c>
      <c r="E62" s="411" t="s">
        <v>157</v>
      </c>
      <c r="F62" s="411" t="s">
        <v>157</v>
      </c>
      <c r="G62" s="411" t="s">
        <v>157</v>
      </c>
      <c r="H62" s="411" t="s">
        <v>167</v>
      </c>
    </row>
    <row r="63" spans="1:8" ht="15" thickBot="1" x14ac:dyDescent="0.25">
      <c r="A63" s="88" t="s">
        <v>165</v>
      </c>
      <c r="B63" s="412"/>
      <c r="C63" s="440"/>
      <c r="D63" s="412"/>
      <c r="E63" s="412"/>
      <c r="F63" s="412"/>
      <c r="G63" s="412"/>
      <c r="H63" s="412"/>
    </row>
    <row r="64" spans="1:8" ht="15" thickBot="1" x14ac:dyDescent="0.25">
      <c r="A64" s="88" t="s">
        <v>168</v>
      </c>
      <c r="B64" s="408" t="s">
        <v>169</v>
      </c>
      <c r="C64" s="410"/>
      <c r="D64" s="410"/>
      <c r="E64" s="410"/>
      <c r="F64" s="410"/>
      <c r="G64" s="410"/>
      <c r="H64" s="409"/>
    </row>
    <row r="65" spans="1:8" ht="14.25" customHeight="1" x14ac:dyDescent="0.2">
      <c r="A65" s="431" t="s">
        <v>170</v>
      </c>
      <c r="B65" s="433" t="s">
        <v>171</v>
      </c>
      <c r="C65" s="434"/>
      <c r="D65" s="434"/>
      <c r="E65" s="434"/>
      <c r="F65" s="434"/>
      <c r="G65" s="434"/>
      <c r="H65" s="435"/>
    </row>
    <row r="66" spans="1:8" ht="15" thickBot="1" x14ac:dyDescent="0.25">
      <c r="A66" s="432"/>
      <c r="B66" s="436" t="s">
        <v>172</v>
      </c>
      <c r="C66" s="437"/>
      <c r="D66" s="437"/>
      <c r="E66" s="437"/>
      <c r="F66" s="437"/>
      <c r="G66" s="437"/>
      <c r="H66" s="438"/>
    </row>
    <row r="67" spans="1:8" ht="14.25" customHeight="1" x14ac:dyDescent="0.2">
      <c r="A67" s="431" t="s">
        <v>173</v>
      </c>
      <c r="B67" s="433" t="s">
        <v>174</v>
      </c>
      <c r="C67" s="434"/>
      <c r="D67" s="434"/>
      <c r="E67" s="434"/>
      <c r="F67" s="434"/>
      <c r="G67" s="434"/>
      <c r="H67" s="435"/>
    </row>
    <row r="68" spans="1:8" ht="15" thickBot="1" x14ac:dyDescent="0.25">
      <c r="A68" s="432"/>
      <c r="B68" s="436" t="s">
        <v>175</v>
      </c>
      <c r="C68" s="437"/>
      <c r="D68" s="437"/>
      <c r="E68" s="437"/>
      <c r="F68" s="437"/>
      <c r="G68" s="437"/>
      <c r="H68" s="438"/>
    </row>
    <row r="69" spans="1:8" ht="28.5" customHeight="1" x14ac:dyDescent="0.2">
      <c r="A69" s="431" t="s">
        <v>176</v>
      </c>
      <c r="B69" s="433" t="s">
        <v>177</v>
      </c>
      <c r="C69" s="434"/>
      <c r="D69" s="435"/>
      <c r="E69" s="433" t="s">
        <v>178</v>
      </c>
      <c r="F69" s="434"/>
      <c r="G69" s="434"/>
      <c r="H69" s="435"/>
    </row>
    <row r="70" spans="1:8" ht="28.5" customHeight="1" x14ac:dyDescent="0.2">
      <c r="A70" s="441"/>
      <c r="B70" s="442"/>
      <c r="C70" s="443"/>
      <c r="D70" s="444"/>
      <c r="E70" s="442" t="s">
        <v>179</v>
      </c>
      <c r="F70" s="443"/>
      <c r="G70" s="443"/>
      <c r="H70" s="444"/>
    </row>
    <row r="71" spans="1:8" ht="28.5" customHeight="1" thickBot="1" x14ac:dyDescent="0.25">
      <c r="A71" s="432"/>
      <c r="B71" s="436"/>
      <c r="C71" s="437"/>
      <c r="D71" s="438"/>
      <c r="E71" s="436" t="s">
        <v>180</v>
      </c>
      <c r="F71" s="437"/>
      <c r="G71" s="437"/>
      <c r="H71" s="438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2020-02-17T11:21:37Z</dcterms:modified>
</cp:coreProperties>
</file>