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6085" windowHeight="11370"/>
  </bookViews>
  <sheets>
    <sheet name="stmbl_4.1" sheetId="1" r:id="rId1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5" i="1"/>
  <c r="O26" i="1"/>
  <c r="O30" i="1"/>
  <c r="O31" i="1"/>
  <c r="O33" i="1"/>
  <c r="O34" i="1"/>
  <c r="O35" i="1"/>
  <c r="O36" i="1"/>
  <c r="O37" i="1"/>
  <c r="O38" i="1"/>
  <c r="O39" i="1"/>
  <c r="O40" i="1"/>
  <c r="O41" i="1"/>
  <c r="O43" i="1"/>
  <c r="O45" i="1"/>
  <c r="O46" i="1"/>
  <c r="O47" i="1"/>
  <c r="O48" i="1"/>
  <c r="O49" i="1"/>
  <c r="O50" i="1"/>
  <c r="O51" i="1"/>
  <c r="O52" i="1"/>
  <c r="O53" i="1"/>
  <c r="O54" i="1"/>
  <c r="O55" i="1"/>
  <c r="N56" i="1"/>
  <c r="O56" i="1" s="1"/>
  <c r="N5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30" i="1"/>
  <c r="N31" i="1"/>
  <c r="N33" i="1"/>
  <c r="N34" i="1"/>
  <c r="N35" i="1"/>
  <c r="N36" i="1"/>
  <c r="N37" i="1"/>
  <c r="N38" i="1"/>
  <c r="N39" i="1"/>
  <c r="N40" i="1"/>
  <c r="N41" i="1"/>
  <c r="N43" i="1"/>
  <c r="N44" i="1"/>
  <c r="O44" i="1" s="1"/>
  <c r="N45" i="1"/>
  <c r="N46" i="1"/>
  <c r="N47" i="1"/>
  <c r="N48" i="1"/>
  <c r="N49" i="1"/>
  <c r="N50" i="1"/>
  <c r="N51" i="1"/>
  <c r="N52" i="1"/>
  <c r="N53" i="1"/>
  <c r="N54" i="1"/>
  <c r="N2" i="1"/>
  <c r="O2" i="1" s="1"/>
  <c r="J33" i="1"/>
  <c r="N58" i="1" l="1"/>
  <c r="O59" i="1"/>
  <c r="E32" i="1"/>
</calcChain>
</file>

<file path=xl/sharedStrings.xml><?xml version="1.0" encoding="utf-8"?>
<sst xmlns="http://schemas.openxmlformats.org/spreadsheetml/2006/main" count="271" uniqueCount="241">
  <si>
    <t>Designator</t>
  </si>
  <si>
    <t>Package</t>
  </si>
  <si>
    <t>mfg part no</t>
  </si>
  <si>
    <t>RS</t>
  </si>
  <si>
    <t>ali</t>
  </si>
  <si>
    <t>C_0603</t>
  </si>
  <si>
    <t>R_2512</t>
  </si>
  <si>
    <t>CSS2H-2512K-3L00F</t>
  </si>
  <si>
    <t>R_0603</t>
  </si>
  <si>
    <t>BLM18AG221SN1</t>
  </si>
  <si>
    <t>P14</t>
  </si>
  <si>
    <t>Pin_Header_Angled_1x04</t>
  </si>
  <si>
    <t>CONN_01X04 5.08 mm</t>
  </si>
  <si>
    <t>P10</t>
  </si>
  <si>
    <t>Socket_Strip_Angled_2x06</t>
  </si>
  <si>
    <t>CONN_02X06</t>
  </si>
  <si>
    <t>Pin_Header_Straight_1x04</t>
  </si>
  <si>
    <t>U4,U13,U27,U28</t>
  </si>
  <si>
    <t>SOT-23-6</t>
  </si>
  <si>
    <t>ACT4088</t>
  </si>
  <si>
    <t>ACT4088US</t>
  </si>
  <si>
    <t>P13</t>
  </si>
  <si>
    <t>Socket_Strip_Straight_1x04</t>
  </si>
  <si>
    <t>C_0805</t>
  </si>
  <si>
    <t>VR1</t>
  </si>
  <si>
    <t>R_0805</t>
  </si>
  <si>
    <t>24V</t>
  </si>
  <si>
    <t>U24,U30,U31,U32</t>
  </si>
  <si>
    <t>non_plated_3mm</t>
  </si>
  <si>
    <t>non_plated</t>
  </si>
  <si>
    <t>P4</t>
  </si>
  <si>
    <t>Pin_Header_Angled_1x02</t>
  </si>
  <si>
    <t>CONN_01X02</t>
  </si>
  <si>
    <t>akl182-2</t>
  </si>
  <si>
    <t>CONN_01X02 3.5mm</t>
  </si>
  <si>
    <t>P5,P9</t>
  </si>
  <si>
    <t>akl182-6</t>
  </si>
  <si>
    <t>CONN_01X06 3.5mm</t>
  </si>
  <si>
    <t>P6</t>
  </si>
  <si>
    <t>RM5.08_1x2</t>
  </si>
  <si>
    <t>P8</t>
  </si>
  <si>
    <t>RM5.08_1x3</t>
  </si>
  <si>
    <t>CONN_01X03</t>
  </si>
  <si>
    <t>U2</t>
  </si>
  <si>
    <t>SOT-223</t>
  </si>
  <si>
    <t>zldo1117</t>
  </si>
  <si>
    <t>ZLDO1117G33TA</t>
  </si>
  <si>
    <t>C143</t>
  </si>
  <si>
    <t>C_Radial_D6.3_L11.2_P2.5</t>
  </si>
  <si>
    <t>SOT-23</t>
  </si>
  <si>
    <t>IRLML6344</t>
  </si>
  <si>
    <t>IRLML6344TRPBF</t>
  </si>
  <si>
    <t>R27,R28,R32,R33,R51,R52,R77,R78</t>
  </si>
  <si>
    <t>R_1206</t>
  </si>
  <si>
    <t>U12</t>
  </si>
  <si>
    <t>IRAM256</t>
  </si>
  <si>
    <t>IRAM256a</t>
  </si>
  <si>
    <t>IRAM256-2067A2</t>
  </si>
  <si>
    <t>C_Radial_D26_L45_P10</t>
  </si>
  <si>
    <t>270µ</t>
  </si>
  <si>
    <t>ESMR401VSN271MQ30S</t>
  </si>
  <si>
    <t>U5</t>
  </si>
  <si>
    <t>SOIC-7</t>
  </si>
  <si>
    <t>lnk304D</t>
  </si>
  <si>
    <t>LNK304DN</t>
  </si>
  <si>
    <t>P1,P11</t>
  </si>
  <si>
    <t>USB_Micro-B</t>
  </si>
  <si>
    <t>USB_OTG</t>
  </si>
  <si>
    <t>105017-0001</t>
  </si>
  <si>
    <t>https://www.aliexpress.com/item/Wholesale-100Pcs-lot-5-Pins-Micro-USB-SMD-Female-USB-PCB-Connector-Socket-USB-Jack-Plug/1840320498.html?spm=2114.13010608.0.0.JMsOXU</t>
  </si>
  <si>
    <t>C_1808</t>
  </si>
  <si>
    <t>C1808W154KCRACTU</t>
  </si>
  <si>
    <t>Y1,Y2</t>
  </si>
  <si>
    <t>Crystal_SMD_0503_4Pads</t>
  </si>
  <si>
    <t xml:space="preserve"> 8Mhz - 5x3,2 mm</t>
  </si>
  <si>
    <t>ABM3B-8.000MHZ-10-1UT</t>
  </si>
  <si>
    <t>RJ45_LED</t>
  </si>
  <si>
    <t>AJT34L8813-011</t>
  </si>
  <si>
    <t>https://www.aliexpress.com/item/Free-shipping-50pcs-lot-RJ45-connector-RJ45-socket-with-indicators-Ethernet/539701403.html?spm=2114.13010608.0.0.JMsOXU</t>
  </si>
  <si>
    <t>SOIC-8-N</t>
  </si>
  <si>
    <t>SN65176B</t>
  </si>
  <si>
    <t>U3</t>
  </si>
  <si>
    <t>SI8621</t>
  </si>
  <si>
    <t>Si8621BB-B-IS</t>
  </si>
  <si>
    <t>U6,U7</t>
  </si>
  <si>
    <t>LM358</t>
  </si>
  <si>
    <t>LM358AD</t>
  </si>
  <si>
    <t>SMA_Standard</t>
  </si>
  <si>
    <t>ES1J R2</t>
  </si>
  <si>
    <t>D6,D9,D12,D13</t>
  </si>
  <si>
    <t>SS34A</t>
  </si>
  <si>
    <t>D22</t>
  </si>
  <si>
    <t>SMAJ24A TVS 24V</t>
  </si>
  <si>
    <t>SMAJ24A-TR</t>
  </si>
  <si>
    <t>LED-0805-SIDE</t>
  </si>
  <si>
    <t>green</t>
  </si>
  <si>
    <t>LTST-S220KGKT</t>
  </si>
  <si>
    <t>red</t>
  </si>
  <si>
    <t>LTST-S220KRKT</t>
  </si>
  <si>
    <t>D17</t>
  </si>
  <si>
    <t>yellow</t>
  </si>
  <si>
    <t>LTST-S220KSKT</t>
  </si>
  <si>
    <t>U26</t>
  </si>
  <si>
    <t>LQFP-100_14x14mm_Pitch0.5mm</t>
  </si>
  <si>
    <t>STM32F405VG</t>
  </si>
  <si>
    <t>STM32F405VGT</t>
  </si>
  <si>
    <t>U25</t>
  </si>
  <si>
    <t>LQFP-48_7x7mm_Pitch0.5mm</t>
  </si>
  <si>
    <t>STM32F303CBTx</t>
  </si>
  <si>
    <t>STM32F303CBT</t>
  </si>
  <si>
    <t>USBLC6-4SC6</t>
  </si>
  <si>
    <t>L2</t>
  </si>
  <si>
    <t>NPI31W</t>
  </si>
  <si>
    <t>1m 250mA</t>
  </si>
  <si>
    <t>DT3316P-105</t>
  </si>
  <si>
    <t>740-9353P</t>
  </si>
  <si>
    <t>SMD_INDUCTOR_32x25</t>
  </si>
  <si>
    <t>4.7µH 1.5A</t>
  </si>
  <si>
    <t>RC0603FR-07120RL</t>
  </si>
  <si>
    <t>CGA3E2C0G2A180J080AA</t>
  </si>
  <si>
    <t>150n, 500V, 1808, X7R, 10%</t>
  </si>
  <si>
    <t xml:space="preserve">GRM21BC81E106KE11L </t>
  </si>
  <si>
    <t>10u, 25V, 0805, 10%</t>
  </si>
  <si>
    <t>18p, 100V, 0603, 5%</t>
  </si>
  <si>
    <t>C0603C102K2RACTU</t>
  </si>
  <si>
    <t>1n, 200V, 0603, 10%</t>
  </si>
  <si>
    <t>2.2u, 35V, 0603, 10%</t>
  </si>
  <si>
    <t>GRM188R6YA225KA12D</t>
  </si>
  <si>
    <t>C0603C104M5RACTU</t>
  </si>
  <si>
    <t>100n, 50V, 0603, 20%</t>
  </si>
  <si>
    <t>3 mOhms, 4W, 2512, 1%</t>
  </si>
  <si>
    <t>249k, 250mW, 1206, 1%</t>
  </si>
  <si>
    <t>RC1206FR-07249KL</t>
  </si>
  <si>
    <t>120R, 100mW, 0603, 1%</t>
  </si>
  <si>
    <t>1k, 100mW, 0603, 5%</t>
  </si>
  <si>
    <t>MCMR06X102</t>
  </si>
  <si>
    <t>RC0603FR-103K9L</t>
  </si>
  <si>
    <t>3.9k, 100mW, 0603, 1%</t>
  </si>
  <si>
    <t>22R, 100mW, 0603, 1%</t>
  </si>
  <si>
    <t>RC0603FR-1022RL</t>
  </si>
  <si>
    <t>RC0603JR-1010KL</t>
  </si>
  <si>
    <t>10k, 100mW, 0603, 5%</t>
  </si>
  <si>
    <t>1.5k, 100mW, 0603, 5%</t>
  </si>
  <si>
    <t>CR0603-JW-152GLF</t>
  </si>
  <si>
    <t>470R, 100mW, 0603, 1%</t>
  </si>
  <si>
    <t>RC0603FR-07470RL</t>
  </si>
  <si>
    <t>51k, 100mW, 0603, 5%</t>
  </si>
  <si>
    <t>AC0603JR-0751KL</t>
  </si>
  <si>
    <t>15k, 100mW, 0603, 1%</t>
  </si>
  <si>
    <t>RC0603FR-0715KL</t>
  </si>
  <si>
    <t>220R, 700mA, 0603, 25% Ferrite bead</t>
  </si>
  <si>
    <t>EEUEB1J220S</t>
  </si>
  <si>
    <t>22u, 63V, 20%, D6.3, L11.2, P2.5</t>
  </si>
  <si>
    <t>Qty</t>
  </si>
  <si>
    <t>Description</t>
  </si>
  <si>
    <t>C21,C22</t>
  </si>
  <si>
    <t>C3,C28,C34,C38,C92,C93</t>
  </si>
  <si>
    <t>C4,C14,C35,C51,C68,C69,C70,C97,C109,C110,C111,C123,C124,C131,C132,C141</t>
  </si>
  <si>
    <t>C5,C6,C11,C20,C23,C24,C25,C26,C27,C31,C32,C33,C39,C45,C57</t>
  </si>
  <si>
    <t>C46,C47,C48,C49,C52,C59,C64,C81</t>
  </si>
  <si>
    <t>C8,C18,C42,C43,C44,C50,C62,C65,C88,C90,C101,C102,C129,C133,C134,C135,C136,C137,C139,C140,C142,C144</t>
  </si>
  <si>
    <t>C1,C2,C7,C9,C10,C12,C13,C15,C16,C17,C19,C29,C30,C36,C37,C40,C41,C53,C54,C55,C56,C58,C60,C61,C63,C66,C67,C71,C72,C73,C74,C75,C76,C77,C78,C79,C80,C82,C83,C84,C85,C86,C87,C89,C91,C94,C95,C96,C98,C99,C100,C103,C104,C105,C106,C107,C108,C112,C113,C114,C115,C116,C117,C118,C119,C120,C121,C122,C125,C126,C127,C128,C130,C138</t>
  </si>
  <si>
    <t>R80,R81,R82</t>
  </si>
  <si>
    <t>R1,R23,R24,R25,R26,R31,R109,R110,R111,R112,R113,R114,R130,R131</t>
  </si>
  <si>
    <t>R2,R12,R13,R14,R15,R16,R30,R45,R61,R63,R66,R69,R72,R75,R91,R99,R101,R102,R103,R104,R105,R108,R117,R118,R119,R121,R122,R123,R124,R125,R126,R127,R128,R129,R136,R139,R144,R145,R146,R153,R162</t>
  </si>
  <si>
    <t>R20,R22,R29,R34,R53,R59,R74,R79,R149,R161</t>
  </si>
  <si>
    <t>R9,R10,R11,R40,R86,R87,R88,R89,R147,R148,R151,R152,R154,R159,R160</t>
  </si>
  <si>
    <t>R7,R35,R36,R37,R38,R39,R41,R42,R43,R44,R62,R64,R65,R67,R68,R70,R71,R73,R98,R106,R115,R116,R132,R135,R137,R138,R140,R142,R155,R156,R157,R158</t>
  </si>
  <si>
    <t>R143,R150</t>
  </si>
  <si>
    <t>R3,R4,R5,R6,R8,R17,R18,R46,R76,R83,R84,R85,R93,R94,R95,R96,R100,R120,R134</t>
  </si>
  <si>
    <t>R21,R60,R97,R133,R141</t>
  </si>
  <si>
    <t>R19,R47,R48,R49,R50,R54,R55,R56,R57,R58,R90,R92,R107</t>
  </si>
  <si>
    <t>P2,P3,P15</t>
  </si>
  <si>
    <t>P7,P12</t>
  </si>
  <si>
    <t>Q1,Q2,Q3,Q4</t>
  </si>
  <si>
    <t>J1,J2,J3</t>
  </si>
  <si>
    <t>U8,U9,U10,U11,U14,U15,U16,U17,U18,U19</t>
  </si>
  <si>
    <t>U1,U20,U21,U22,U23,U29</t>
  </si>
  <si>
    <t>D2,D3,D5,D7,D10,D11</t>
  </si>
  <si>
    <t>D4,D8,D14,D15,D18,D19,D20,D24</t>
  </si>
  <si>
    <t>D1,D16</t>
  </si>
  <si>
    <t>L4,L5,L6,L12</t>
  </si>
  <si>
    <t>L1,L3,L7,L8,L9,L10,L11</t>
  </si>
  <si>
    <t>815-1358</t>
  </si>
  <si>
    <t>Mouser</t>
  </si>
  <si>
    <t xml:space="preserve">80-C1808W154KCR </t>
  </si>
  <si>
    <t xml:space="preserve">661-ESMR401N271MQ30S </t>
  </si>
  <si>
    <t>Farnell</t>
  </si>
  <si>
    <t>https://www.aliexpress.com/item/Free-Shopping-100PCS-0603-100pF-50V-5-50v-X7R-Ceramic-capacitors-Good-Quality-and-ROHS/1090207542.html?spm=2114.search0104.3.2.7c8476e7US9HxT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d6f83f63-f6f4-4ee3-9413-3597de1fd7c7-0&amp;algo_pvid=d6f83f63-f6f4-4ee3-9413-3597de1fd7c7&amp;transAbTest=ae803_1&amp;priceBeautifyAB=0</t>
  </si>
  <si>
    <t>https://www.aliexpress.com/item/200pcs-1206-1-SMD-Resistor-249k-249K-ohm-Chip-Resistors-0-25W-1-4W/32868875356.html?spm=2114.search0104.3.2.5ff958bc3Smeiv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e86dd1ab-07a2-4b00-9ce0-3aad8eb116a7-0&amp;algo_pvid=e86dd1ab-07a2-4b00-9ce0-3aad8eb116a7&amp;transAbTest=ae803_1&amp;priceBeautifyAB=0</t>
  </si>
  <si>
    <t>https://www.aliexpress.com/item/Free-shipping-500pcs-RES-ORIGINAL-SMD-Resistor-1-0603-4-7k-4-7K-chip-resistor-1/32262342294.html?spm=2114.search0104.3.22.34dd87c4CKHX40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8c6ae7ad-d0ef-4a6b-8cc3-81e16b37d0ef-3&amp;algo_pvid=8c6ae7ad-d0ef-4a6b-8cc3-81e16b37d0ef&amp;transAbTest=ae803_1&amp;priceBeautifyAB=0</t>
  </si>
  <si>
    <t>https://www.aliexpress.com/item/Free-Shipping-200PCS-0603-4K7-4-7K-OHM-5-smd-resistor/972016096.html?spm=2114.search0104.3.72.3bb975f5sXtAlx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27ed612c-3211-4739-9e70-af9b5addc550-10&amp;algo_pvid=27ed612c-3211-4739-9e70-af9b5addc550&amp;transAbTest=ae803_1&amp;priceBeautifyAB=0</t>
  </si>
  <si>
    <t>https://www.aliexpress.com/item/100pcs-lot-0603-1-3-9K-3K9-ohm-Resistor-Chip-Fixed-SMD-Resistor/32674073301.html?spm=2114.search0104.3.2.1f956e43x1nE6H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7e6ec814-823c-47e0-bfb7-a8edaeef3290-0&amp;algo_pvid=7e6ec814-823c-47e0-bfb7-a8edaeef3290&amp;transAbTest=ae803_1&amp;priceBeautifyAB=0</t>
  </si>
  <si>
    <t>https://www.aliexpress.com/item/Free-Shipping-100PCS-0603-22R-0603-22ohm-1-SMD-Resistor-22ohm/32847283241.html?spm=2114.search0104.3.8.2c6249dcyQEODC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0fc79d6f-2f4f-46e0-8c58-ad6f0007b0e7-1&amp;algo_pvid=0fc79d6f-2f4f-46e0-8c58-ad6f0007b0e7&amp;transAbTest=ae803_1&amp;priceBeautifyAB=0</t>
  </si>
  <si>
    <t>https://www.aliexpress.com/item/300pcs-0603-1-SMD-Resistor-1-5K-ohm-Chip-Resistor-1-10W-1-5K-1K5-ohms/32865761449.html?spm=2114.search0104.3.23.490c56df8gzjdZ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ec2ff50c-1ad1-4fb5-bfa2-16c1c77f9706-3&amp;algo_pvid=ec2ff50c-1ad1-4fb5-bfa2-16c1c77f9706&amp;transAbTest=ae803_1&amp;priceBeautifyAB=0</t>
  </si>
  <si>
    <t>https://www.aliexpress.com/item/100PCS-0805-4K7-4-7K-OHM-5-Chip-smd-resistor/1857937119.html?spm=2114.search0104.3.14.2f7611e5EtMDp6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04563376-1619-46c0-a05e-314ed9627177-2&amp;algo_pvid=04563376-1619-46c0-a05e-314ed9627177&amp;transAbTest=ae803_1&amp;priceBeautifyAB=0</t>
  </si>
  <si>
    <t>https://www.aliexpress.com/item/200PCS-lot-SMD-Chip-Resistor-0603-36K-39K-43K-47K-51K-Ohm-5-Resistance-36-39/32832086843.html?spm=2114.search0104.3.9.4a936499c7GCJU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59d9b542-a0d6-4fc0-b52e-214fbd170801-1&amp;algo_pvid=59d9b542-a0d6-4fc0-b52e-214fbd170801&amp;transAbTest=ae803_1&amp;priceBeautifyAB=0</t>
  </si>
  <si>
    <t>https://www.aliexpress.com/item/100pcs-lot-0603-1-15K-ohm-Resistor-Chip-Fixed-SMD-Resistor/32676315044.html?spm=2114.search0104.3.2.63b073fffdBLZG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5c0f916d-f9d4-420d-b907-7c225596fa47-0&amp;algo_pvid=5c0f916d-f9d4-420d-b907-7c225596fa47&amp;transAbTest=ae803_1&amp;priceBeautifyAB=0</t>
  </si>
  <si>
    <t>https://www.aliexpress.com/item/100pcs-SMD-bead-FB-0603-220R-100MHZ-1608-221-220-ohm-25-1-4A-Ferrite-High/32820343262.html?spm=2114.search0104.3.14.716f387d61aSIu&amp;ws_ab_test=searchweb0_0,searchweb201602_2_10152_10065_10151_10344_10068_5723115_10130_5722815_10324_10342_10547_10325_10343_10340_10341_5722915_10548_5722615_10696_10192_10190_10084_10083_10618_10307_10820_10301_10821_10303_5722715_10059_100031_10103_10624_10623_10622_5722515_10621_10620,searchweb201603_50,ppcSwitch_5&amp;algo_expid=af1164b2-108f-49b2-a6fa-99c6b4ac26d6-2&amp;algo_pvid=af1164b2-108f-49b2-a6fa-99c6b4ac26d6&amp;transAbTest=ae803_1&amp;priceBeautifyAB=0</t>
  </si>
  <si>
    <t xml:space="preserve">538-22-05-3021 </t>
  </si>
  <si>
    <t>Wurth 61300411021</t>
  </si>
  <si>
    <t>Check pinball controller kit</t>
  </si>
  <si>
    <t xml:space="preserve">2211S-04G </t>
  </si>
  <si>
    <t xml:space="preserve">BG095-04-A-N-D </t>
  </si>
  <si>
    <t>https://www.aliexpress.com/item/50pcs-ACT4088US-T-ACT4088-SOT23-6/32251217358.html?spm=a2g0s.13010208.99999999.261.300c3c00mysqhL</t>
  </si>
  <si>
    <t>https://www.aliexpress.com/item/Free-shippin-10pcs-lot-LNK304DN-Chip-SOP-7-new-original/32697009336.html?spm=a2g0s.13010208.99999999.267.300c3c00mysqhL</t>
  </si>
  <si>
    <t>https://www.aliexpress.com/item/100-NEW-Free-shipping-STM32F405VGT6-STM32F405VGT6TR-ARM-MCU-1MB-STM32F405VG/32847406177.html</t>
  </si>
  <si>
    <t>https://www.aliexpress.com/item/Free-shipping-10pcs-lot-STM32F303CBT6-STM32F303CBT-STM32F303-LQFP-48-new-original-stock/32855027007.html</t>
  </si>
  <si>
    <t>859-LTST-S220KGKT</t>
  </si>
  <si>
    <t>859-LTST-S220KRKT</t>
  </si>
  <si>
    <t>859-LTST-S220KSKT</t>
  </si>
  <si>
    <t>652-SDR1005-102KL</t>
  </si>
  <si>
    <t>81-LQH32PB4R7NN0L</t>
  </si>
  <si>
    <t>https://www.aliexpress.com/item/-/32857167912.html?spm=a2g0s.13010208.99999999.261.6bac3c00tS5P7i</t>
  </si>
  <si>
    <t>https://www.aliexpress.com/item/100-pcs-SS34-SMA-1N5822-4MM-2-6MM-DO-214AC-Free-Shipping/1843867640.html?spm=a2g0s.13010208.99999999.267.6bac3c00tS5P7i</t>
  </si>
  <si>
    <t>https://www.aliexpress.com/item/100pcs-Rectifier-Diode-SF18-1A-600V-SMA-ES1J-free-shipping/32729200260.html?spm=a2g0s.13010208.99999999.273.6bac3c00tS5P7i</t>
  </si>
  <si>
    <t>https://www.aliexpress.com/item/in-stock-can-pay-USBLC6-4SC6-SOT23-6/32821468497.html?spm=a2g0s.13010208.99999999.279.6bac3c00tS5P7i</t>
  </si>
  <si>
    <t>595-LM358ADR</t>
  </si>
  <si>
    <t>621-ZLDO1117QG33TA</t>
  </si>
  <si>
    <t>634-SI8621AB-B-IS</t>
  </si>
  <si>
    <t>https://www.aliexpress.com/item/20PCS-IRLML6344-LML6344-IRLML6344TR-IRLML6344TRPBF/32277400718.html?spm=a2g0s.13010208.99999999.261.47d63c00Y3HQel</t>
  </si>
  <si>
    <t>LQH32PB4R7NN0L</t>
  </si>
  <si>
    <t>@Qty</t>
  </si>
  <si>
    <t>price</t>
  </si>
  <si>
    <t>VAT</t>
  </si>
  <si>
    <t>Total</t>
  </si>
  <si>
    <t>Exch</t>
  </si>
  <si>
    <t>40 pins, snap of 4 per (hence effective qty 100)</t>
  </si>
  <si>
    <t>Req'd</t>
  </si>
  <si>
    <t>Heatsink</t>
  </si>
  <si>
    <t>94x46x33mm Heatsink</t>
  </si>
  <si>
    <t>SK68-94-5A</t>
  </si>
  <si>
    <t>HS1</t>
  </si>
  <si>
    <t>PCB</t>
  </si>
  <si>
    <t>STMBL v4.3 PCB</t>
  </si>
  <si>
    <t>Required</t>
  </si>
  <si>
    <t>per board (discounting surplus)</t>
  </si>
  <si>
    <t>For 10 boards</t>
  </si>
  <si>
    <t>PCB and Stencil</t>
  </si>
  <si>
    <t>https://www.aliexpress.com/snapshot/0.html?spm=a2g0s.9042647.6.2.32f14c4daVCdVq&amp;orderId=92919197278587&amp;productId=32809483235</t>
  </si>
  <si>
    <t>Note - Only half quantities of 270uF and STM32405 purchased (for now), otherwise req'd would be lower in comparison 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</si>
</sst>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0" x14ac:knownFonts="1">
    <font>
      <sz val="10"/>
      <color rgb="FF000000"/>
      <name val="Arial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9C57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u/>
      <sz val="10"/>
      <color theme="10"/>
      <name val="Arial"/>
    </font>
    <font>
      <sz val="10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2" fillId="0" borderId="0" xfId="0" quotePrefix="1" applyNumberFormat="1" applyFont="1" applyFill="1" applyAlignment="1">
      <alignment wrapText="1"/>
    </xf>
    <xf numFmtId="0" fontId="2" fillId="0" borderId="0" xfId="1" applyFont="1" applyFill="1" applyAlignment="1">
      <alignment wrapText="1"/>
    </xf>
    <xf numFmtId="0" fontId="2" fillId="0" borderId="0" xfId="1" quotePrefix="1" applyNumberFormat="1" applyFont="1" applyFill="1" applyAlignment="1">
      <alignment wrapText="1"/>
    </xf>
    <xf numFmtId="0" fontId="4" fillId="0" borderId="0" xfId="1" applyFont="1" applyFill="1" applyAlignment="1"/>
    <xf numFmtId="0" fontId="5" fillId="0" borderId="0" xfId="0" applyFont="1" applyFill="1" applyAlignment="1">
      <alignment wrapText="1"/>
    </xf>
    <xf numFmtId="0" fontId="6" fillId="0" borderId="0" xfId="0" applyFont="1" applyFill="1" applyAlignment="1"/>
    <xf numFmtId="0" fontId="7" fillId="3" borderId="0" xfId="2" applyAlignment="1">
      <alignment wrapText="1"/>
    </xf>
    <xf numFmtId="0" fontId="7" fillId="3" borderId="0" xfId="2" quotePrefix="1" applyNumberFormat="1" applyAlignment="1">
      <alignment wrapText="1"/>
    </xf>
    <xf numFmtId="0" fontId="7" fillId="3" borderId="0" xfId="2" applyAlignment="1"/>
    <xf numFmtId="0" fontId="7" fillId="3" borderId="0" xfId="2" applyAlignment="1">
      <alignment horizontal="left" wrapText="1"/>
    </xf>
    <xf numFmtId="0" fontId="7" fillId="3" borderId="0" xfId="2" quotePrefix="1" applyAlignment="1">
      <alignment wrapText="1"/>
    </xf>
    <xf numFmtId="0" fontId="7" fillId="3" borderId="1" xfId="2" applyBorder="1" applyAlignment="1"/>
    <xf numFmtId="0" fontId="0" fillId="0" borderId="0" xfId="0"/>
    <xf numFmtId="0" fontId="0" fillId="0" borderId="0" xfId="0" quotePrefix="1"/>
    <xf numFmtId="0" fontId="9" fillId="0" borderId="0" xfId="0" applyFont="1" applyFill="1" applyAlignment="1">
      <alignment wrapText="1"/>
    </xf>
    <xf numFmtId="0" fontId="8" fillId="0" borderId="0" xfId="3" applyAlignment="1"/>
    <xf numFmtId="0" fontId="8" fillId="0" borderId="0" xfId="3" applyFill="1" applyAlignment="1">
      <alignment wrapText="1"/>
    </xf>
    <xf numFmtId="0" fontId="6" fillId="0" borderId="0" xfId="0" quotePrefix="1" applyFont="1" applyFill="1" applyAlignment="1"/>
    <xf numFmtId="1" fontId="6" fillId="0" borderId="0" xfId="0" applyNumberFormat="1" applyFont="1" applyFill="1" applyAlignment="1"/>
    <xf numFmtId="1" fontId="7" fillId="3" borderId="0" xfId="2" applyNumberFormat="1" applyAlignment="1"/>
    <xf numFmtId="1" fontId="3" fillId="0" borderId="0" xfId="0" applyNumberFormat="1" applyFont="1" applyFill="1" applyAlignment="1"/>
    <xf numFmtId="1" fontId="0" fillId="0" borderId="0" xfId="0" applyNumberFormat="1"/>
    <xf numFmtId="1" fontId="4" fillId="0" borderId="0" xfId="1" applyNumberFormat="1" applyFont="1" applyFill="1" applyAlignment="1"/>
    <xf numFmtId="168" fontId="6" fillId="0" borderId="0" xfId="0" applyNumberFormat="1" applyFont="1" applyFill="1" applyAlignment="1"/>
    <xf numFmtId="168" fontId="7" fillId="3" borderId="0" xfId="2" applyNumberFormat="1" applyAlignment="1"/>
    <xf numFmtId="168" fontId="3" fillId="0" borderId="0" xfId="0" applyNumberFormat="1" applyFont="1" applyFill="1" applyAlignment="1"/>
    <xf numFmtId="168" fontId="0" fillId="0" borderId="0" xfId="0" applyNumberFormat="1"/>
    <xf numFmtId="168" fontId="4" fillId="0" borderId="0" xfId="1" applyNumberFormat="1" applyFont="1" applyFill="1" applyAlignment="1"/>
    <xf numFmtId="0" fontId="7" fillId="3" borderId="0" xfId="2" applyNumberFormat="1" applyAlignment="1">
      <alignment wrapText="1"/>
    </xf>
    <xf numFmtId="0" fontId="1" fillId="2" borderId="0" xfId="1" applyAlignment="1"/>
  </cellXfs>
  <cellStyles count="4">
    <cellStyle name="Good" xfId="2" builtinId="26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ProductDetail/621-ZLDO1117QG33TA" TargetMode="External"/><Relationship Id="rId3" Type="http://schemas.openxmlformats.org/officeDocument/2006/relationships/hyperlink" Target="https://www.aliexpress.com/item/Free-shipping-50pcs-lot-RJ45-connector-RJ45-socket-with-indicators-Ethernet/539701403.html?spm=2114.13010608.0.0.JMsOXU" TargetMode="External"/><Relationship Id="rId7" Type="http://schemas.openxmlformats.org/officeDocument/2006/relationships/hyperlink" Target="https://www.mouser.co.uk/ProductDetail/595-LM358ADR" TargetMode="External"/><Relationship Id="rId2" Type="http://schemas.openxmlformats.org/officeDocument/2006/relationships/hyperlink" Target="https://www.aliexpress.com/item/Wholesale-100Pcs-lot-5-Pins-Micro-USB-SMD-Female-USB-PCB-Connector-Socket-USB-Jack-Plug/1840320498.html?spm=2114.13010608.0.0.JMsOXU" TargetMode="External"/><Relationship Id="rId1" Type="http://schemas.openxmlformats.org/officeDocument/2006/relationships/hyperlink" Target="https://www.mouser.co.uk/ProductDetail/Yageo/RC0603FR-07120RL?qs=sGAEpiMZZMvdGkrng054t8Tx25L%252bvTaR86Sc6rfhEWQ%3d" TargetMode="External"/><Relationship Id="rId6" Type="http://schemas.openxmlformats.org/officeDocument/2006/relationships/hyperlink" Target="https://www.mouser.co.uk/ProductDetail/Murata-Electronics/LQH32PB4R7NN0L?qs=sGAEpiMZZMsg%252by3WlYCkU5E7g3oyEXpqR1NfvqG2NkI%3d" TargetMode="External"/><Relationship Id="rId5" Type="http://schemas.openxmlformats.org/officeDocument/2006/relationships/hyperlink" Target="http://uk.farnell.com/gct-global-connector-technology/bg095-04-a-n-d/connector-rcpt-4pos-1row-2-54mm/dp/275143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uk.farnell.com/multicomp/2211s-04g/connector-header-tht-2-54mm-4way/dp/1593413" TargetMode="External"/><Relationship Id="rId9" Type="http://schemas.openxmlformats.org/officeDocument/2006/relationships/hyperlink" Target="https://www.mouser.co.uk/ProductDetail/634-SI8621AB-B-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tabSelected="1" topLeftCell="B31" workbookViewId="0">
      <selection activeCell="H61" sqref="H61"/>
    </sheetView>
  </sheetViews>
  <sheetFormatPr defaultColWidth="14.42578125" defaultRowHeight="12.75" x14ac:dyDescent="0.2"/>
  <cols>
    <col min="1" max="1" width="45.42578125" style="2" customWidth="1"/>
    <col min="2" max="2" width="31.5703125" style="2" customWidth="1"/>
    <col min="3" max="3" width="4.85546875" style="2" customWidth="1"/>
    <col min="4" max="4" width="33.7109375" style="2" customWidth="1"/>
    <col min="5" max="5" width="24.28515625" style="2" customWidth="1"/>
    <col min="6" max="6" width="9.5703125" style="2" customWidth="1"/>
    <col min="7" max="7" width="8.140625" style="2" customWidth="1"/>
    <col min="8" max="8" width="24.140625" style="2" customWidth="1"/>
    <col min="9" max="9" width="17.28515625" style="2" customWidth="1"/>
    <col min="10" max="10" width="7" style="28" customWidth="1"/>
    <col min="11" max="11" width="5.85546875" style="23" customWidth="1"/>
    <col min="12" max="12" width="5.85546875" style="28" customWidth="1"/>
    <col min="13" max="13" width="7" style="2" customWidth="1"/>
    <col min="14" max="14" width="9" style="2" customWidth="1"/>
    <col min="15" max="15" width="7.5703125" style="2" customWidth="1"/>
    <col min="16" max="16" width="29.28515625" style="2" customWidth="1"/>
    <col min="17" max="16384" width="14.42578125" style="2"/>
  </cols>
  <sheetData>
    <row r="1" spans="1:15" s="8" customFormat="1" x14ac:dyDescent="0.2">
      <c r="A1" s="7" t="s">
        <v>0</v>
      </c>
      <c r="B1" s="7" t="s">
        <v>1</v>
      </c>
      <c r="C1" s="7" t="s">
        <v>153</v>
      </c>
      <c r="D1" s="7" t="s">
        <v>154</v>
      </c>
      <c r="E1" s="7" t="s">
        <v>2</v>
      </c>
      <c r="F1" s="7" t="s">
        <v>3</v>
      </c>
      <c r="G1" s="7" t="s">
        <v>187</v>
      </c>
      <c r="H1" s="7" t="s">
        <v>184</v>
      </c>
      <c r="I1" s="7" t="s">
        <v>4</v>
      </c>
      <c r="J1" s="26" t="s">
        <v>223</v>
      </c>
      <c r="K1" s="21" t="s">
        <v>224</v>
      </c>
      <c r="L1" s="26" t="s">
        <v>226</v>
      </c>
      <c r="M1" s="20" t="s">
        <v>222</v>
      </c>
      <c r="N1" s="8" t="s">
        <v>225</v>
      </c>
      <c r="O1" s="8" t="s">
        <v>228</v>
      </c>
    </row>
    <row r="2" spans="1:15" s="11" customFormat="1" ht="15" x14ac:dyDescent="0.25">
      <c r="A2" s="9" t="s">
        <v>155</v>
      </c>
      <c r="B2" s="9" t="s">
        <v>58</v>
      </c>
      <c r="C2" s="10">
        <v>2</v>
      </c>
      <c r="D2" s="9" t="s">
        <v>59</v>
      </c>
      <c r="E2" s="9" t="s">
        <v>60</v>
      </c>
      <c r="F2" s="9"/>
      <c r="G2" s="9"/>
      <c r="H2" s="11" t="s">
        <v>186</v>
      </c>
      <c r="I2" s="9"/>
      <c r="J2" s="27">
        <v>2.79</v>
      </c>
      <c r="K2" s="22">
        <v>0</v>
      </c>
      <c r="L2" s="27">
        <v>1</v>
      </c>
      <c r="M2" s="32">
        <v>10</v>
      </c>
      <c r="N2" s="11">
        <f>(M2*(J2+(J2*K2*0.01)))/L2</f>
        <v>27.9</v>
      </c>
      <c r="O2" s="11">
        <f>(N2/M2)*C2</f>
        <v>5.58</v>
      </c>
    </row>
    <row r="3" spans="1:15" s="11" customFormat="1" ht="15" x14ac:dyDescent="0.25">
      <c r="A3" s="9" t="s">
        <v>47</v>
      </c>
      <c r="B3" s="9" t="s">
        <v>48</v>
      </c>
      <c r="C3" s="10">
        <v>1</v>
      </c>
      <c r="D3" s="9" t="s">
        <v>152</v>
      </c>
      <c r="E3" s="9" t="s">
        <v>151</v>
      </c>
      <c r="F3" s="9"/>
      <c r="G3" s="9">
        <v>2079125</v>
      </c>
      <c r="H3" s="9"/>
      <c r="I3" s="9"/>
      <c r="J3" s="27">
        <v>1.75</v>
      </c>
      <c r="K3" s="22">
        <v>20</v>
      </c>
      <c r="L3" s="27">
        <v>1</v>
      </c>
      <c r="M3" s="11">
        <v>10</v>
      </c>
      <c r="N3" s="11">
        <f t="shared" ref="N3:N56" si="0">(M3*(J3+(J3*K3*0.01)))/L3</f>
        <v>21</v>
      </c>
      <c r="O3" s="11">
        <f t="shared" ref="O3:O56" si="1">(N3/M3)*C3</f>
        <v>2.1</v>
      </c>
    </row>
    <row r="4" spans="1:15" s="11" customFormat="1" ht="15" x14ac:dyDescent="0.25">
      <c r="A4" s="9" t="s">
        <v>156</v>
      </c>
      <c r="B4" s="9" t="s">
        <v>70</v>
      </c>
      <c r="C4" s="10">
        <v>6</v>
      </c>
      <c r="D4" s="9" t="s">
        <v>120</v>
      </c>
      <c r="E4" s="12" t="s">
        <v>71</v>
      </c>
      <c r="F4" s="9"/>
      <c r="G4" s="9"/>
      <c r="H4" s="11" t="s">
        <v>185</v>
      </c>
      <c r="I4" s="9"/>
      <c r="J4" s="27">
        <v>0.184</v>
      </c>
      <c r="K4" s="22">
        <v>0</v>
      </c>
      <c r="L4" s="27">
        <v>1</v>
      </c>
      <c r="M4" s="11">
        <v>100</v>
      </c>
      <c r="N4" s="11">
        <f t="shared" si="0"/>
        <v>18.399999999999999</v>
      </c>
      <c r="O4" s="11">
        <f t="shared" si="1"/>
        <v>1.1040000000000001</v>
      </c>
    </row>
    <row r="5" spans="1:15" s="11" customFormat="1" ht="30" x14ac:dyDescent="0.25">
      <c r="A5" s="9" t="s">
        <v>157</v>
      </c>
      <c r="B5" s="9" t="s">
        <v>23</v>
      </c>
      <c r="C5" s="10">
        <v>16</v>
      </c>
      <c r="D5" s="9" t="s">
        <v>122</v>
      </c>
      <c r="E5" s="9" t="s">
        <v>121</v>
      </c>
      <c r="F5" s="9"/>
      <c r="G5" s="9"/>
      <c r="H5" s="9"/>
      <c r="I5" s="9"/>
      <c r="J5" s="27">
        <v>1.55E-2</v>
      </c>
      <c r="K5" s="22">
        <v>0</v>
      </c>
      <c r="L5" s="27">
        <v>1.266</v>
      </c>
      <c r="M5" s="11">
        <v>200</v>
      </c>
      <c r="N5" s="11">
        <f t="shared" si="0"/>
        <v>2.4486571879936809</v>
      </c>
      <c r="O5" s="11">
        <f t="shared" si="1"/>
        <v>0.19589257503949448</v>
      </c>
    </row>
    <row r="6" spans="1:15" s="11" customFormat="1" ht="33.75" customHeight="1" x14ac:dyDescent="0.25">
      <c r="A6" s="9" t="s">
        <v>158</v>
      </c>
      <c r="B6" s="9" t="s">
        <v>5</v>
      </c>
      <c r="C6" s="10">
        <v>15</v>
      </c>
      <c r="D6" s="9" t="s">
        <v>123</v>
      </c>
      <c r="E6" s="9" t="s">
        <v>119</v>
      </c>
      <c r="F6" s="9"/>
      <c r="G6" s="9"/>
      <c r="H6" s="9"/>
      <c r="I6" s="9" t="s">
        <v>188</v>
      </c>
      <c r="J6" s="27">
        <v>9.7000000000000003E-3</v>
      </c>
      <c r="K6" s="22">
        <v>0</v>
      </c>
      <c r="L6" s="27">
        <v>1.266</v>
      </c>
      <c r="M6" s="11">
        <v>200</v>
      </c>
      <c r="N6" s="11">
        <f t="shared" si="0"/>
        <v>1.5323854660347551</v>
      </c>
      <c r="O6" s="11">
        <f t="shared" si="1"/>
        <v>0.11492890995260663</v>
      </c>
    </row>
    <row r="7" spans="1:15" s="11" customFormat="1" ht="15" x14ac:dyDescent="0.25">
      <c r="A7" s="9" t="s">
        <v>159</v>
      </c>
      <c r="B7" s="9" t="s">
        <v>5</v>
      </c>
      <c r="C7" s="10">
        <v>8</v>
      </c>
      <c r="D7" s="9" t="s">
        <v>125</v>
      </c>
      <c r="E7" s="9" t="s">
        <v>124</v>
      </c>
      <c r="F7" s="9"/>
      <c r="G7" s="9"/>
      <c r="H7" s="9"/>
      <c r="I7" s="9"/>
      <c r="J7" s="27">
        <v>1.7766000000000001E-2</v>
      </c>
      <c r="K7" s="22">
        <v>0</v>
      </c>
      <c r="L7" s="27">
        <v>1.266</v>
      </c>
      <c r="M7" s="11">
        <v>600</v>
      </c>
      <c r="N7" s="11">
        <f t="shared" si="0"/>
        <v>8.4199052132701429</v>
      </c>
      <c r="O7" s="11">
        <f t="shared" si="1"/>
        <v>0.11226540284360191</v>
      </c>
    </row>
    <row r="8" spans="1:15" s="11" customFormat="1" ht="51.75" customHeight="1" x14ac:dyDescent="0.25">
      <c r="A8" s="9" t="s">
        <v>160</v>
      </c>
      <c r="B8" s="9" t="s">
        <v>5</v>
      </c>
      <c r="C8" s="10">
        <v>22</v>
      </c>
      <c r="D8" s="9" t="s">
        <v>126</v>
      </c>
      <c r="E8" s="9" t="s">
        <v>127</v>
      </c>
      <c r="F8" s="11" t="s">
        <v>183</v>
      </c>
      <c r="H8" s="9"/>
      <c r="I8" s="9"/>
      <c r="J8" s="27">
        <v>0.10824</v>
      </c>
      <c r="K8" s="22">
        <v>0</v>
      </c>
      <c r="L8" s="27">
        <v>1</v>
      </c>
      <c r="M8" s="11">
        <v>250</v>
      </c>
      <c r="N8" s="11">
        <f t="shared" si="0"/>
        <v>27.060000000000002</v>
      </c>
      <c r="O8" s="11">
        <f t="shared" si="1"/>
        <v>2.3812800000000003</v>
      </c>
    </row>
    <row r="9" spans="1:15" s="11" customFormat="1" ht="103.5" customHeight="1" x14ac:dyDescent="0.25">
      <c r="A9" s="9" t="s">
        <v>161</v>
      </c>
      <c r="B9" s="9" t="s">
        <v>5</v>
      </c>
      <c r="C9" s="10">
        <v>74</v>
      </c>
      <c r="D9" s="9" t="s">
        <v>129</v>
      </c>
      <c r="E9" s="9" t="s">
        <v>128</v>
      </c>
      <c r="F9" s="9"/>
      <c r="G9" s="9"/>
      <c r="H9" s="9"/>
      <c r="I9" s="9"/>
      <c r="J9" s="27">
        <v>1.6879999999999999E-2</v>
      </c>
      <c r="K9" s="22">
        <v>0</v>
      </c>
      <c r="L9" s="27">
        <v>1.266</v>
      </c>
      <c r="M9" s="11">
        <v>1000</v>
      </c>
      <c r="N9" s="11">
        <f t="shared" si="0"/>
        <v>13.333333333333332</v>
      </c>
      <c r="O9" s="11">
        <f t="shared" si="1"/>
        <v>0.98666666666666658</v>
      </c>
    </row>
    <row r="10" spans="1:15" s="11" customFormat="1" ht="15" x14ac:dyDescent="0.25">
      <c r="A10" s="9" t="s">
        <v>162</v>
      </c>
      <c r="B10" s="9" t="s">
        <v>6</v>
      </c>
      <c r="C10" s="10">
        <v>3</v>
      </c>
      <c r="D10" s="13" t="s">
        <v>130</v>
      </c>
      <c r="E10" s="9" t="s">
        <v>7</v>
      </c>
      <c r="F10" s="9"/>
      <c r="G10" s="9"/>
      <c r="H10" s="9" t="s">
        <v>7</v>
      </c>
      <c r="I10" s="9"/>
      <c r="J10" s="27">
        <v>0.52700000000000002</v>
      </c>
      <c r="K10" s="22">
        <v>0</v>
      </c>
      <c r="L10" s="27">
        <v>1</v>
      </c>
      <c r="M10" s="11">
        <v>30</v>
      </c>
      <c r="N10" s="11">
        <f t="shared" si="0"/>
        <v>15.81</v>
      </c>
      <c r="O10" s="11">
        <f t="shared" si="1"/>
        <v>1.581</v>
      </c>
    </row>
    <row r="11" spans="1:15" s="11" customFormat="1" ht="16.5" customHeight="1" x14ac:dyDescent="0.25">
      <c r="A11" s="9" t="s">
        <v>52</v>
      </c>
      <c r="B11" s="9" t="s">
        <v>53</v>
      </c>
      <c r="C11" s="10">
        <v>8</v>
      </c>
      <c r="D11" s="9" t="s">
        <v>131</v>
      </c>
      <c r="E11" s="9" t="s">
        <v>132</v>
      </c>
      <c r="F11" s="9"/>
      <c r="G11" s="9"/>
      <c r="H11" s="9"/>
      <c r="I11" s="9" t="s">
        <v>189</v>
      </c>
      <c r="J11" s="27">
        <v>9.5499999999999995E-3</v>
      </c>
      <c r="K11" s="22">
        <v>0</v>
      </c>
      <c r="L11" s="27">
        <v>1.266</v>
      </c>
      <c r="M11" s="11">
        <v>200</v>
      </c>
      <c r="N11" s="11">
        <f t="shared" si="0"/>
        <v>1.5086887835703</v>
      </c>
      <c r="O11" s="11">
        <f t="shared" si="1"/>
        <v>6.0347551342812E-2</v>
      </c>
    </row>
    <row r="12" spans="1:15" s="11" customFormat="1" ht="15.75" customHeight="1" x14ac:dyDescent="0.25">
      <c r="A12" s="9" t="s">
        <v>163</v>
      </c>
      <c r="B12" s="9" t="s">
        <v>8</v>
      </c>
      <c r="C12" s="10">
        <v>14</v>
      </c>
      <c r="D12" s="13" t="s">
        <v>133</v>
      </c>
      <c r="E12" s="14" t="s">
        <v>118</v>
      </c>
      <c r="F12" s="9"/>
      <c r="G12" s="9"/>
      <c r="H12" s="9"/>
      <c r="I12" s="9" t="s">
        <v>190</v>
      </c>
      <c r="J12" s="27">
        <v>4.5300000000000002E-3</v>
      </c>
      <c r="K12" s="22">
        <v>0</v>
      </c>
      <c r="L12" s="27">
        <v>1.266</v>
      </c>
      <c r="M12" s="11">
        <v>300</v>
      </c>
      <c r="N12" s="11">
        <f t="shared" si="0"/>
        <v>1.0734597156398105</v>
      </c>
      <c r="O12" s="11">
        <f t="shared" si="1"/>
        <v>5.0094786729857822E-2</v>
      </c>
    </row>
    <row r="13" spans="1:15" s="11" customFormat="1" ht="65.25" customHeight="1" x14ac:dyDescent="0.25">
      <c r="A13" s="9" t="s">
        <v>164</v>
      </c>
      <c r="B13" s="9" t="s">
        <v>8</v>
      </c>
      <c r="C13" s="10">
        <v>41</v>
      </c>
      <c r="D13" s="9" t="s">
        <v>134</v>
      </c>
      <c r="E13" s="9" t="s">
        <v>135</v>
      </c>
      <c r="F13" s="9"/>
      <c r="G13" s="9"/>
      <c r="H13" s="9"/>
      <c r="I13" s="9" t="s">
        <v>191</v>
      </c>
      <c r="J13" s="27">
        <v>4.0000000000000001E-3</v>
      </c>
      <c r="K13" s="22">
        <v>0</v>
      </c>
      <c r="L13" s="27">
        <v>1.266</v>
      </c>
      <c r="M13" s="11">
        <v>500</v>
      </c>
      <c r="N13" s="11">
        <f t="shared" si="0"/>
        <v>1.5797788309636651</v>
      </c>
      <c r="O13" s="11">
        <f t="shared" si="1"/>
        <v>0.12954186413902052</v>
      </c>
    </row>
    <row r="14" spans="1:15" s="11" customFormat="1" ht="17.25" customHeight="1" x14ac:dyDescent="0.25">
      <c r="A14" s="9" t="s">
        <v>165</v>
      </c>
      <c r="B14" s="9" t="s">
        <v>8</v>
      </c>
      <c r="C14" s="10">
        <v>10</v>
      </c>
      <c r="D14" s="9" t="s">
        <v>137</v>
      </c>
      <c r="E14" s="9" t="s">
        <v>136</v>
      </c>
      <c r="F14" s="9"/>
      <c r="G14" s="9"/>
      <c r="H14" s="9"/>
      <c r="I14" s="9" t="s">
        <v>192</v>
      </c>
      <c r="J14" s="27">
        <v>5.5999999999999999E-3</v>
      </c>
      <c r="K14" s="22">
        <v>0</v>
      </c>
      <c r="L14" s="27">
        <v>1.266</v>
      </c>
      <c r="M14" s="11">
        <v>200</v>
      </c>
      <c r="N14" s="11">
        <f t="shared" si="0"/>
        <v>0.88467614533965233</v>
      </c>
      <c r="O14" s="11">
        <f t="shared" si="1"/>
        <v>4.4233807266982617E-2</v>
      </c>
    </row>
    <row r="15" spans="1:15" s="11" customFormat="1" ht="18" customHeight="1" x14ac:dyDescent="0.25">
      <c r="A15" s="9" t="s">
        <v>166</v>
      </c>
      <c r="B15" s="9" t="s">
        <v>8</v>
      </c>
      <c r="C15" s="10">
        <v>15</v>
      </c>
      <c r="D15" s="13" t="s">
        <v>138</v>
      </c>
      <c r="E15" s="9" t="s">
        <v>139</v>
      </c>
      <c r="F15" s="9"/>
      <c r="G15" s="9"/>
      <c r="H15" s="9"/>
      <c r="I15" s="9" t="s">
        <v>193</v>
      </c>
      <c r="J15" s="27">
        <v>5.4999999999999997E-3</v>
      </c>
      <c r="K15" s="22">
        <v>0</v>
      </c>
      <c r="L15" s="27">
        <v>1.266</v>
      </c>
      <c r="M15" s="11">
        <v>200</v>
      </c>
      <c r="N15" s="11">
        <f t="shared" si="0"/>
        <v>0.8688783570300157</v>
      </c>
      <c r="O15" s="11">
        <f t="shared" si="1"/>
        <v>6.5165876777251178E-2</v>
      </c>
    </row>
    <row r="16" spans="1:15" s="11" customFormat="1" ht="48" customHeight="1" x14ac:dyDescent="0.25">
      <c r="A16" s="9" t="s">
        <v>167</v>
      </c>
      <c r="B16" s="9" t="s">
        <v>8</v>
      </c>
      <c r="C16" s="10">
        <v>32</v>
      </c>
      <c r="D16" s="9" t="s">
        <v>141</v>
      </c>
      <c r="E16" s="9" t="s">
        <v>140</v>
      </c>
      <c r="F16" s="9"/>
      <c r="G16" s="9"/>
      <c r="H16" s="9"/>
      <c r="I16" s="9" t="s">
        <v>191</v>
      </c>
      <c r="J16" s="27">
        <v>4.0000000000000001E-3</v>
      </c>
      <c r="K16" s="22">
        <v>0</v>
      </c>
      <c r="L16" s="27">
        <v>1.266</v>
      </c>
      <c r="M16" s="11">
        <v>500</v>
      </c>
      <c r="N16" s="11">
        <f t="shared" si="0"/>
        <v>1.5797788309636651</v>
      </c>
      <c r="O16" s="11">
        <f t="shared" si="1"/>
        <v>0.10110584518167456</v>
      </c>
    </row>
    <row r="17" spans="1:16" s="11" customFormat="1" ht="17.25" customHeight="1" x14ac:dyDescent="0.25">
      <c r="A17" s="9" t="s">
        <v>168</v>
      </c>
      <c r="B17" s="9" t="s">
        <v>8</v>
      </c>
      <c r="C17" s="10">
        <v>2</v>
      </c>
      <c r="D17" s="9" t="s">
        <v>142</v>
      </c>
      <c r="E17" s="9" t="s">
        <v>143</v>
      </c>
      <c r="F17" s="9"/>
      <c r="G17" s="9"/>
      <c r="H17" s="9"/>
      <c r="I17" s="9" t="s">
        <v>194</v>
      </c>
      <c r="J17" s="27">
        <v>4.5300000000000002E-3</v>
      </c>
      <c r="K17" s="22">
        <v>0</v>
      </c>
      <c r="L17" s="27">
        <v>1.266</v>
      </c>
      <c r="M17" s="11">
        <v>300</v>
      </c>
      <c r="N17" s="11">
        <f t="shared" si="0"/>
        <v>1.0734597156398105</v>
      </c>
      <c r="O17" s="11">
        <f t="shared" si="1"/>
        <v>7.1563981042654032E-3</v>
      </c>
    </row>
    <row r="18" spans="1:16" s="11" customFormat="1" ht="30.75" customHeight="1" x14ac:dyDescent="0.25">
      <c r="A18" s="9" t="s">
        <v>169</v>
      </c>
      <c r="B18" s="9" t="s">
        <v>8</v>
      </c>
      <c r="C18" s="10">
        <v>19</v>
      </c>
      <c r="D18" s="13" t="s">
        <v>144</v>
      </c>
      <c r="E18" s="9" t="s">
        <v>145</v>
      </c>
      <c r="F18" s="9"/>
      <c r="G18" s="9"/>
      <c r="H18" s="9"/>
      <c r="I18" s="9" t="s">
        <v>195</v>
      </c>
      <c r="J18" s="27">
        <v>6.0000000000000001E-3</v>
      </c>
      <c r="K18" s="22">
        <v>0</v>
      </c>
      <c r="L18" s="27">
        <v>1.266</v>
      </c>
      <c r="M18" s="11">
        <v>200</v>
      </c>
      <c r="N18" s="11">
        <f t="shared" si="0"/>
        <v>0.94786729857819896</v>
      </c>
      <c r="O18" s="11">
        <f t="shared" si="1"/>
        <v>9.0047393364928896E-2</v>
      </c>
    </row>
    <row r="19" spans="1:16" s="11" customFormat="1" ht="16.5" customHeight="1" x14ac:dyDescent="0.25">
      <c r="A19" s="9" t="s">
        <v>170</v>
      </c>
      <c r="B19" s="9" t="s">
        <v>8</v>
      </c>
      <c r="C19" s="10">
        <v>5</v>
      </c>
      <c r="D19" s="9" t="s">
        <v>146</v>
      </c>
      <c r="E19" s="9" t="s">
        <v>147</v>
      </c>
      <c r="F19" s="9"/>
      <c r="G19" s="9"/>
      <c r="H19" s="9"/>
      <c r="I19" s="9" t="s">
        <v>196</v>
      </c>
      <c r="J19" s="27">
        <v>4.7499999999999999E-3</v>
      </c>
      <c r="K19" s="22">
        <v>0</v>
      </c>
      <c r="L19" s="27">
        <v>1.266</v>
      </c>
      <c r="M19" s="11">
        <v>200</v>
      </c>
      <c r="N19" s="11">
        <f t="shared" si="0"/>
        <v>0.75039494470774082</v>
      </c>
      <c r="O19" s="11">
        <f t="shared" si="1"/>
        <v>1.8759873617693521E-2</v>
      </c>
    </row>
    <row r="20" spans="1:16" s="11" customFormat="1" ht="30" customHeight="1" x14ac:dyDescent="0.25">
      <c r="A20" s="9" t="s">
        <v>171</v>
      </c>
      <c r="B20" s="9" t="s">
        <v>8</v>
      </c>
      <c r="C20" s="10">
        <v>13</v>
      </c>
      <c r="D20" s="9" t="s">
        <v>148</v>
      </c>
      <c r="E20" s="9" t="s">
        <v>149</v>
      </c>
      <c r="F20" s="9"/>
      <c r="G20" s="9"/>
      <c r="H20" s="9"/>
      <c r="I20" s="9" t="s">
        <v>197</v>
      </c>
      <c r="J20" s="27">
        <v>5.5999999999999999E-3</v>
      </c>
      <c r="K20" s="22">
        <v>0</v>
      </c>
      <c r="L20" s="27">
        <v>1.266</v>
      </c>
      <c r="M20" s="11">
        <v>200</v>
      </c>
      <c r="N20" s="11">
        <f t="shared" si="0"/>
        <v>0.88467614533965233</v>
      </c>
      <c r="O20" s="11">
        <f t="shared" si="1"/>
        <v>5.7503949447077402E-2</v>
      </c>
    </row>
    <row r="21" spans="1:16" s="11" customFormat="1" ht="24" customHeight="1" x14ac:dyDescent="0.25">
      <c r="A21" s="9" t="s">
        <v>65</v>
      </c>
      <c r="B21" s="9" t="s">
        <v>66</v>
      </c>
      <c r="C21" s="10">
        <v>2</v>
      </c>
      <c r="D21" s="9" t="s">
        <v>67</v>
      </c>
      <c r="E21" s="9" t="s">
        <v>68</v>
      </c>
      <c r="F21" s="9"/>
      <c r="G21" s="9"/>
      <c r="H21" s="9"/>
      <c r="I21" s="9" t="s">
        <v>69</v>
      </c>
      <c r="J21" s="27">
        <v>0.1167</v>
      </c>
      <c r="K21" s="22">
        <v>0</v>
      </c>
      <c r="L21" s="27">
        <v>1.266</v>
      </c>
      <c r="M21" s="11">
        <v>100</v>
      </c>
      <c r="N21" s="11">
        <f t="shared" si="0"/>
        <v>9.218009478672986</v>
      </c>
      <c r="O21" s="11">
        <f t="shared" si="1"/>
        <v>0.18436018957345973</v>
      </c>
    </row>
    <row r="22" spans="1:16" s="11" customFormat="1" ht="15" x14ac:dyDescent="0.25">
      <c r="A22" s="9" t="s">
        <v>172</v>
      </c>
      <c r="B22" s="9" t="s">
        <v>33</v>
      </c>
      <c r="C22" s="10">
        <v>3</v>
      </c>
      <c r="D22" s="9" t="s">
        <v>34</v>
      </c>
      <c r="E22" s="9"/>
      <c r="F22" s="9"/>
      <c r="G22" s="9"/>
      <c r="H22" s="9"/>
      <c r="I22" s="9"/>
      <c r="J22" s="27">
        <v>0.38629999999999998</v>
      </c>
      <c r="K22" s="22">
        <v>0</v>
      </c>
      <c r="L22" s="27">
        <v>1.266</v>
      </c>
      <c r="M22" s="11">
        <v>30</v>
      </c>
      <c r="N22" s="11">
        <f t="shared" si="0"/>
        <v>9.1540284360189563</v>
      </c>
      <c r="O22" s="11">
        <f t="shared" si="1"/>
        <v>0.9154028436018955</v>
      </c>
    </row>
    <row r="23" spans="1:16" x14ac:dyDescent="0.2">
      <c r="A23" s="1" t="s">
        <v>30</v>
      </c>
      <c r="B23" s="1" t="s">
        <v>31</v>
      </c>
      <c r="C23" s="3">
        <v>1</v>
      </c>
      <c r="D23" s="1" t="s">
        <v>32</v>
      </c>
      <c r="E23" s="17" t="s">
        <v>201</v>
      </c>
      <c r="F23" s="1"/>
      <c r="G23" s="1"/>
      <c r="H23" s="1" t="s">
        <v>199</v>
      </c>
      <c r="I23" s="1"/>
      <c r="N23" s="15"/>
      <c r="O23" s="15"/>
    </row>
    <row r="24" spans="1:16" s="11" customFormat="1" ht="15" x14ac:dyDescent="0.25">
      <c r="A24" s="9" t="s">
        <v>35</v>
      </c>
      <c r="B24" s="9" t="s">
        <v>36</v>
      </c>
      <c r="C24" s="10">
        <v>2</v>
      </c>
      <c r="D24" s="9" t="s">
        <v>37</v>
      </c>
      <c r="E24" s="9"/>
      <c r="F24" s="9"/>
      <c r="G24" s="9"/>
      <c r="H24" s="9"/>
      <c r="I24" s="9"/>
      <c r="J24" s="27">
        <v>0.57450000000000001</v>
      </c>
      <c r="K24" s="22">
        <v>0</v>
      </c>
      <c r="L24" s="27">
        <v>1.266</v>
      </c>
      <c r="M24" s="11">
        <v>20</v>
      </c>
      <c r="N24" s="11">
        <f t="shared" si="0"/>
        <v>9.0758293838862567</v>
      </c>
      <c r="O24" s="11">
        <f t="shared" si="1"/>
        <v>0.90758293838862569</v>
      </c>
    </row>
    <row r="25" spans="1:16" s="11" customFormat="1" ht="15" x14ac:dyDescent="0.25">
      <c r="A25" s="9" t="s">
        <v>38</v>
      </c>
      <c r="B25" s="9" t="s">
        <v>39</v>
      </c>
      <c r="C25" s="10">
        <v>1</v>
      </c>
      <c r="D25" s="9" t="s">
        <v>32</v>
      </c>
      <c r="E25" s="9"/>
      <c r="F25" s="9"/>
      <c r="G25" s="9"/>
      <c r="H25" s="9"/>
      <c r="I25" s="9"/>
      <c r="J25" s="27">
        <v>0.378</v>
      </c>
      <c r="K25" s="22">
        <v>0</v>
      </c>
      <c r="L25" s="27">
        <v>1.266</v>
      </c>
      <c r="M25" s="11">
        <v>10</v>
      </c>
      <c r="N25" s="11">
        <f t="shared" si="0"/>
        <v>2.985781990521327</v>
      </c>
      <c r="O25" s="11">
        <f t="shared" si="1"/>
        <v>0.29857819905213268</v>
      </c>
    </row>
    <row r="26" spans="1:16" s="11" customFormat="1" ht="15" x14ac:dyDescent="0.25">
      <c r="A26" s="9" t="s">
        <v>40</v>
      </c>
      <c r="B26" s="9" t="s">
        <v>41</v>
      </c>
      <c r="C26" s="10">
        <v>1</v>
      </c>
      <c r="D26" s="9" t="s">
        <v>42</v>
      </c>
      <c r="E26" s="9"/>
      <c r="F26" s="9"/>
      <c r="G26" s="9"/>
      <c r="H26" s="9"/>
      <c r="I26" s="9"/>
      <c r="J26" s="27">
        <v>0.47299999999999998</v>
      </c>
      <c r="K26" s="22">
        <v>0</v>
      </c>
      <c r="L26" s="27">
        <v>1.266</v>
      </c>
      <c r="M26" s="11">
        <v>10</v>
      </c>
      <c r="N26" s="11">
        <f t="shared" si="0"/>
        <v>3.7361769352290675</v>
      </c>
      <c r="O26" s="11">
        <f t="shared" si="1"/>
        <v>0.37361769352290675</v>
      </c>
    </row>
    <row r="27" spans="1:16" s="15" customFormat="1" x14ac:dyDescent="0.2">
      <c r="A27" s="15" t="s">
        <v>13</v>
      </c>
      <c r="B27" s="15" t="s">
        <v>14</v>
      </c>
      <c r="C27" s="16">
        <v>1</v>
      </c>
      <c r="D27" s="15" t="s">
        <v>15</v>
      </c>
      <c r="J27" s="29"/>
      <c r="K27" s="24"/>
      <c r="L27" s="29"/>
    </row>
    <row r="28" spans="1:16" x14ac:dyDescent="0.2">
      <c r="A28" s="1" t="s">
        <v>173</v>
      </c>
      <c r="B28" s="1" t="s">
        <v>16</v>
      </c>
      <c r="C28" s="3">
        <v>2</v>
      </c>
      <c r="D28" s="1" t="s">
        <v>12</v>
      </c>
      <c r="E28" s="18" t="s">
        <v>202</v>
      </c>
      <c r="F28" s="1"/>
      <c r="G28" s="1">
        <v>1593413</v>
      </c>
      <c r="H28" s="1"/>
      <c r="I28" s="1"/>
      <c r="N28" s="15"/>
      <c r="O28" s="15"/>
    </row>
    <row r="29" spans="1:16" s="11" customFormat="1" ht="15" x14ac:dyDescent="0.25">
      <c r="A29" s="9" t="s">
        <v>21</v>
      </c>
      <c r="B29" s="9" t="s">
        <v>22</v>
      </c>
      <c r="C29" s="10">
        <v>1</v>
      </c>
      <c r="D29" s="9" t="s">
        <v>12</v>
      </c>
      <c r="E29" s="11" t="s">
        <v>203</v>
      </c>
      <c r="F29" s="9"/>
      <c r="G29" s="9">
        <v>2751434</v>
      </c>
      <c r="H29" s="9"/>
      <c r="I29" s="9"/>
      <c r="J29" s="27"/>
      <c r="K29" s="22"/>
      <c r="L29" s="27"/>
    </row>
    <row r="30" spans="1:16" s="11" customFormat="1" ht="15" x14ac:dyDescent="0.25">
      <c r="A30" s="9" t="s">
        <v>10</v>
      </c>
      <c r="B30" s="9" t="s">
        <v>11</v>
      </c>
      <c r="C30" s="10">
        <v>1</v>
      </c>
      <c r="D30" s="9" t="s">
        <v>12</v>
      </c>
      <c r="E30" s="9" t="s">
        <v>200</v>
      </c>
      <c r="F30" s="9"/>
      <c r="G30" s="9">
        <v>2356178</v>
      </c>
      <c r="H30" s="9"/>
      <c r="I30" s="9"/>
      <c r="J30" s="27">
        <v>1.0999999999999999E-2</v>
      </c>
      <c r="K30" s="22">
        <v>0</v>
      </c>
      <c r="L30" s="27">
        <v>1.266</v>
      </c>
      <c r="M30" s="11">
        <v>100</v>
      </c>
      <c r="N30" s="11">
        <f t="shared" si="0"/>
        <v>0.8688783570300157</v>
      </c>
      <c r="O30" s="11">
        <f t="shared" si="1"/>
        <v>8.6887835703001563E-3</v>
      </c>
      <c r="P30" s="11" t="s">
        <v>227</v>
      </c>
    </row>
    <row r="31" spans="1:16" s="11" customFormat="1" ht="15.75" customHeight="1" x14ac:dyDescent="0.25">
      <c r="A31" s="9" t="s">
        <v>174</v>
      </c>
      <c r="B31" s="9" t="s">
        <v>49</v>
      </c>
      <c r="C31" s="10">
        <v>4</v>
      </c>
      <c r="D31" s="9" t="s">
        <v>50</v>
      </c>
      <c r="E31" s="9" t="s">
        <v>51</v>
      </c>
      <c r="F31" s="9"/>
      <c r="G31" s="9"/>
      <c r="H31" s="9"/>
      <c r="I31" s="9" t="s">
        <v>220</v>
      </c>
      <c r="J31" s="27">
        <v>6.8000000000000005E-2</v>
      </c>
      <c r="K31" s="22">
        <v>0</v>
      </c>
      <c r="L31" s="27">
        <v>1.266</v>
      </c>
      <c r="M31" s="11">
        <v>20</v>
      </c>
      <c r="N31" s="11">
        <f t="shared" si="0"/>
        <v>1.0742496050552923</v>
      </c>
      <c r="O31" s="11">
        <f t="shared" si="1"/>
        <v>0.21484992101105846</v>
      </c>
    </row>
    <row r="32" spans="1:16" s="6" customFormat="1" ht="15" customHeight="1" x14ac:dyDescent="0.2">
      <c r="A32" s="4" t="s">
        <v>24</v>
      </c>
      <c r="B32" s="4" t="s">
        <v>25</v>
      </c>
      <c r="C32" s="5">
        <v>1</v>
      </c>
      <c r="D32" s="4" t="s">
        <v>26</v>
      </c>
      <c r="E32" s="19" t="str">
        <f>HYPERLINK("https://gitter.im/rene-dev/stmbl?at=59dc645ae44c43700a144ed6","Do not populate")</f>
        <v>Do not populate</v>
      </c>
      <c r="F32" s="4"/>
      <c r="G32" s="4"/>
      <c r="H32" s="4"/>
      <c r="I32" s="4"/>
      <c r="J32" s="30"/>
      <c r="K32" s="25"/>
      <c r="L32" s="30"/>
      <c r="N32" s="15"/>
      <c r="O32" s="15"/>
    </row>
    <row r="33" spans="1:15" s="11" customFormat="1" ht="15" customHeight="1" x14ac:dyDescent="0.25">
      <c r="A33" s="9" t="s">
        <v>72</v>
      </c>
      <c r="B33" s="9" t="s">
        <v>73</v>
      </c>
      <c r="C33" s="10">
        <v>2</v>
      </c>
      <c r="D33" s="9" t="s">
        <v>74</v>
      </c>
      <c r="E33" s="9" t="s">
        <v>75</v>
      </c>
      <c r="F33" s="9"/>
      <c r="G33" s="9">
        <v>2467817</v>
      </c>
      <c r="H33" s="9"/>
      <c r="I33" s="9"/>
      <c r="J33" s="27">
        <f>0.568+(0.568*0.2)</f>
        <v>0.68159999999999998</v>
      </c>
      <c r="K33" s="22">
        <v>20</v>
      </c>
      <c r="L33" s="27">
        <v>1</v>
      </c>
      <c r="M33" s="11">
        <v>10</v>
      </c>
      <c r="N33" s="11">
        <f t="shared" si="0"/>
        <v>8.1791999999999998</v>
      </c>
      <c r="O33" s="11">
        <f t="shared" si="1"/>
        <v>1.63584</v>
      </c>
    </row>
    <row r="34" spans="1:15" s="11" customFormat="1" ht="15.75" customHeight="1" x14ac:dyDescent="0.25">
      <c r="A34" s="9" t="s">
        <v>175</v>
      </c>
      <c r="B34" s="9" t="s">
        <v>76</v>
      </c>
      <c r="C34" s="10">
        <v>3</v>
      </c>
      <c r="D34" s="9" t="s">
        <v>76</v>
      </c>
      <c r="E34" s="12" t="s">
        <v>77</v>
      </c>
      <c r="F34" s="9"/>
      <c r="G34" s="9"/>
      <c r="H34" s="9"/>
      <c r="I34" s="9" t="s">
        <v>78</v>
      </c>
      <c r="J34" s="27">
        <v>0.30070000000000002</v>
      </c>
      <c r="K34" s="22">
        <v>0</v>
      </c>
      <c r="L34" s="27">
        <v>1.266</v>
      </c>
      <c r="M34" s="11">
        <v>100</v>
      </c>
      <c r="N34" s="11">
        <f t="shared" si="0"/>
        <v>23.751974723538709</v>
      </c>
      <c r="O34" s="11">
        <f t="shared" si="1"/>
        <v>0.71255924170616125</v>
      </c>
    </row>
    <row r="35" spans="1:15" s="11" customFormat="1" ht="15" x14ac:dyDescent="0.25">
      <c r="A35" s="9" t="s">
        <v>176</v>
      </c>
      <c r="B35" s="9" t="s">
        <v>79</v>
      </c>
      <c r="C35" s="10">
        <v>10</v>
      </c>
      <c r="D35" s="9" t="s">
        <v>80</v>
      </c>
      <c r="E35" s="9" t="s">
        <v>80</v>
      </c>
      <c r="F35" s="9"/>
      <c r="G35" s="9"/>
      <c r="H35" s="9"/>
      <c r="I35" s="9" t="s">
        <v>239</v>
      </c>
      <c r="J35" s="27">
        <v>0.155</v>
      </c>
      <c r="K35" s="22">
        <v>0</v>
      </c>
      <c r="L35" s="27">
        <v>1.266</v>
      </c>
      <c r="M35" s="11">
        <v>80</v>
      </c>
      <c r="N35" s="11">
        <f t="shared" si="0"/>
        <v>9.7946287519747237</v>
      </c>
      <c r="O35" s="11">
        <f t="shared" si="1"/>
        <v>1.2243285939968405</v>
      </c>
    </row>
    <row r="36" spans="1:15" s="11" customFormat="1" ht="15" x14ac:dyDescent="0.25">
      <c r="A36" s="9" t="s">
        <v>43</v>
      </c>
      <c r="B36" s="9" t="s">
        <v>44</v>
      </c>
      <c r="C36" s="10">
        <v>1</v>
      </c>
      <c r="D36" s="9" t="s">
        <v>45</v>
      </c>
      <c r="E36" s="9" t="s">
        <v>46</v>
      </c>
      <c r="F36" s="9"/>
      <c r="G36" s="9"/>
      <c r="H36" s="11" t="s">
        <v>218</v>
      </c>
      <c r="I36" s="9"/>
      <c r="J36" s="27">
        <v>0.36599999999999999</v>
      </c>
      <c r="K36" s="22">
        <v>0</v>
      </c>
      <c r="L36" s="27">
        <v>1</v>
      </c>
      <c r="M36" s="11">
        <v>10</v>
      </c>
      <c r="N36" s="11">
        <f t="shared" si="0"/>
        <v>3.66</v>
      </c>
      <c r="O36" s="11">
        <f t="shared" si="1"/>
        <v>0.36599999999999999</v>
      </c>
    </row>
    <row r="37" spans="1:15" s="11" customFormat="1" ht="15" x14ac:dyDescent="0.25">
      <c r="A37" s="9" t="s">
        <v>81</v>
      </c>
      <c r="B37" s="9" t="s">
        <v>79</v>
      </c>
      <c r="C37" s="10">
        <v>1</v>
      </c>
      <c r="D37" s="9" t="s">
        <v>82</v>
      </c>
      <c r="E37" s="9" t="s">
        <v>83</v>
      </c>
      <c r="F37" s="9"/>
      <c r="G37" s="9"/>
      <c r="H37" s="11" t="s">
        <v>219</v>
      </c>
      <c r="I37" s="9"/>
      <c r="J37" s="27">
        <v>0.71899999999999997</v>
      </c>
      <c r="K37" s="22">
        <v>0</v>
      </c>
      <c r="L37" s="27">
        <v>1</v>
      </c>
      <c r="M37" s="11">
        <v>10</v>
      </c>
      <c r="N37" s="11">
        <f t="shared" si="0"/>
        <v>7.1899999999999995</v>
      </c>
      <c r="O37" s="11">
        <f t="shared" si="1"/>
        <v>0.71899999999999997</v>
      </c>
    </row>
    <row r="38" spans="1:15" s="11" customFormat="1" ht="12.75" customHeight="1" x14ac:dyDescent="0.25">
      <c r="A38" s="9" t="s">
        <v>17</v>
      </c>
      <c r="B38" s="9" t="s">
        <v>18</v>
      </c>
      <c r="C38" s="10">
        <v>4</v>
      </c>
      <c r="D38" s="9" t="s">
        <v>19</v>
      </c>
      <c r="E38" s="9" t="s">
        <v>20</v>
      </c>
      <c r="F38" s="9"/>
      <c r="G38" s="9"/>
      <c r="H38" s="9"/>
      <c r="I38" s="9" t="s">
        <v>204</v>
      </c>
      <c r="J38" s="27">
        <v>0.17399999999999999</v>
      </c>
      <c r="K38" s="22">
        <v>0</v>
      </c>
      <c r="L38" s="27">
        <v>1.266</v>
      </c>
      <c r="M38" s="11">
        <v>50</v>
      </c>
      <c r="N38" s="11">
        <f t="shared" si="0"/>
        <v>6.8720379146919424</v>
      </c>
      <c r="O38" s="11">
        <f t="shared" si="1"/>
        <v>0.54976303317535535</v>
      </c>
    </row>
    <row r="39" spans="1:15" s="11" customFormat="1" ht="12.75" customHeight="1" x14ac:dyDescent="0.25">
      <c r="A39" s="9" t="s">
        <v>61</v>
      </c>
      <c r="B39" s="9" t="s">
        <v>62</v>
      </c>
      <c r="C39" s="10">
        <v>1</v>
      </c>
      <c r="D39" s="9" t="s">
        <v>63</v>
      </c>
      <c r="E39" s="9" t="s">
        <v>64</v>
      </c>
      <c r="F39" s="9"/>
      <c r="G39" s="9"/>
      <c r="H39" s="9"/>
      <c r="I39" s="9" t="s">
        <v>205</v>
      </c>
      <c r="J39" s="27">
        <v>0.253</v>
      </c>
      <c r="K39" s="22">
        <v>0</v>
      </c>
      <c r="L39" s="27">
        <v>1.266</v>
      </c>
      <c r="M39" s="11">
        <v>10</v>
      </c>
      <c r="N39" s="11">
        <f t="shared" si="0"/>
        <v>1.9984202211690365</v>
      </c>
      <c r="O39" s="11">
        <f t="shared" si="1"/>
        <v>0.19984202211690366</v>
      </c>
    </row>
    <row r="40" spans="1:15" s="11" customFormat="1" ht="15" x14ac:dyDescent="0.25">
      <c r="A40" s="9" t="s">
        <v>84</v>
      </c>
      <c r="B40" s="9" t="s">
        <v>79</v>
      </c>
      <c r="C40" s="10">
        <v>2</v>
      </c>
      <c r="D40" s="9" t="s">
        <v>85</v>
      </c>
      <c r="E40" s="9" t="s">
        <v>86</v>
      </c>
      <c r="F40" s="9"/>
      <c r="G40" s="9"/>
      <c r="H40" s="11" t="s">
        <v>217</v>
      </c>
      <c r="I40" s="9"/>
      <c r="J40" s="27">
        <v>0.2</v>
      </c>
      <c r="K40" s="22">
        <v>0</v>
      </c>
      <c r="L40" s="27">
        <v>1</v>
      </c>
      <c r="M40" s="11">
        <v>20</v>
      </c>
      <c r="N40" s="11">
        <f t="shared" si="0"/>
        <v>4</v>
      </c>
      <c r="O40" s="11">
        <f t="shared" si="1"/>
        <v>0.4</v>
      </c>
    </row>
    <row r="41" spans="1:15" s="11" customFormat="1" ht="15" x14ac:dyDescent="0.25">
      <c r="A41" s="9" t="s">
        <v>54</v>
      </c>
      <c r="B41" s="9" t="s">
        <v>55</v>
      </c>
      <c r="C41" s="10">
        <v>1</v>
      </c>
      <c r="D41" s="9" t="s">
        <v>56</v>
      </c>
      <c r="E41" s="9" t="s">
        <v>57</v>
      </c>
      <c r="F41" s="9"/>
      <c r="G41" s="9"/>
      <c r="H41" s="9"/>
      <c r="I41" s="9"/>
      <c r="J41" s="27">
        <v>13.38</v>
      </c>
      <c r="K41" s="22">
        <v>0</v>
      </c>
      <c r="L41" s="27">
        <v>1</v>
      </c>
      <c r="M41" s="11">
        <v>10</v>
      </c>
      <c r="N41" s="11">
        <f t="shared" si="0"/>
        <v>133.80000000000001</v>
      </c>
      <c r="O41" s="11">
        <f t="shared" si="1"/>
        <v>13.38</v>
      </c>
    </row>
    <row r="42" spans="1:15" ht="15.75" customHeight="1" x14ac:dyDescent="0.2">
      <c r="A42" s="1" t="s">
        <v>27</v>
      </c>
      <c r="B42" s="1" t="s">
        <v>28</v>
      </c>
      <c r="C42" s="3">
        <v>4</v>
      </c>
      <c r="D42" s="1" t="s">
        <v>29</v>
      </c>
      <c r="E42" s="1"/>
      <c r="F42" s="1"/>
      <c r="G42" s="1"/>
      <c r="H42" s="1"/>
      <c r="I42" s="1"/>
      <c r="N42" s="15"/>
      <c r="O42" s="15"/>
    </row>
    <row r="43" spans="1:15" s="11" customFormat="1" ht="15.75" customHeight="1" x14ac:dyDescent="0.25">
      <c r="A43" s="9" t="s">
        <v>106</v>
      </c>
      <c r="B43" s="9" t="s">
        <v>107</v>
      </c>
      <c r="C43" s="10">
        <v>1</v>
      </c>
      <c r="D43" s="9" t="s">
        <v>108</v>
      </c>
      <c r="E43" s="9" t="s">
        <v>109</v>
      </c>
      <c r="F43" s="9"/>
      <c r="G43" s="9"/>
      <c r="H43" s="9"/>
      <c r="I43" s="9" t="s">
        <v>207</v>
      </c>
      <c r="J43" s="27">
        <v>2.2799999999999998</v>
      </c>
      <c r="K43" s="22">
        <v>0</v>
      </c>
      <c r="L43" s="27">
        <v>1.266</v>
      </c>
      <c r="M43" s="11">
        <v>10</v>
      </c>
      <c r="N43" s="11">
        <f t="shared" si="0"/>
        <v>18.009478672985779</v>
      </c>
      <c r="O43" s="11">
        <f t="shared" si="1"/>
        <v>1.8009478672985779</v>
      </c>
    </row>
    <row r="44" spans="1:15" s="11" customFormat="1" ht="12.75" customHeight="1" x14ac:dyDescent="0.25">
      <c r="A44" s="9" t="s">
        <v>102</v>
      </c>
      <c r="B44" s="9" t="s">
        <v>103</v>
      </c>
      <c r="C44" s="10">
        <v>1</v>
      </c>
      <c r="D44" s="9" t="s">
        <v>104</v>
      </c>
      <c r="E44" s="9" t="s">
        <v>105</v>
      </c>
      <c r="F44" s="9"/>
      <c r="G44" s="9"/>
      <c r="H44" s="9"/>
      <c r="I44" s="9" t="s">
        <v>206</v>
      </c>
      <c r="J44" s="27">
        <v>5.6479999999999997</v>
      </c>
      <c r="K44" s="22">
        <v>0</v>
      </c>
      <c r="L44" s="27">
        <v>1.266</v>
      </c>
      <c r="M44" s="32">
        <v>5</v>
      </c>
      <c r="N44" s="11">
        <f t="shared" si="0"/>
        <v>22.306477093206951</v>
      </c>
      <c r="O44" s="11">
        <f t="shared" si="1"/>
        <v>4.4612954186413898</v>
      </c>
    </row>
    <row r="45" spans="1:15" s="11" customFormat="1" ht="12.75" customHeight="1" x14ac:dyDescent="0.25">
      <c r="A45" s="9" t="s">
        <v>177</v>
      </c>
      <c r="B45" s="9" t="s">
        <v>18</v>
      </c>
      <c r="C45" s="10">
        <v>6</v>
      </c>
      <c r="D45" s="9" t="s">
        <v>110</v>
      </c>
      <c r="E45" s="9" t="s">
        <v>110</v>
      </c>
      <c r="F45" s="9"/>
      <c r="G45" s="9"/>
      <c r="H45" s="9"/>
      <c r="I45" s="9" t="s">
        <v>216</v>
      </c>
      <c r="J45" s="27">
        <v>0.2108333</v>
      </c>
      <c r="K45" s="22">
        <v>0</v>
      </c>
      <c r="L45" s="27">
        <v>1.266</v>
      </c>
      <c r="M45" s="11">
        <v>60</v>
      </c>
      <c r="N45" s="11">
        <f t="shared" si="0"/>
        <v>9.992099526066351</v>
      </c>
      <c r="O45" s="11">
        <f t="shared" si="1"/>
        <v>0.99920995260663503</v>
      </c>
    </row>
    <row r="46" spans="1:15" s="11" customFormat="1" ht="12.75" customHeight="1" x14ac:dyDescent="0.25">
      <c r="A46" s="9" t="s">
        <v>178</v>
      </c>
      <c r="B46" s="9" t="s">
        <v>87</v>
      </c>
      <c r="C46" s="10">
        <v>6</v>
      </c>
      <c r="D46" s="9" t="s">
        <v>88</v>
      </c>
      <c r="E46" s="12" t="s">
        <v>88</v>
      </c>
      <c r="F46" s="9"/>
      <c r="G46" s="9"/>
      <c r="H46" s="9"/>
      <c r="I46" s="9" t="s">
        <v>215</v>
      </c>
      <c r="J46" s="27">
        <v>1.38E-2</v>
      </c>
      <c r="K46" s="22">
        <v>0</v>
      </c>
      <c r="L46" s="27">
        <v>1.266</v>
      </c>
      <c r="M46" s="11">
        <v>100</v>
      </c>
      <c r="N46" s="11">
        <f t="shared" si="0"/>
        <v>1.0900473933649288</v>
      </c>
      <c r="O46" s="11">
        <f t="shared" si="1"/>
        <v>6.540284360189573E-2</v>
      </c>
    </row>
    <row r="47" spans="1:15" s="11" customFormat="1" ht="12.75" customHeight="1" x14ac:dyDescent="0.25">
      <c r="A47" s="9" t="s">
        <v>89</v>
      </c>
      <c r="B47" s="9" t="s">
        <v>87</v>
      </c>
      <c r="C47" s="10">
        <v>4</v>
      </c>
      <c r="D47" s="9" t="s">
        <v>90</v>
      </c>
      <c r="E47" s="12" t="s">
        <v>90</v>
      </c>
      <c r="F47" s="9"/>
      <c r="G47" s="9"/>
      <c r="H47" s="9"/>
      <c r="I47" s="9" t="s">
        <v>214</v>
      </c>
      <c r="J47" s="27">
        <v>1.46E-2</v>
      </c>
      <c r="K47" s="22">
        <v>0</v>
      </c>
      <c r="L47" s="27">
        <v>1.266</v>
      </c>
      <c r="M47" s="11">
        <v>100</v>
      </c>
      <c r="N47" s="11">
        <f t="shared" si="0"/>
        <v>1.1532385466034756</v>
      </c>
      <c r="O47" s="11">
        <f t="shared" si="1"/>
        <v>4.612954186413902E-2</v>
      </c>
    </row>
    <row r="48" spans="1:15" s="11" customFormat="1" ht="12.75" customHeight="1" x14ac:dyDescent="0.25">
      <c r="A48" s="9" t="s">
        <v>91</v>
      </c>
      <c r="B48" s="9" t="s">
        <v>87</v>
      </c>
      <c r="C48" s="10">
        <v>1</v>
      </c>
      <c r="D48" s="9" t="s">
        <v>92</v>
      </c>
      <c r="E48" s="12" t="s">
        <v>93</v>
      </c>
      <c r="F48" s="9"/>
      <c r="G48" s="9"/>
      <c r="H48" s="9"/>
      <c r="I48" s="9" t="s">
        <v>213</v>
      </c>
      <c r="J48" s="27">
        <v>0.05</v>
      </c>
      <c r="K48" s="22">
        <v>0</v>
      </c>
      <c r="L48" s="27">
        <v>1.266</v>
      </c>
      <c r="M48" s="11">
        <v>20</v>
      </c>
      <c r="N48" s="11">
        <f t="shared" si="0"/>
        <v>0.78988941548183256</v>
      </c>
      <c r="O48" s="11">
        <f t="shared" si="1"/>
        <v>3.9494470774091628E-2</v>
      </c>
    </row>
    <row r="49" spans="1:16" s="11" customFormat="1" ht="12.75" customHeight="1" x14ac:dyDescent="0.25">
      <c r="A49" s="9" t="s">
        <v>179</v>
      </c>
      <c r="B49" s="9" t="s">
        <v>94</v>
      </c>
      <c r="C49" s="10">
        <v>8</v>
      </c>
      <c r="D49" s="9" t="s">
        <v>95</v>
      </c>
      <c r="E49" s="12" t="s">
        <v>96</v>
      </c>
      <c r="F49" s="9"/>
      <c r="G49" s="9"/>
      <c r="H49" s="11" t="s">
        <v>208</v>
      </c>
      <c r="I49" s="9"/>
      <c r="J49" s="27">
        <v>4.9000000000000002E-2</v>
      </c>
      <c r="K49" s="22">
        <v>0</v>
      </c>
      <c r="L49" s="27">
        <v>1</v>
      </c>
      <c r="M49" s="11">
        <v>100</v>
      </c>
      <c r="N49" s="11">
        <f t="shared" si="0"/>
        <v>4.9000000000000004</v>
      </c>
      <c r="O49" s="11">
        <f t="shared" si="1"/>
        <v>0.39200000000000002</v>
      </c>
    </row>
    <row r="50" spans="1:16" s="11" customFormat="1" ht="12.75" customHeight="1" x14ac:dyDescent="0.25">
      <c r="A50" s="9" t="s">
        <v>180</v>
      </c>
      <c r="B50" s="9" t="s">
        <v>94</v>
      </c>
      <c r="C50" s="10">
        <v>2</v>
      </c>
      <c r="D50" s="9" t="s">
        <v>97</v>
      </c>
      <c r="E50" s="12" t="s">
        <v>98</v>
      </c>
      <c r="F50" s="9"/>
      <c r="G50" s="9"/>
      <c r="H50" s="11" t="s">
        <v>209</v>
      </c>
      <c r="I50" s="9"/>
      <c r="J50" s="27">
        <v>0.111</v>
      </c>
      <c r="K50" s="22">
        <v>0</v>
      </c>
      <c r="L50" s="27">
        <v>1</v>
      </c>
      <c r="M50" s="11">
        <v>20</v>
      </c>
      <c r="N50" s="11">
        <f t="shared" si="0"/>
        <v>2.2200000000000002</v>
      </c>
      <c r="O50" s="11">
        <f t="shared" si="1"/>
        <v>0.22200000000000003</v>
      </c>
    </row>
    <row r="51" spans="1:16" s="11" customFormat="1" ht="12.75" customHeight="1" x14ac:dyDescent="0.25">
      <c r="A51" s="9" t="s">
        <v>99</v>
      </c>
      <c r="B51" s="9" t="s">
        <v>94</v>
      </c>
      <c r="C51" s="10">
        <v>1</v>
      </c>
      <c r="D51" s="9" t="s">
        <v>100</v>
      </c>
      <c r="E51" s="12" t="s">
        <v>101</v>
      </c>
      <c r="F51" s="9"/>
      <c r="G51" s="9"/>
      <c r="H51" s="11" t="s">
        <v>210</v>
      </c>
      <c r="I51" s="9"/>
      <c r="J51" s="27">
        <v>0.125</v>
      </c>
      <c r="K51" s="22">
        <v>0</v>
      </c>
      <c r="L51" s="27">
        <v>1</v>
      </c>
      <c r="M51" s="11">
        <v>10</v>
      </c>
      <c r="N51" s="11">
        <f t="shared" si="0"/>
        <v>1.25</v>
      </c>
      <c r="O51" s="11">
        <f t="shared" si="1"/>
        <v>0.125</v>
      </c>
    </row>
    <row r="52" spans="1:16" s="11" customFormat="1" ht="12.75" customHeight="1" x14ac:dyDescent="0.25">
      <c r="A52" s="9" t="s">
        <v>111</v>
      </c>
      <c r="B52" s="9" t="s">
        <v>112</v>
      </c>
      <c r="C52" s="10">
        <v>1</v>
      </c>
      <c r="D52" s="9" t="s">
        <v>113</v>
      </c>
      <c r="E52" s="9" t="s">
        <v>114</v>
      </c>
      <c r="F52" s="9" t="s">
        <v>115</v>
      </c>
      <c r="G52" s="9">
        <v>1828065</v>
      </c>
      <c r="H52" s="11" t="s">
        <v>211</v>
      </c>
      <c r="I52" s="9"/>
      <c r="J52" s="27">
        <v>0.34599999999999997</v>
      </c>
      <c r="K52" s="22">
        <v>0</v>
      </c>
      <c r="L52" s="27">
        <v>1</v>
      </c>
      <c r="M52" s="11">
        <v>10</v>
      </c>
      <c r="N52" s="11">
        <f t="shared" si="0"/>
        <v>3.46</v>
      </c>
      <c r="O52" s="11">
        <f t="shared" si="1"/>
        <v>0.34599999999999997</v>
      </c>
    </row>
    <row r="53" spans="1:16" s="11" customFormat="1" ht="15" customHeight="1" x14ac:dyDescent="0.25">
      <c r="A53" s="9" t="s">
        <v>181</v>
      </c>
      <c r="B53" s="9" t="s">
        <v>116</v>
      </c>
      <c r="C53" s="10">
        <v>4</v>
      </c>
      <c r="D53" s="9" t="s">
        <v>117</v>
      </c>
      <c r="E53" s="9" t="s">
        <v>221</v>
      </c>
      <c r="F53" s="9"/>
      <c r="G53" s="9"/>
      <c r="H53" s="11" t="s">
        <v>212</v>
      </c>
      <c r="I53" s="9"/>
      <c r="J53" s="27">
        <v>0.33500000000000002</v>
      </c>
      <c r="K53" s="22">
        <v>0</v>
      </c>
      <c r="L53" s="27">
        <v>1</v>
      </c>
      <c r="M53" s="11">
        <v>40</v>
      </c>
      <c r="N53" s="11">
        <f t="shared" si="0"/>
        <v>13.4</v>
      </c>
      <c r="O53" s="11">
        <f t="shared" si="1"/>
        <v>1.34</v>
      </c>
    </row>
    <row r="54" spans="1:16" s="11" customFormat="1" ht="16.5" customHeight="1" x14ac:dyDescent="0.25">
      <c r="A54" s="9" t="s">
        <v>182</v>
      </c>
      <c r="B54" s="9" t="s">
        <v>8</v>
      </c>
      <c r="C54" s="10">
        <v>7</v>
      </c>
      <c r="D54" s="9" t="s">
        <v>150</v>
      </c>
      <c r="E54" s="9" t="s">
        <v>9</v>
      </c>
      <c r="F54" s="9"/>
      <c r="G54" s="9"/>
      <c r="H54" s="9"/>
      <c r="I54" s="9" t="s">
        <v>198</v>
      </c>
      <c r="J54" s="27">
        <v>2.3E-2</v>
      </c>
      <c r="K54" s="22">
        <v>0</v>
      </c>
      <c r="L54" s="27">
        <v>1.266</v>
      </c>
      <c r="M54" s="11">
        <v>100</v>
      </c>
      <c r="N54" s="11">
        <f t="shared" si="0"/>
        <v>1.8167456556082147</v>
      </c>
      <c r="O54" s="11">
        <f t="shared" si="1"/>
        <v>0.12717219589257503</v>
      </c>
    </row>
    <row r="55" spans="1:16" s="11" customFormat="1" ht="15" x14ac:dyDescent="0.25">
      <c r="A55" s="9" t="s">
        <v>232</v>
      </c>
      <c r="B55" s="9" t="s">
        <v>229</v>
      </c>
      <c r="C55" s="31">
        <v>1</v>
      </c>
      <c r="D55" s="9" t="s">
        <v>230</v>
      </c>
      <c r="E55" s="9" t="s">
        <v>231</v>
      </c>
      <c r="F55" s="9"/>
      <c r="G55" s="9"/>
      <c r="H55" s="9"/>
      <c r="I55" s="9"/>
      <c r="J55" s="27">
        <v>7.18</v>
      </c>
      <c r="K55" s="22">
        <v>0</v>
      </c>
      <c r="L55" s="27">
        <v>1</v>
      </c>
      <c r="M55" s="11">
        <v>10</v>
      </c>
      <c r="N55" s="11">
        <f t="shared" si="0"/>
        <v>71.8</v>
      </c>
      <c r="O55" s="11">
        <f t="shared" si="1"/>
        <v>7.18</v>
      </c>
    </row>
    <row r="56" spans="1:16" s="11" customFormat="1" ht="15" x14ac:dyDescent="0.25">
      <c r="A56" s="9" t="s">
        <v>233</v>
      </c>
      <c r="B56" s="9" t="s">
        <v>234</v>
      </c>
      <c r="C56" s="31">
        <v>1</v>
      </c>
      <c r="D56" s="9" t="s">
        <v>238</v>
      </c>
      <c r="E56" s="9"/>
      <c r="F56" s="9"/>
      <c r="G56" s="9"/>
      <c r="H56" s="9"/>
      <c r="I56" s="9"/>
      <c r="J56" s="27">
        <v>7.1</v>
      </c>
      <c r="K56" s="22">
        <v>0</v>
      </c>
      <c r="L56" s="27">
        <v>1.2811999999999999</v>
      </c>
      <c r="M56" s="11">
        <v>10</v>
      </c>
      <c r="N56" s="11">
        <f t="shared" si="0"/>
        <v>55.416796753044025</v>
      </c>
      <c r="O56" s="11">
        <f t="shared" si="1"/>
        <v>5.5416796753044029</v>
      </c>
    </row>
    <row r="58" spans="1:16" ht="15" x14ac:dyDescent="0.25">
      <c r="M58" s="2" t="s">
        <v>225</v>
      </c>
      <c r="N58" s="11">
        <f>SUM(N2:N56)</f>
        <v>590.01992882255422</v>
      </c>
      <c r="P58" s="2" t="s">
        <v>237</v>
      </c>
    </row>
    <row r="59" spans="1:16" ht="15" x14ac:dyDescent="0.25">
      <c r="M59" s="2" t="s">
        <v>235</v>
      </c>
      <c r="O59" s="11">
        <f>SUM(O2:O56)</f>
        <v>59.556736326173286</v>
      </c>
      <c r="P59" s="2" t="s">
        <v>236</v>
      </c>
    </row>
    <row r="60" spans="1:16" x14ac:dyDescent="0.2">
      <c r="H60" s="2" t="s">
        <v>240</v>
      </c>
    </row>
  </sheetData>
  <hyperlinks>
    <hyperlink ref="E12" r:id="rId1" display="https://www.mouser.co.uk/ProductDetail/Yageo/RC0603FR-07120RL?qs=sGAEpiMZZMvdGkrng054t8Tx25L%252bvTaR86Sc6rfhEWQ%3d"/>
    <hyperlink ref="I21" r:id="rId2"/>
    <hyperlink ref="I34" r:id="rId3"/>
    <hyperlink ref="E28" r:id="rId4" tooltip="2211S-04G" display="http://uk.farnell.com/multicomp/2211s-04g/connector-header-tht-2-54mm-4way/dp/1593413"/>
    <hyperlink ref="E29" r:id="rId5" tooltip="BG095-04-A-N-D" display="http://uk.farnell.com/gct-global-connector-technology/bg095-04-a-n-d/connector-rcpt-4pos-1row-2-54mm/dp/2751434"/>
    <hyperlink ref="H53" r:id="rId6" tooltip="Click to view additional information on this product." display="https://www.mouser.co.uk/ProductDetail/Murata-Electronics/LQH32PB4R7NN0L?qs=sGAEpiMZZMsg%252by3WlYCkU5E7g3oyEXpqR1NfvqG2NkI%3d"/>
    <hyperlink ref="H40" r:id="rId7" display="https://www.mouser.co.uk/ProductDetail/595-LM358ADR"/>
    <hyperlink ref="H36" r:id="rId8" display="https://www.mouser.co.uk/ProductDetail/621-ZLDO1117QG33TA"/>
    <hyperlink ref="H37" r:id="rId9" display="https://www.mouser.co.uk/ProductDetail/634-SI8621AB-B-IS"/>
  </hyperlinks>
  <pageMargins left="0.7" right="0.7" top="0.75" bottom="0.75" header="0.3" footer="0.3"/>
  <pageSetup paperSize="9" orientation="portrait" horizontalDpi="4294967295" verticalDpi="4294967295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stmbl_4.1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HTPC</cp:lastModifiedBy>
  <dcterms:modified xsi:type="dcterms:W3CDTF">2018-06-28T23:43:39Z</dcterms:modified>
</cp:coreProperties>
</file>