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2A791ACA-21FA-44A2-9752-2249B5AA10F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 1" sheetId="1" r:id="rId1"/>
    <sheet name="Исправленные измерения" sheetId="3" r:id="rId2"/>
    <sheet name="Задание 2" sheetId="2" r:id="rId3"/>
    <sheet name="Исправленные измерения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T3" i="4"/>
  <c r="T2" i="4"/>
  <c r="R3" i="4"/>
  <c r="R4" i="4"/>
  <c r="R5" i="4"/>
  <c r="R6" i="4"/>
  <c r="R7" i="4"/>
  <c r="R8" i="4"/>
  <c r="R9" i="4"/>
  <c r="R10" i="4"/>
  <c r="R12" i="4"/>
  <c r="R13" i="4"/>
  <c r="R2" i="4"/>
  <c r="Q3" i="4"/>
  <c r="Q4" i="4"/>
  <c r="Q5" i="4"/>
  <c r="Q6" i="4"/>
  <c r="Q7" i="4"/>
  <c r="Q8" i="4"/>
  <c r="Q9" i="4"/>
  <c r="Q10" i="4"/>
  <c r="Q11" i="4"/>
  <c r="Q12" i="4"/>
  <c r="Q13" i="4"/>
  <c r="Q2" i="4"/>
  <c r="O3" i="4"/>
  <c r="I4" i="4"/>
  <c r="I5" i="4"/>
  <c r="I6" i="4"/>
  <c r="I7" i="4"/>
  <c r="I8" i="4"/>
  <c r="I9" i="4"/>
  <c r="I10" i="4"/>
  <c r="I11" i="4"/>
  <c r="I12" i="4"/>
  <c r="I3" i="4"/>
  <c r="E5" i="4"/>
  <c r="E6" i="4"/>
  <c r="E7" i="4"/>
  <c r="E8" i="4"/>
  <c r="E9" i="4"/>
  <c r="E10" i="4"/>
  <c r="E11" i="4"/>
  <c r="E12" i="4"/>
  <c r="E13" i="4"/>
  <c r="E4" i="4"/>
  <c r="B5" i="4"/>
  <c r="B6" i="4"/>
  <c r="B7" i="4"/>
  <c r="B8" i="4"/>
  <c r="B9" i="4"/>
  <c r="B10" i="4"/>
  <c r="B11" i="4"/>
  <c r="B12" i="4"/>
  <c r="B13" i="4"/>
  <c r="B4" i="4"/>
  <c r="A5" i="4"/>
  <c r="A6" i="4" s="1"/>
  <c r="A7" i="4" s="1"/>
  <c r="A8" i="4" s="1"/>
  <c r="A9" i="4" s="1"/>
  <c r="A10" i="4" s="1"/>
  <c r="A11" i="4" s="1"/>
  <c r="A12" i="4" s="1"/>
  <c r="A13" i="4" s="1"/>
  <c r="E18" i="3"/>
  <c r="E17" i="3"/>
  <c r="E13" i="3"/>
  <c r="E12" i="3"/>
  <c r="E6" i="3"/>
  <c r="E7" i="3"/>
  <c r="E8" i="3"/>
  <c r="E9" i="3"/>
  <c r="E10" i="3"/>
  <c r="E11" i="3"/>
  <c r="E5" i="3"/>
  <c r="E4" i="3"/>
  <c r="E3" i="3"/>
  <c r="E2" i="3"/>
  <c r="D16" i="3"/>
  <c r="D17" i="3"/>
  <c r="D18" i="3"/>
  <c r="D15" i="3"/>
  <c r="D3" i="3"/>
  <c r="D4" i="3"/>
  <c r="D5" i="3"/>
  <c r="D6" i="3"/>
  <c r="D7" i="3"/>
  <c r="D8" i="3"/>
  <c r="D9" i="3"/>
  <c r="D10" i="3"/>
  <c r="D11" i="3"/>
  <c r="D12" i="3"/>
  <c r="D13" i="3"/>
  <c r="D2" i="3"/>
  <c r="A11" i="2"/>
  <c r="A12" i="2"/>
  <c r="A13" i="2"/>
  <c r="A10" i="2"/>
  <c r="A6" i="2"/>
  <c r="A7" i="2" s="1"/>
  <c r="A8" i="2" s="1"/>
  <c r="A9" i="2" s="1"/>
  <c r="A5" i="2"/>
</calcChain>
</file>

<file path=xl/sharedStrings.xml><?xml version="1.0" encoding="utf-8"?>
<sst xmlns="http://schemas.openxmlformats.org/spreadsheetml/2006/main" count="68" uniqueCount="28">
  <si>
    <t>Тип адаптера</t>
  </si>
  <si>
    <t>Длина волны оптического излучения, нм</t>
  </si>
  <si>
    <t>Результат измерения, дБ</t>
  </si>
  <si>
    <t>Результат измерения в режиме дБм</t>
  </si>
  <si>
    <t>FC-FC SM</t>
  </si>
  <si>
    <t>LC-LC SM</t>
  </si>
  <si>
    <t>Оптическая мощность</t>
  </si>
  <si>
    <t>Радиус кривизны изгиба, мм</t>
  </si>
  <si>
    <t>λ=1310 нм</t>
  </si>
  <si>
    <t xml:space="preserve"> λ=1550 нм</t>
  </si>
  <si>
    <t>дБм</t>
  </si>
  <si>
    <t>дБ</t>
  </si>
  <si>
    <t>Опорный</t>
  </si>
  <si>
    <t>Результат измерения в режиме мкВт</t>
  </si>
  <si>
    <t>FC-FC SM автомат</t>
  </si>
  <si>
    <t>FC-FC SM краснфы автомат</t>
  </si>
  <si>
    <t>FC-FC SM белый</t>
  </si>
  <si>
    <t>LC-LC SM автомат</t>
  </si>
  <si>
    <t>Переходные адаптеры</t>
  </si>
  <si>
    <t>FC-LC</t>
  </si>
  <si>
    <t>FC-LC автомат</t>
  </si>
  <si>
    <t>uW</t>
  </si>
  <si>
    <t>FC-FC SM красный автомат</t>
  </si>
  <si>
    <t>FC-FC SM белый автомат</t>
  </si>
  <si>
    <t>FC-FC SM красный</t>
  </si>
  <si>
    <t>mW</t>
  </si>
  <si>
    <t>Пересчет</t>
  </si>
  <si>
    <t>Наклон кривых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</si>
</sst>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в ВОК в макроизгибах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1310 нм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'Исправленные измерения 2'!$I$3:$I$13</c:f>
              <c:numCache>
                <c:formatCode>0.00</c:formatCode>
                <c:ptCount val="11"/>
                <c:pt idx="0">
                  <c:v>2.5000000000000001E-2</c:v>
                </c:pt>
                <c:pt idx="1">
                  <c:v>2.8571428571428571E-2</c:v>
                </c:pt>
                <c:pt idx="2">
                  <c:v>3.3333333333333333E-2</c:v>
                </c:pt>
                <c:pt idx="3">
                  <c:v>0.04</c:v>
                </c:pt>
                <c:pt idx="4">
                  <c:v>0.05</c:v>
                </c:pt>
                <c:pt idx="5">
                  <c:v>6.6666666666666666E-2</c:v>
                </c:pt>
                <c:pt idx="6">
                  <c:v>0.08</c:v>
                </c:pt>
                <c:pt idx="7">
                  <c:v>0.1</c:v>
                </c:pt>
                <c:pt idx="8">
                  <c:v>0.13333333333333333</c:v>
                </c:pt>
                <c:pt idx="9">
                  <c:v>0.2</c:v>
                </c:pt>
              </c:numCache>
            </c:numRef>
          </c:cat>
          <c:val>
            <c:numRef>
              <c:f>'Исправленные измерения 2'!$Q$2:$Q$13</c:f>
              <c:numCache>
                <c:formatCode>General</c:formatCode>
                <c:ptCount val="12"/>
                <c:pt idx="0">
                  <c:v>0.90614980223199737</c:v>
                </c:pt>
                <c:pt idx="1">
                  <c:v>0.90698478150579254</c:v>
                </c:pt>
                <c:pt idx="2">
                  <c:v>0.908029587647883</c:v>
                </c:pt>
                <c:pt idx="3">
                  <c:v>0.90844784702677528</c:v>
                </c:pt>
                <c:pt idx="4">
                  <c:v>0.90949433855529538</c:v>
                </c:pt>
                <c:pt idx="5">
                  <c:v>0.91012281202918843</c:v>
                </c:pt>
                <c:pt idx="6">
                  <c:v>0.91138106212929559</c:v>
                </c:pt>
                <c:pt idx="7">
                  <c:v>0.91917880169449118</c:v>
                </c:pt>
                <c:pt idx="8">
                  <c:v>0.96783205048816001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50-4C96-8292-237BD8701612}"/>
            </c:ext>
          </c:extLst>
        </c:ser>
        <c:ser>
          <c:idx val="1"/>
          <c:order val="1"/>
          <c:tx>
            <c:v>1550 нм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2'!$R$3:$R$12</c:f>
              <c:numCache>
                <c:formatCode>General</c:formatCode>
                <c:ptCount val="10"/>
                <c:pt idx="0">
                  <c:v>0.94232345260306816</c:v>
                </c:pt>
                <c:pt idx="1">
                  <c:v>0.94449573250770658</c:v>
                </c:pt>
                <c:pt idx="2">
                  <c:v>0.94798180101071883</c:v>
                </c:pt>
                <c:pt idx="3">
                  <c:v>0.95016712475556464</c:v>
                </c:pt>
                <c:pt idx="4">
                  <c:v>0.95389374284154504</c:v>
                </c:pt>
                <c:pt idx="5">
                  <c:v>0.95653309337491366</c:v>
                </c:pt>
                <c:pt idx="6">
                  <c:v>0.95829671630637503</c:v>
                </c:pt>
                <c:pt idx="7">
                  <c:v>0.96316346402398056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50-4C96-8292-237BD8701612}"/>
            </c:ext>
          </c:extLst>
        </c:ser>
        <c:ser>
          <c:idx val="2"/>
          <c:order val="2"/>
          <c:tx>
            <c:v>Линия тренда 1330 нм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2'!$K$2:$K$10</c:f>
              <c:numCache>
                <c:formatCode>General</c:formatCode>
                <c:ptCount val="9"/>
                <c:pt idx="0">
                  <c:v>0.4</c:v>
                </c:pt>
                <c:pt idx="1">
                  <c:v>0.42799999999999999</c:v>
                </c:pt>
                <c:pt idx="2">
                  <c:v>0.42399999999999999</c:v>
                </c:pt>
                <c:pt idx="3">
                  <c:v>0.41899999999999998</c:v>
                </c:pt>
                <c:pt idx="4">
                  <c:v>0.41699999999999998</c:v>
                </c:pt>
                <c:pt idx="5">
                  <c:v>0.41199999999999998</c:v>
                </c:pt>
                <c:pt idx="6">
                  <c:v>0.40899999999999997</c:v>
                </c:pt>
                <c:pt idx="7">
                  <c:v>0.40300000000000002</c:v>
                </c:pt>
                <c:pt idx="8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9-42FB-BCF5-2261BE67786E}"/>
            </c:ext>
          </c:extLst>
        </c:ser>
        <c:ser>
          <c:idx val="3"/>
          <c:order val="3"/>
          <c:tx>
            <c:v>Линия тренда 1550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2'!$M$2:$M$10</c:f>
              <c:numCache>
                <c:formatCode>General</c:formatCode>
                <c:ptCount val="9"/>
                <c:pt idx="0">
                  <c:v>0.23499999999999999</c:v>
                </c:pt>
                <c:pt idx="1">
                  <c:v>0.25800000000000001</c:v>
                </c:pt>
                <c:pt idx="2">
                  <c:v>0.248</c:v>
                </c:pt>
                <c:pt idx="3">
                  <c:v>0.23200000000000001</c:v>
                </c:pt>
                <c:pt idx="4">
                  <c:v>0.222</c:v>
                </c:pt>
                <c:pt idx="5">
                  <c:v>0.20499999999999999</c:v>
                </c:pt>
                <c:pt idx="6">
                  <c:v>0.193</c:v>
                </c:pt>
                <c:pt idx="7">
                  <c:v>0.185</c:v>
                </c:pt>
                <c:pt idx="8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89-42FB-BCF5-2261BE67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1968"/>
        <c:axId val="483861136"/>
      </c:lineChart>
      <c:catAx>
        <c:axId val="48386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/R</a:t>
                </a:r>
                <a:r>
                  <a:rPr lang="ru-RU"/>
                  <a:t>, 1</a:t>
                </a:r>
                <a:r>
                  <a:rPr lang="en-US"/>
                  <a:t>/c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136"/>
        <c:crosses val="autoZero"/>
        <c:auto val="1"/>
        <c:lblAlgn val="ctr"/>
        <c:lblOffset val="100"/>
        <c:noMultiLvlLbl val="0"/>
      </c:catAx>
      <c:valAx>
        <c:axId val="483861136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162473</xdr:colOff>
      <xdr:row>13</xdr:row>
      <xdr:rowOff>152257</xdr:rowOff>
    </xdr:from>
    <xdr:to>
      <xdr:col>12</xdr:col>
      <xdr:colOff>337038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E26DD7-3AC9-4F32-9A61-D8FDA984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F6" sqref="A1:H18"/>
    </sheetView>
  </sheetViews>
  <sheetFormatPr defaultRowHeight="13.8" x14ac:dyDescent="0.25"/>
  <cols>
    <col min="1" max="1" width="16.44140625" style="8" customWidth="1"/>
    <col min="2" max="2" width="15.21875" style="8" customWidth="1"/>
    <col min="3" max="3" width="16.44140625" style="8" customWidth="1"/>
    <col min="4" max="4" width="14.33203125" style="8" customWidth="1"/>
    <col min="5" max="5" width="13.6640625" style="8" customWidth="1"/>
    <col min="6" max="16384" width="8.88671875" style="8"/>
  </cols>
  <sheetData>
    <row r="1" spans="1:8" ht="52.8" customHeigh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7"/>
      <c r="G1" s="7" t="s">
        <v>12</v>
      </c>
      <c r="H1" s="7">
        <v>-0.59</v>
      </c>
    </row>
    <row r="2" spans="1:8" x14ac:dyDescent="0.25">
      <c r="A2" s="5" t="s">
        <v>4</v>
      </c>
      <c r="B2" s="5">
        <v>1310</v>
      </c>
      <c r="C2" s="5">
        <v>0.33700000000000002</v>
      </c>
      <c r="D2" s="5">
        <v>-0.28999999999999998</v>
      </c>
      <c r="E2" s="5">
        <v>932</v>
      </c>
    </row>
    <row r="3" spans="1:8" x14ac:dyDescent="0.25">
      <c r="A3" s="5" t="s">
        <v>14</v>
      </c>
      <c r="B3" s="5">
        <v>1550</v>
      </c>
      <c r="C3" s="5">
        <v>0.17199999999999999</v>
      </c>
      <c r="D3" s="5"/>
      <c r="E3" s="5"/>
    </row>
    <row r="4" spans="1:8" x14ac:dyDescent="0.25">
      <c r="A4" s="5" t="s">
        <v>15</v>
      </c>
      <c r="B4" s="5">
        <v>1310</v>
      </c>
      <c r="C4" s="5">
        <v>0.32100000000000001</v>
      </c>
      <c r="D4" s="5"/>
      <c r="E4" s="5"/>
    </row>
    <row r="5" spans="1:8" x14ac:dyDescent="0.25">
      <c r="A5" s="5" t="s">
        <v>4</v>
      </c>
      <c r="B5" s="5">
        <v>1550</v>
      </c>
      <c r="C5" s="5">
        <v>0.221</v>
      </c>
      <c r="D5" s="5">
        <v>-0.439</v>
      </c>
      <c r="E5" s="5">
        <v>899</v>
      </c>
    </row>
    <row r="6" spans="1:8" x14ac:dyDescent="0.25">
      <c r="A6" s="5" t="s">
        <v>5</v>
      </c>
      <c r="B6" s="5">
        <v>1310</v>
      </c>
      <c r="C6" s="5">
        <v>-25.2</v>
      </c>
      <c r="D6" s="5">
        <v>-25.7</v>
      </c>
      <c r="E6" s="5">
        <v>2.65</v>
      </c>
    </row>
    <row r="7" spans="1:8" x14ac:dyDescent="0.25">
      <c r="A7" s="5" t="s">
        <v>5</v>
      </c>
      <c r="B7" s="5">
        <v>1550</v>
      </c>
      <c r="C7" s="5">
        <v>-23.89</v>
      </c>
      <c r="D7" s="5">
        <v>-24.56</v>
      </c>
      <c r="E7" s="5">
        <v>3.49</v>
      </c>
    </row>
    <row r="8" spans="1:8" x14ac:dyDescent="0.25">
      <c r="A8" s="5" t="s">
        <v>17</v>
      </c>
      <c r="B8" s="5">
        <v>1310</v>
      </c>
      <c r="C8" s="5">
        <v>-23.23</v>
      </c>
      <c r="D8" s="5"/>
      <c r="E8" s="5"/>
    </row>
    <row r="9" spans="1:8" x14ac:dyDescent="0.25">
      <c r="A9" s="5" t="s">
        <v>17</v>
      </c>
      <c r="B9" s="5">
        <v>1550</v>
      </c>
      <c r="C9" s="5">
        <v>-23.88</v>
      </c>
      <c r="D9" s="5"/>
      <c r="E9" s="5"/>
    </row>
    <row r="10" spans="1:8" x14ac:dyDescent="0.25">
      <c r="A10" s="5" t="s">
        <v>16</v>
      </c>
      <c r="B10" s="5">
        <v>1310</v>
      </c>
      <c r="C10" s="5">
        <v>0.12</v>
      </c>
      <c r="D10" s="5">
        <v>-0.46</v>
      </c>
      <c r="E10" s="5">
        <v>906</v>
      </c>
    </row>
    <row r="11" spans="1:8" x14ac:dyDescent="0.25">
      <c r="A11" s="5" t="s">
        <v>14</v>
      </c>
      <c r="B11" s="5">
        <v>1550</v>
      </c>
      <c r="C11" s="5">
        <v>0.13500000000000001</v>
      </c>
      <c r="D11" s="5"/>
      <c r="E11" s="5"/>
    </row>
    <row r="12" spans="1:8" x14ac:dyDescent="0.25">
      <c r="A12" s="5" t="s">
        <v>14</v>
      </c>
      <c r="B12" s="5">
        <v>1310</v>
      </c>
      <c r="C12" s="5">
        <v>3.5999999999999997E-2</v>
      </c>
      <c r="D12" s="5"/>
      <c r="E12" s="5"/>
    </row>
    <row r="13" spans="1:8" x14ac:dyDescent="0.25">
      <c r="A13" s="5" t="s">
        <v>4</v>
      </c>
      <c r="B13" s="5">
        <v>1550</v>
      </c>
      <c r="C13" s="5">
        <v>0.05</v>
      </c>
      <c r="D13" s="5">
        <v>-0.57999999999999996</v>
      </c>
      <c r="E13" s="5">
        <v>872</v>
      </c>
    </row>
    <row r="14" spans="1:8" x14ac:dyDescent="0.25">
      <c r="A14" s="14" t="s">
        <v>18</v>
      </c>
      <c r="B14" s="14"/>
      <c r="C14" s="14"/>
      <c r="D14" s="14"/>
      <c r="E14" s="14"/>
    </row>
    <row r="15" spans="1:8" x14ac:dyDescent="0.25">
      <c r="A15" s="5" t="s">
        <v>19</v>
      </c>
      <c r="B15" s="5">
        <v>1310</v>
      </c>
      <c r="C15" s="5">
        <v>-1.58</v>
      </c>
      <c r="D15" s="5">
        <v>-2.1</v>
      </c>
      <c r="E15" s="5">
        <v>607</v>
      </c>
    </row>
    <row r="16" spans="1:8" x14ac:dyDescent="0.25">
      <c r="A16" s="5" t="s">
        <v>19</v>
      </c>
      <c r="B16" s="5">
        <v>1550</v>
      </c>
      <c r="C16" s="5">
        <v>-1.19</v>
      </c>
      <c r="D16" s="5">
        <v>-1.86</v>
      </c>
      <c r="E16" s="5">
        <v>650</v>
      </c>
    </row>
    <row r="17" spans="1:18" x14ac:dyDescent="0.25">
      <c r="A17" s="5" t="s">
        <v>20</v>
      </c>
      <c r="B17" s="5">
        <v>1310</v>
      </c>
      <c r="C17" s="5">
        <v>-1.57</v>
      </c>
      <c r="D17" s="5"/>
      <c r="E17" s="5"/>
      <c r="R17" s="9"/>
    </row>
    <row r="18" spans="1:18" x14ac:dyDescent="0.25">
      <c r="A18" s="5" t="s">
        <v>20</v>
      </c>
      <c r="B18" s="5">
        <v>1550</v>
      </c>
      <c r="C18" s="5">
        <v>-1.2190000000000001</v>
      </c>
      <c r="D18" s="5"/>
      <c r="E18" s="5"/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6BDB-4965-444C-AD6E-920629369A70}">
  <dimension ref="A1:H18"/>
  <sheetViews>
    <sheetView topLeftCell="A9" workbookViewId="0">
      <selection sqref="A1:E18"/>
    </sheetView>
  </sheetViews>
  <sheetFormatPr defaultColWidth="15.5546875" defaultRowHeight="14.4" x14ac:dyDescent="0.3"/>
  <cols>
    <col min="1" max="16384" width="15.5546875" style="11"/>
  </cols>
  <sheetData>
    <row r="1" spans="1:8" ht="41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1"/>
      <c r="G1" s="1" t="s">
        <v>12</v>
      </c>
      <c r="H1" s="1">
        <v>-0.59</v>
      </c>
    </row>
    <row r="2" spans="1:8" ht="27.6" x14ac:dyDescent="0.3">
      <c r="A2" s="4" t="s">
        <v>24</v>
      </c>
      <c r="B2" s="4">
        <v>1310</v>
      </c>
      <c r="C2" s="4">
        <v>0.33700000000000002</v>
      </c>
      <c r="D2" s="4">
        <f>C2+30</f>
        <v>30.337</v>
      </c>
      <c r="E2" s="4">
        <f xml:space="preserve"> 932 * 0.001</f>
        <v>0.93200000000000005</v>
      </c>
      <c r="F2" s="1"/>
      <c r="G2" s="1"/>
      <c r="H2" s="1"/>
    </row>
    <row r="3" spans="1:8" ht="41.4" x14ac:dyDescent="0.3">
      <c r="A3" s="4" t="s">
        <v>22</v>
      </c>
      <c r="B3" s="4">
        <v>1550</v>
      </c>
      <c r="C3" s="4">
        <v>0.17199999999999999</v>
      </c>
      <c r="D3" s="4">
        <f t="shared" ref="D3:D13" si="0">C3+30</f>
        <v>30.172000000000001</v>
      </c>
      <c r="E3" s="12">
        <f>10^(D3/10) * 0.001</f>
        <v>1.0403991770513523</v>
      </c>
      <c r="F3" s="1"/>
      <c r="G3" s="1"/>
      <c r="H3" s="1"/>
    </row>
    <row r="4" spans="1:8" ht="41.4" x14ac:dyDescent="0.3">
      <c r="A4" s="4" t="s">
        <v>22</v>
      </c>
      <c r="B4" s="4">
        <v>1310</v>
      </c>
      <c r="C4" s="4">
        <v>0.32100000000000001</v>
      </c>
      <c r="D4" s="4">
        <f t="shared" si="0"/>
        <v>30.321000000000002</v>
      </c>
      <c r="E4" s="12">
        <f>10^(D4/10) * 0.001</f>
        <v>1.0767131074439737</v>
      </c>
      <c r="F4" s="1"/>
      <c r="G4" s="1"/>
      <c r="H4" s="1"/>
    </row>
    <row r="5" spans="1:8" ht="27.6" x14ac:dyDescent="0.3">
      <c r="A5" s="4" t="s">
        <v>24</v>
      </c>
      <c r="B5" s="4">
        <v>1550</v>
      </c>
      <c r="C5" s="4">
        <v>0.221</v>
      </c>
      <c r="D5" s="4">
        <f t="shared" si="0"/>
        <v>30.221</v>
      </c>
      <c r="E5" s="12">
        <f>10^(D5/10) * 0.001</f>
        <v>1.0522041248852443</v>
      </c>
      <c r="F5" s="1"/>
      <c r="G5" s="1"/>
      <c r="H5" s="1"/>
    </row>
    <row r="6" spans="1:8" x14ac:dyDescent="0.3">
      <c r="A6" s="4" t="s">
        <v>5</v>
      </c>
      <c r="B6" s="4">
        <v>1310</v>
      </c>
      <c r="C6" s="4">
        <v>-25.2</v>
      </c>
      <c r="D6" s="4">
        <f t="shared" si="0"/>
        <v>4.8000000000000007</v>
      </c>
      <c r="E6" s="12">
        <f t="shared" ref="E6:E11" si="1">10^(D6/10) * 0.001</f>
        <v>3.019951720402017E-3</v>
      </c>
      <c r="F6" s="1"/>
      <c r="G6" s="1"/>
      <c r="H6" s="1"/>
    </row>
    <row r="7" spans="1:8" x14ac:dyDescent="0.3">
      <c r="A7" s="4" t="s">
        <v>5</v>
      </c>
      <c r="B7" s="4">
        <v>1550</v>
      </c>
      <c r="C7" s="4">
        <v>-23.89</v>
      </c>
      <c r="D7" s="4">
        <f t="shared" si="0"/>
        <v>6.1099999999999994</v>
      </c>
      <c r="E7" s="12">
        <f t="shared" si="1"/>
        <v>4.0831938633269218E-3</v>
      </c>
      <c r="F7" s="1"/>
      <c r="G7" s="1"/>
      <c r="H7" s="1"/>
    </row>
    <row r="8" spans="1:8" ht="27.6" x14ac:dyDescent="0.3">
      <c r="A8" s="4" t="s">
        <v>17</v>
      </c>
      <c r="B8" s="4">
        <v>1310</v>
      </c>
      <c r="C8" s="4">
        <v>-23.23</v>
      </c>
      <c r="D8" s="4">
        <f t="shared" si="0"/>
        <v>6.77</v>
      </c>
      <c r="E8" s="12">
        <f t="shared" si="1"/>
        <v>4.7533522594280534E-3</v>
      </c>
      <c r="F8" s="1"/>
      <c r="G8" s="1"/>
      <c r="H8" s="1"/>
    </row>
    <row r="9" spans="1:8" ht="27.6" x14ac:dyDescent="0.3">
      <c r="A9" s="4" t="s">
        <v>17</v>
      </c>
      <c r="B9" s="4">
        <v>1550</v>
      </c>
      <c r="C9" s="4">
        <v>-23.88</v>
      </c>
      <c r="D9" s="4">
        <f t="shared" si="0"/>
        <v>6.120000000000001</v>
      </c>
      <c r="E9" s="12">
        <f t="shared" si="1"/>
        <v>4.0926065973001108E-3</v>
      </c>
      <c r="F9" s="1"/>
      <c r="G9" s="1"/>
      <c r="H9" s="1"/>
    </row>
    <row r="10" spans="1:8" ht="27.6" x14ac:dyDescent="0.3">
      <c r="A10" s="4" t="s">
        <v>16</v>
      </c>
      <c r="B10" s="4">
        <v>1310</v>
      </c>
      <c r="C10" s="4">
        <v>0.12</v>
      </c>
      <c r="D10" s="4">
        <f t="shared" si="0"/>
        <v>30.12</v>
      </c>
      <c r="E10" s="12">
        <f t="shared" si="1"/>
        <v>1.0280162981264747</v>
      </c>
      <c r="F10" s="1"/>
      <c r="G10" s="1"/>
      <c r="H10" s="1"/>
    </row>
    <row r="11" spans="1:8" ht="27.6" x14ac:dyDescent="0.3">
      <c r="A11" s="4" t="s">
        <v>23</v>
      </c>
      <c r="B11" s="4">
        <v>1550</v>
      </c>
      <c r="C11" s="4">
        <v>0.13500000000000001</v>
      </c>
      <c r="D11" s="4">
        <f t="shared" si="0"/>
        <v>30.135000000000002</v>
      </c>
      <c r="E11" s="12">
        <f t="shared" si="1"/>
        <v>1.0315730794395124</v>
      </c>
      <c r="F11" s="1"/>
      <c r="G11" s="1"/>
      <c r="H11" s="1"/>
    </row>
    <row r="12" spans="1:8" ht="27.6" x14ac:dyDescent="0.3">
      <c r="A12" s="4" t="s">
        <v>23</v>
      </c>
      <c r="B12" s="4">
        <v>1310</v>
      </c>
      <c r="C12" s="4">
        <v>3.5999999999999997E-2</v>
      </c>
      <c r="D12" s="4">
        <f t="shared" si="0"/>
        <v>30.036000000000001</v>
      </c>
      <c r="E12" s="12">
        <f>10^(D12/10) * 0.001</f>
        <v>1.0083237577615518</v>
      </c>
      <c r="F12" s="1"/>
      <c r="G12" s="1"/>
      <c r="H12" s="1"/>
    </row>
    <row r="13" spans="1:8" ht="27.6" x14ac:dyDescent="0.3">
      <c r="A13" s="4" t="s">
        <v>16</v>
      </c>
      <c r="B13" s="4">
        <v>1550</v>
      </c>
      <c r="C13" s="4">
        <v>0.05</v>
      </c>
      <c r="D13" s="4">
        <f t="shared" si="0"/>
        <v>30.05</v>
      </c>
      <c r="E13" s="12">
        <f>10^(D13/10) * 0.001</f>
        <v>1.011579454259899</v>
      </c>
      <c r="F13" s="1"/>
      <c r="G13" s="1"/>
      <c r="H13" s="1"/>
    </row>
    <row r="14" spans="1:8" x14ac:dyDescent="0.3">
      <c r="A14" s="15" t="s">
        <v>18</v>
      </c>
      <c r="B14" s="15"/>
      <c r="C14" s="15"/>
      <c r="D14" s="15"/>
      <c r="E14" s="15"/>
      <c r="F14" s="1"/>
      <c r="G14" s="1"/>
      <c r="H14" s="1"/>
    </row>
    <row r="15" spans="1:8" x14ac:dyDescent="0.3">
      <c r="A15" s="4" t="s">
        <v>19</v>
      </c>
      <c r="B15" s="4">
        <v>1310</v>
      </c>
      <c r="C15" s="4">
        <v>-1.58</v>
      </c>
      <c r="D15" s="4">
        <f>C15+30</f>
        <v>28.42</v>
      </c>
      <c r="E15" s="4">
        <v>0.60699999999999998</v>
      </c>
      <c r="F15" s="1"/>
      <c r="G15" s="1"/>
      <c r="H15" s="1"/>
    </row>
    <row r="16" spans="1:8" x14ac:dyDescent="0.3">
      <c r="A16" s="4" t="s">
        <v>19</v>
      </c>
      <c r="B16" s="4">
        <v>1550</v>
      </c>
      <c r="C16" s="4">
        <v>-1.19</v>
      </c>
      <c r="D16" s="4">
        <f t="shared" ref="D16:D18" si="2">C16+30</f>
        <v>28.81</v>
      </c>
      <c r="E16" s="4">
        <v>0.65</v>
      </c>
      <c r="F16" s="1"/>
      <c r="G16" s="1"/>
      <c r="H16" s="1"/>
    </row>
    <row r="17" spans="1:8" x14ac:dyDescent="0.3">
      <c r="A17" s="4" t="s">
        <v>20</v>
      </c>
      <c r="B17" s="4">
        <v>1310</v>
      </c>
      <c r="C17" s="4">
        <v>-1.57</v>
      </c>
      <c r="D17" s="4">
        <f t="shared" si="2"/>
        <v>28.43</v>
      </c>
      <c r="E17" s="12">
        <f>10^(D17/10) * 0.001</f>
        <v>0.69662651411076926</v>
      </c>
      <c r="F17" s="1"/>
      <c r="G17" s="1"/>
      <c r="H17" s="1"/>
    </row>
    <row r="18" spans="1:8" x14ac:dyDescent="0.3">
      <c r="A18" s="4" t="s">
        <v>20</v>
      </c>
      <c r="B18" s="4">
        <v>1550</v>
      </c>
      <c r="C18" s="4">
        <v>-1.2190000000000001</v>
      </c>
      <c r="D18" s="4">
        <f t="shared" si="2"/>
        <v>28.780999999999999</v>
      </c>
      <c r="E18" s="12">
        <f>10^(D18/10) * 0.001</f>
        <v>0.75526611409480682</v>
      </c>
      <c r="F18" s="1"/>
      <c r="G18" s="1"/>
      <c r="H18" s="1"/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7AB-D520-4405-A50A-5FEEB738E918}">
  <dimension ref="A1:G14"/>
  <sheetViews>
    <sheetView workbookViewId="0">
      <selection sqref="A1:G13"/>
    </sheetView>
  </sheetViews>
  <sheetFormatPr defaultColWidth="16.109375" defaultRowHeight="13.8" x14ac:dyDescent="0.3"/>
  <cols>
    <col min="1" max="1" width="16.109375" style="1"/>
    <col min="2" max="2" width="16.109375" style="1" customWidth="1"/>
    <col min="3" max="16384" width="16.109375" style="1"/>
  </cols>
  <sheetData>
    <row r="1" spans="1:7" x14ac:dyDescent="0.3">
      <c r="A1" s="15" t="s">
        <v>7</v>
      </c>
      <c r="B1" s="15" t="s">
        <v>6</v>
      </c>
      <c r="C1" s="15"/>
      <c r="D1" s="15"/>
      <c r="E1" s="15"/>
      <c r="F1" s="15"/>
      <c r="G1" s="15"/>
    </row>
    <row r="2" spans="1:7" x14ac:dyDescent="0.25">
      <c r="A2" s="15"/>
      <c r="B2" s="14" t="s">
        <v>8</v>
      </c>
      <c r="C2" s="14"/>
      <c r="D2" s="14"/>
      <c r="E2" s="15" t="s">
        <v>9</v>
      </c>
      <c r="F2" s="15"/>
      <c r="G2" s="15"/>
    </row>
    <row r="3" spans="1:7" x14ac:dyDescent="0.25">
      <c r="A3" s="15"/>
      <c r="B3" s="2" t="s">
        <v>10</v>
      </c>
      <c r="C3" s="2" t="s">
        <v>21</v>
      </c>
      <c r="D3" s="2" t="s">
        <v>11</v>
      </c>
      <c r="E3" s="2" t="s">
        <v>10</v>
      </c>
      <c r="F3" s="2" t="s">
        <v>21</v>
      </c>
      <c r="G3" s="2" t="s">
        <v>11</v>
      </c>
    </row>
    <row r="4" spans="1:7" x14ac:dyDescent="0.3">
      <c r="A4" s="3">
        <v>40</v>
      </c>
      <c r="B4" s="3">
        <v>-0.2</v>
      </c>
      <c r="C4" s="3">
        <v>958</v>
      </c>
      <c r="D4" s="3">
        <v>0.4</v>
      </c>
      <c r="E4" s="3">
        <v>-0.41299999999999998</v>
      </c>
      <c r="F4" s="3">
        <v>907</v>
      </c>
      <c r="G4" s="3">
        <v>0.23499999999999999</v>
      </c>
    </row>
    <row r="5" spans="1:7" x14ac:dyDescent="0.3">
      <c r="A5" s="3">
        <f>A4-5</f>
        <v>35</v>
      </c>
      <c r="B5" s="3">
        <v>-0.16400000000000001</v>
      </c>
      <c r="C5" s="3">
        <v>963</v>
      </c>
      <c r="D5" s="3">
        <v>0.42799999999999999</v>
      </c>
      <c r="E5" s="3">
        <v>0.41199999999999998</v>
      </c>
      <c r="F5" s="3">
        <v>909</v>
      </c>
      <c r="G5" s="3">
        <v>0.25800000000000001</v>
      </c>
    </row>
    <row r="6" spans="1:7" x14ac:dyDescent="0.3">
      <c r="A6" s="3">
        <f t="shared" ref="A6:A9" si="0">A5-5</f>
        <v>30</v>
      </c>
      <c r="B6" s="3">
        <v>-0.16500000000000001</v>
      </c>
      <c r="C6" s="3">
        <v>962</v>
      </c>
      <c r="D6" s="3">
        <v>0.42399999999999999</v>
      </c>
      <c r="E6" s="3">
        <v>-0.436</v>
      </c>
      <c r="F6" s="3">
        <v>905</v>
      </c>
      <c r="G6" s="3">
        <v>0.248</v>
      </c>
    </row>
    <row r="7" spans="1:7" x14ac:dyDescent="0.3">
      <c r="A7" s="3">
        <f t="shared" si="0"/>
        <v>25</v>
      </c>
      <c r="B7" s="3">
        <v>-0.17100000000000001</v>
      </c>
      <c r="C7" s="3">
        <v>961</v>
      </c>
      <c r="D7" s="3">
        <v>0.41899999999999998</v>
      </c>
      <c r="E7" s="3">
        <v>-0.45100000000000001</v>
      </c>
      <c r="F7" s="3">
        <v>901</v>
      </c>
      <c r="G7" s="3">
        <v>0.223</v>
      </c>
    </row>
    <row r="8" spans="1:7" x14ac:dyDescent="0.3">
      <c r="A8" s="3">
        <f t="shared" si="0"/>
        <v>20</v>
      </c>
      <c r="B8" s="3">
        <v>-0.17599999999999999</v>
      </c>
      <c r="C8" s="3">
        <v>960</v>
      </c>
      <c r="D8" s="3">
        <v>0.41699999999999998</v>
      </c>
      <c r="E8" s="3">
        <v>-0.45600000000000002</v>
      </c>
      <c r="F8" s="3">
        <v>900</v>
      </c>
      <c r="G8" s="3">
        <v>0.21199999999999999</v>
      </c>
    </row>
    <row r="9" spans="1:7" x14ac:dyDescent="0.3">
      <c r="A9" s="3">
        <f t="shared" si="0"/>
        <v>15</v>
      </c>
      <c r="B9" s="3">
        <v>-0.18099999999999999</v>
      </c>
      <c r="C9" s="3">
        <v>959</v>
      </c>
      <c r="D9" s="3">
        <v>0.41199999999999998</v>
      </c>
      <c r="E9" s="3">
        <v>-0.45800000000000002</v>
      </c>
      <c r="F9" s="3">
        <v>899</v>
      </c>
      <c r="G9" s="3">
        <v>0.21</v>
      </c>
    </row>
    <row r="10" spans="1:7" x14ac:dyDescent="0.3">
      <c r="A10" s="3">
        <f>A9-2.5</f>
        <v>12.5</v>
      </c>
      <c r="B10" s="3">
        <v>-0.183</v>
      </c>
      <c r="C10" s="3">
        <v>958</v>
      </c>
      <c r="D10" s="3">
        <v>0.40899999999999997</v>
      </c>
      <c r="E10" s="3">
        <v>-0.47</v>
      </c>
      <c r="F10" s="3">
        <v>897</v>
      </c>
      <c r="G10" s="3">
        <v>0.19400000000000001</v>
      </c>
    </row>
    <row r="11" spans="1:7" x14ac:dyDescent="0.3">
      <c r="A11" s="3">
        <f t="shared" ref="A11:A13" si="1">A10-2.5</f>
        <v>10</v>
      </c>
      <c r="B11" s="3">
        <v>-0.189</v>
      </c>
      <c r="C11" s="3">
        <v>957</v>
      </c>
      <c r="D11" s="3">
        <v>0.40300000000000002</v>
      </c>
      <c r="E11" s="3">
        <v>-0.56200000000000006</v>
      </c>
      <c r="F11" s="3">
        <v>872</v>
      </c>
      <c r="G11" s="3">
        <v>0.7</v>
      </c>
    </row>
    <row r="12" spans="1:7" x14ac:dyDescent="0.3">
      <c r="A12" s="3">
        <f t="shared" si="1"/>
        <v>7.5</v>
      </c>
      <c r="B12" s="3">
        <v>-0.223</v>
      </c>
      <c r="C12" s="3">
        <v>949</v>
      </c>
      <c r="D12" s="3">
        <v>0.36599999999999999</v>
      </c>
      <c r="E12" s="3">
        <v>-1.0960000000000001</v>
      </c>
      <c r="F12" s="3">
        <v>777</v>
      </c>
      <c r="G12" s="3">
        <v>0.36299999999999999</v>
      </c>
    </row>
    <row r="13" spans="1:7" x14ac:dyDescent="0.3">
      <c r="A13" s="3">
        <f t="shared" si="1"/>
        <v>5</v>
      </c>
      <c r="B13" s="3">
        <v>-0.72299999999999998</v>
      </c>
      <c r="C13" s="3">
        <v>850</v>
      </c>
      <c r="D13" s="3">
        <v>0.14199999999999999</v>
      </c>
      <c r="E13" s="3">
        <v>-4.5999999999999996</v>
      </c>
      <c r="F13" s="3">
        <v>354</v>
      </c>
      <c r="G13" s="3">
        <v>-5.5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mergeCells count="4">
    <mergeCell ref="B1:G1"/>
    <mergeCell ref="A1:A3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40E-1A15-4D46-ADC6-175F9A0B7556}">
  <dimension ref="A1:T13"/>
  <sheetViews>
    <sheetView tabSelected="1" topLeftCell="B1" zoomScale="85" zoomScaleNormal="85" workbookViewId="0">
      <selection activeCell="O21" sqref="O21"/>
    </sheetView>
  </sheetViews>
  <sheetFormatPr defaultRowHeight="14.4" x14ac:dyDescent="0.3"/>
  <cols>
    <col min="1" max="1" width="15.33203125" customWidth="1"/>
    <col min="15" max="15" width="17.77734375" customWidth="1"/>
  </cols>
  <sheetData>
    <row r="1" spans="1:20" x14ac:dyDescent="0.3">
      <c r="A1" s="15" t="s">
        <v>7</v>
      </c>
      <c r="B1" s="15" t="s">
        <v>6</v>
      </c>
      <c r="C1" s="15"/>
      <c r="D1" s="15"/>
      <c r="E1" s="15"/>
      <c r="F1" s="15"/>
      <c r="G1" s="15"/>
      <c r="I1" t="s">
        <v>26</v>
      </c>
      <c r="O1" t="s">
        <v>27</v>
      </c>
      <c r="Q1">
        <v>1330</v>
      </c>
      <c r="R1">
        <v>1550</v>
      </c>
    </row>
    <row r="2" spans="1:20" x14ac:dyDescent="0.3">
      <c r="A2" s="15"/>
      <c r="B2" s="14" t="s">
        <v>8</v>
      </c>
      <c r="C2" s="14"/>
      <c r="D2" s="14"/>
      <c r="E2" s="15" t="s">
        <v>9</v>
      </c>
      <c r="F2" s="15"/>
      <c r="G2" s="15"/>
      <c r="K2" s="10">
        <v>0.4</v>
      </c>
      <c r="M2" s="10">
        <v>0.23499999999999999</v>
      </c>
      <c r="O2" s="16">
        <f>TAN(D5-D4)</f>
        <v>2.8007319628777456E-2</v>
      </c>
      <c r="Q2">
        <f>10^(-D5/10)</f>
        <v>0.90614980223199737</v>
      </c>
      <c r="R2">
        <f>10^(-G4/10)</f>
        <v>0.94732718450424969</v>
      </c>
      <c r="S2">
        <v>1550</v>
      </c>
      <c r="T2">
        <f>TAN(R2-R3)</f>
        <v>5.0037736616336068E-3</v>
      </c>
    </row>
    <row r="3" spans="1:20" x14ac:dyDescent="0.3">
      <c r="A3" s="15"/>
      <c r="B3" s="5" t="s">
        <v>10</v>
      </c>
      <c r="C3" s="5" t="s">
        <v>25</v>
      </c>
      <c r="D3" s="5" t="s">
        <v>11</v>
      </c>
      <c r="E3" s="5" t="s">
        <v>10</v>
      </c>
      <c r="F3" s="5" t="s">
        <v>25</v>
      </c>
      <c r="G3" s="5" t="s">
        <v>11</v>
      </c>
      <c r="I3" s="13">
        <f>1/A4</f>
        <v>2.5000000000000001E-2</v>
      </c>
      <c r="K3" s="10">
        <v>0.42799999999999999</v>
      </c>
      <c r="M3" s="10">
        <v>0.25800000000000001</v>
      </c>
      <c r="O3" s="13">
        <f>TAN(G5-G6)</f>
        <v>1.0000333346667216E-2</v>
      </c>
      <c r="Q3">
        <f t="shared" ref="Q3:Q13" si="0">10^(-D6/10)</f>
        <v>0.90698478150579254</v>
      </c>
      <c r="R3">
        <f t="shared" ref="R3:R13" si="1">10^(-G5/10)</f>
        <v>0.94232345260306816</v>
      </c>
      <c r="S3">
        <v>1330</v>
      </c>
      <c r="T3">
        <f>TAN(Q3-Q2)</f>
        <v>8.349794678417287E-4</v>
      </c>
    </row>
    <row r="4" spans="1:20" x14ac:dyDescent="0.3">
      <c r="A4" s="4">
        <v>40</v>
      </c>
      <c r="B4" s="4">
        <f>D4+30</f>
        <v>30.4</v>
      </c>
      <c r="C4" s="4">
        <v>958</v>
      </c>
      <c r="D4" s="4">
        <v>0.4</v>
      </c>
      <c r="E4" s="4">
        <f>G4+30</f>
        <v>30.234999999999999</v>
      </c>
      <c r="F4" s="4">
        <v>907</v>
      </c>
      <c r="G4" s="4">
        <v>0.23499999999999999</v>
      </c>
      <c r="I4" s="13">
        <f t="shared" ref="I4:I12" si="2">1/A5</f>
        <v>2.8571428571428571E-2</v>
      </c>
      <c r="K4" s="10">
        <v>0.42399999999999999</v>
      </c>
      <c r="M4" s="10">
        <v>0.248</v>
      </c>
      <c r="Q4">
        <f t="shared" si="0"/>
        <v>0.908029587647883</v>
      </c>
      <c r="R4">
        <f t="shared" si="1"/>
        <v>0.94449573250770658</v>
      </c>
    </row>
    <row r="5" spans="1:20" x14ac:dyDescent="0.3">
      <c r="A5" s="4">
        <f>A4-5</f>
        <v>35</v>
      </c>
      <c r="B5" s="4">
        <f t="shared" ref="B5:B13" si="3">D5+30</f>
        <v>30.428000000000001</v>
      </c>
      <c r="C5" s="4">
        <v>963</v>
      </c>
      <c r="D5" s="4">
        <v>0.42799999999999999</v>
      </c>
      <c r="E5" s="4">
        <f t="shared" ref="E5:E13" si="4">G5+30</f>
        <v>30.257999999999999</v>
      </c>
      <c r="F5" s="4">
        <v>909</v>
      </c>
      <c r="G5" s="4">
        <v>0.25800000000000001</v>
      </c>
      <c r="I5" s="13">
        <f t="shared" si="2"/>
        <v>3.3333333333333333E-2</v>
      </c>
      <c r="K5" s="10">
        <v>0.41899999999999998</v>
      </c>
      <c r="M5" s="10">
        <v>0.23200000000000001</v>
      </c>
      <c r="Q5">
        <f t="shared" si="0"/>
        <v>0.90844784702677528</v>
      </c>
      <c r="R5">
        <f t="shared" si="1"/>
        <v>0.94798180101071883</v>
      </c>
    </row>
    <row r="6" spans="1:20" x14ac:dyDescent="0.3">
      <c r="A6" s="4">
        <f t="shared" ref="A6:A9" si="5">A5-5</f>
        <v>30</v>
      </c>
      <c r="B6" s="4">
        <f t="shared" si="3"/>
        <v>30.423999999999999</v>
      </c>
      <c r="C6" s="4">
        <v>962</v>
      </c>
      <c r="D6" s="4">
        <v>0.42399999999999999</v>
      </c>
      <c r="E6" s="4">
        <f t="shared" si="4"/>
        <v>30.248000000000001</v>
      </c>
      <c r="F6" s="4">
        <v>905</v>
      </c>
      <c r="G6" s="4">
        <v>0.248</v>
      </c>
      <c r="I6" s="13">
        <f t="shared" si="2"/>
        <v>0.04</v>
      </c>
      <c r="K6" s="10">
        <v>0.41699999999999998</v>
      </c>
      <c r="M6" s="10">
        <v>0.222</v>
      </c>
      <c r="Q6">
        <f t="shared" si="0"/>
        <v>0.90949433855529538</v>
      </c>
      <c r="R6">
        <f t="shared" si="1"/>
        <v>0.95016712475556464</v>
      </c>
    </row>
    <row r="7" spans="1:20" x14ac:dyDescent="0.3">
      <c r="A7" s="4">
        <f t="shared" si="5"/>
        <v>25</v>
      </c>
      <c r="B7" s="4">
        <f t="shared" si="3"/>
        <v>30.419</v>
      </c>
      <c r="C7" s="4">
        <v>961</v>
      </c>
      <c r="D7" s="4">
        <v>0.41899999999999998</v>
      </c>
      <c r="E7" s="4">
        <f t="shared" si="4"/>
        <v>30.231999999999999</v>
      </c>
      <c r="F7" s="4">
        <v>901</v>
      </c>
      <c r="G7" s="4">
        <v>0.23200000000000001</v>
      </c>
      <c r="I7" s="13">
        <f t="shared" si="2"/>
        <v>0.05</v>
      </c>
      <c r="K7" s="10">
        <v>0.41199999999999998</v>
      </c>
      <c r="M7" s="10">
        <v>0.20499999999999999</v>
      </c>
      <c r="Q7">
        <f t="shared" si="0"/>
        <v>0.91012281202918843</v>
      </c>
      <c r="R7">
        <f t="shared" si="1"/>
        <v>0.95389374284154504</v>
      </c>
    </row>
    <row r="8" spans="1:20" x14ac:dyDescent="0.3">
      <c r="A8" s="4">
        <f t="shared" si="5"/>
        <v>20</v>
      </c>
      <c r="B8" s="4">
        <f t="shared" si="3"/>
        <v>30.417000000000002</v>
      </c>
      <c r="C8" s="4">
        <v>960</v>
      </c>
      <c r="D8" s="4">
        <v>0.41699999999999998</v>
      </c>
      <c r="E8" s="4">
        <f t="shared" si="4"/>
        <v>30.222000000000001</v>
      </c>
      <c r="F8" s="4">
        <v>900</v>
      </c>
      <c r="G8" s="4">
        <v>0.222</v>
      </c>
      <c r="I8" s="13">
        <f t="shared" si="2"/>
        <v>6.6666666666666666E-2</v>
      </c>
      <c r="K8" s="10">
        <v>0.40899999999999997</v>
      </c>
      <c r="M8" s="10">
        <v>0.193</v>
      </c>
      <c r="Q8">
        <f t="shared" si="0"/>
        <v>0.91138106212929559</v>
      </c>
      <c r="R8">
        <f t="shared" si="1"/>
        <v>0.95653309337491366</v>
      </c>
    </row>
    <row r="9" spans="1:20" x14ac:dyDescent="0.3">
      <c r="A9" s="4">
        <f t="shared" si="5"/>
        <v>15</v>
      </c>
      <c r="B9" s="4">
        <f t="shared" si="3"/>
        <v>30.411999999999999</v>
      </c>
      <c r="C9" s="4">
        <v>959</v>
      </c>
      <c r="D9" s="4">
        <v>0.41199999999999998</v>
      </c>
      <c r="E9" s="4">
        <f t="shared" si="4"/>
        <v>30.204999999999998</v>
      </c>
      <c r="F9" s="4">
        <v>899</v>
      </c>
      <c r="G9" s="4">
        <v>0.20499999999999999</v>
      </c>
      <c r="I9" s="13">
        <f t="shared" si="2"/>
        <v>0.08</v>
      </c>
      <c r="K9" s="10">
        <v>0.40300000000000002</v>
      </c>
      <c r="M9" s="10">
        <v>0.185</v>
      </c>
      <c r="Q9">
        <f t="shared" si="0"/>
        <v>0.91917880169449118</v>
      </c>
      <c r="R9">
        <f t="shared" si="1"/>
        <v>0.95829671630637503</v>
      </c>
    </row>
    <row r="10" spans="1:20" x14ac:dyDescent="0.3">
      <c r="A10" s="4">
        <f>A9-2.5</f>
        <v>12.5</v>
      </c>
      <c r="B10" s="4">
        <f t="shared" si="3"/>
        <v>30.408999999999999</v>
      </c>
      <c r="C10" s="4">
        <v>958</v>
      </c>
      <c r="D10" s="4">
        <v>0.40899999999999997</v>
      </c>
      <c r="E10" s="4">
        <f t="shared" si="4"/>
        <v>30.193000000000001</v>
      </c>
      <c r="F10" s="4">
        <v>897</v>
      </c>
      <c r="G10" s="4">
        <v>0.193</v>
      </c>
      <c r="I10" s="13">
        <f t="shared" si="2"/>
        <v>0.1</v>
      </c>
      <c r="K10" s="10">
        <v>0.36599999999999999</v>
      </c>
      <c r="M10" s="10">
        <v>0.16300000000000001</v>
      </c>
      <c r="Q10">
        <f t="shared" si="0"/>
        <v>0.96783205048816001</v>
      </c>
      <c r="R10">
        <f t="shared" si="1"/>
        <v>0.96316346402398056</v>
      </c>
    </row>
    <row r="11" spans="1:20" x14ac:dyDescent="0.3">
      <c r="A11" s="4">
        <f t="shared" ref="A11:A13" si="6">A10-2.5</f>
        <v>10</v>
      </c>
      <c r="B11" s="4">
        <f t="shared" si="3"/>
        <v>30.402999999999999</v>
      </c>
      <c r="C11" s="4">
        <v>957</v>
      </c>
      <c r="D11" s="4">
        <v>0.40300000000000002</v>
      </c>
      <c r="E11" s="4">
        <f t="shared" si="4"/>
        <v>30.184999999999999</v>
      </c>
      <c r="F11" s="4">
        <v>872</v>
      </c>
      <c r="G11" s="4">
        <v>0.185</v>
      </c>
      <c r="I11" s="13">
        <f t="shared" si="2"/>
        <v>0.13333333333333333</v>
      </c>
      <c r="Q11">
        <f t="shared" si="0"/>
        <v>1</v>
      </c>
      <c r="R11">
        <v>1</v>
      </c>
    </row>
    <row r="12" spans="1:20" x14ac:dyDescent="0.3">
      <c r="A12" s="4">
        <f t="shared" si="6"/>
        <v>7.5</v>
      </c>
      <c r="B12" s="4">
        <f t="shared" si="3"/>
        <v>30.366</v>
      </c>
      <c r="C12" s="4">
        <v>949</v>
      </c>
      <c r="D12" s="4">
        <v>0.36599999999999999</v>
      </c>
      <c r="E12" s="4">
        <f t="shared" si="4"/>
        <v>30.163</v>
      </c>
      <c r="F12" s="4">
        <v>777</v>
      </c>
      <c r="G12" s="4">
        <v>0.16300000000000001</v>
      </c>
      <c r="I12" s="13">
        <f t="shared" si="2"/>
        <v>0.2</v>
      </c>
      <c r="Q12">
        <f t="shared" si="0"/>
        <v>1</v>
      </c>
      <c r="R12">
        <f t="shared" si="1"/>
        <v>1</v>
      </c>
    </row>
    <row r="13" spans="1:20" x14ac:dyDescent="0.3">
      <c r="A13" s="4">
        <f t="shared" si="6"/>
        <v>5</v>
      </c>
      <c r="B13" s="4">
        <f t="shared" si="3"/>
        <v>30.141999999999999</v>
      </c>
      <c r="C13" s="4">
        <v>850</v>
      </c>
      <c r="D13" s="4">
        <v>0.14199999999999999</v>
      </c>
      <c r="E13" s="4">
        <f t="shared" si="4"/>
        <v>24.5</v>
      </c>
      <c r="F13" s="4">
        <v>354</v>
      </c>
      <c r="G13" s="4">
        <v>-5.5</v>
      </c>
      <c r="Q13">
        <f t="shared" si="0"/>
        <v>1</v>
      </c>
      <c r="R13">
        <f t="shared" si="1"/>
        <v>1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6780101-CBEC-4D34-99D8-6DDB8B83F7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'Исправленные измерения 2'!D4:D4</xm:f>
              <xm:sqref>I3</xm:sqref>
            </x14:sparkline>
            <x14:sparkline>
              <xm:f>'Исправленные измерения 2'!D5:D5</xm:f>
              <xm:sqref>I4</xm:sqref>
            </x14:sparkline>
            <x14:sparkline>
              <xm:f>'Исправленные измерения 2'!D6:D6</xm:f>
              <xm:sqref>I5</xm:sqref>
            </x14:sparkline>
            <x14:sparkline>
              <xm:f>'Исправленные измерения 2'!D7:D7</xm:f>
              <xm:sqref>I6</xm:sqref>
            </x14:sparkline>
            <x14:sparkline>
              <xm:f>'Исправленные измерения 2'!D8:D8</xm:f>
              <xm:sqref>I7</xm:sqref>
            </x14:sparkline>
            <x14:sparkline>
              <xm:f>'Исправленные измерения 2'!D9:D9</xm:f>
              <xm:sqref>I8</xm:sqref>
            </x14:sparkline>
            <x14:sparkline>
              <xm:f>'Исправленные измерения 2'!D10:D10</xm:f>
              <xm:sqref>I9</xm:sqref>
            </x14:sparkline>
            <x14:sparkline>
              <xm:f>'Исправленные измерения 2'!D11:D11</xm:f>
              <xm:sqref>I10</xm:sqref>
            </x14:sparkline>
            <x14:sparkline>
              <xm:f>'Исправленные измерения 2'!D12:D12</xm:f>
              <xm:sqref>I11</xm:sqref>
            </x14:sparkline>
            <x14:sparkline>
              <xm:f>'Исправленные измерения 2'!D13:D13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Исправленные измерения</vt:lpstr>
      <vt:lpstr>Задание 2</vt:lpstr>
      <vt:lpstr>Исправленные измерения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2023-03-09T08:10:46Z</dcterms:modified>
</cp:coreProperties>
</file>