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<sst xmlns="http://schemas.openxmlformats.org/spreadsheetml/2006/main" count="311" uniqueCount="46">
  <si>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</si>
  <si>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</si>
  <si>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</si>
  <si>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</si>
  <si>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</si>
  <si>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</si>
  <si>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</si>
  <si>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</si>
  <si>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</si>
  <si>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</si>
  <si>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</si>
  <si>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</si>
  <si>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</si>
  <si>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</si>
  <si>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</si>
  <si>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</si>
  <si>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</si>
  <si>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</si>
  <si>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</si>
  <si>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</si>
  <si>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</si>
  <si>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</si>
  <si>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</si>
  <si>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</si>
  <si>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</si>
  <si>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</si>
  <si>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</si>
  <si>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</si>
  <si>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</si>
  <si>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</si>
  <si>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</si>
  <si>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</si>
  <si>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</si>
  <si>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The AntiParking Company</t>
  </si>
  <si>
    <t>Member</t>
  </si>
  <si>
    <t>Sprint</t>
  </si>
  <si>
    <t>Commencing</t>
  </si>
  <si>
    <t>Total</t>
  </si>
  <si>
    <t>Choc Stark</t>
  </si>
  <si>
    <t>Choc Aqua</t>
  </si>
  <si>
    <t>NotReece</t>
  </si>
  <si>
    <t>Rocky</t>
  </si>
  <si>
    <t>Muhammad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</si>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</sst>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b/>
      <sz val="12.0"/>
      <color rgb="FF000000"/>
      <name val="Calibri"/>
    </font>
    <font>
      <sz val="36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3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right style="thick">
        <color rgb="FF008000"/>
      </right>
      <top style="thick">
        <color rgb="FF008000"/>
      </top>
    </border>
    <border>
      <left style="thick">
        <color rgb="FF008000"/>
      </left>
    </border>
    <border>
      <right style="thick">
        <color rgb="FF008000"/>
      </righ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1" xfId="0" applyFont="1" applyNumberForma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0" numFmtId="0" xfId="0" applyAlignment="1" applyFont="1">
      <alignment readingOrder="0"/>
    </xf>
    <xf borderId="0" fillId="0" fontId="0" numFmtId="14" xfId="0" applyFont="1" applyNumberFormat="1"/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0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1" numFmtId="1" xfId="0" applyFont="1" applyNumberFormat="1"/>
    <xf borderId="0" fillId="0" fontId="1" numFmtId="0" xfId="0" applyAlignment="1" applyFont="1">
      <alignment readingOrder="0"/>
    </xf>
    <xf borderId="5" fillId="0" fontId="0" numFmtId="0" xfId="0" applyAlignment="1" applyBorder="1" applyFont="1">
      <alignment readingOrder="0"/>
    </xf>
    <xf borderId="6" fillId="0" fontId="0" numFmtId="0" xfId="0" applyAlignment="1" applyBorder="1" applyFont="1">
      <alignment readingOrder="0"/>
    </xf>
    <xf borderId="7" fillId="0" fontId="0" numFmtId="0" xfId="0" applyAlignment="1" applyBorder="1" applyFont="1">
      <alignment readingOrder="0"/>
    </xf>
    <xf borderId="8" fillId="0" fontId="0" numFmtId="0" xfId="0" applyAlignment="1" applyBorder="1" applyFont="1">
      <alignment readingOrder="0"/>
    </xf>
    <xf borderId="9" fillId="0" fontId="0" numFmtId="0" xfId="0" applyAlignment="1" applyBorder="1" applyFont="1">
      <alignment readingOrder="0"/>
    </xf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0" fillId="0" fontId="2" numFmtId="1" xfId="0" applyAlignment="1" applyFont="1" applyNumberFormat="1">
      <alignment horizontal="right"/>
    </xf>
    <xf borderId="0" fillId="0" fontId="2" numFmtId="1" xfId="0" applyAlignment="1" applyFont="1" applyNumberFormat="1">
      <alignment horizontal="center"/>
    </xf>
    <xf borderId="0" fillId="0" fontId="2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1">
        <v>2018.0</v>
      </c>
      <c r="E15" s="1">
        <v>10.0</v>
      </c>
      <c r="F15" s="7">
        <v>29.0</v>
      </c>
      <c r="G15" s="8">
        <f>DATE($D$15,$E$15,$F$15)</f>
        <v>43402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9" t="s">
        <v>28</v>
      </c>
      <c r="F17" s="9"/>
      <c r="G17" s="9"/>
      <c r="H17" s="9"/>
      <c r="I17" s="9"/>
      <c r="J17" s="9"/>
      <c r="K17" s="9"/>
      <c r="L17" s="10">
        <f>SUM(E35:L37)</f>
        <v>287.1875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1" t="s">
        <v>15</v>
      </c>
      <c r="F18" s="11"/>
      <c r="G18" s="11"/>
      <c r="H18" s="12">
        <f>SUM(E35:H37)</f>
        <v>55.4375</v>
      </c>
      <c r="I18" s="11" t="s">
        <v>19</v>
      </c>
      <c r="J18" s="11"/>
      <c r="K18" s="11"/>
      <c r="L18" s="12">
        <f>SUM(I35:L37)</f>
        <v>231.75</v>
      </c>
      <c r="M18" s="13" t="s">
        <v>29</v>
      </c>
      <c r="N18" s="13"/>
      <c r="O18" s="13"/>
      <c r="P18" s="13"/>
      <c r="Q18" s="13"/>
      <c r="R18" s="13"/>
      <c r="S18" s="13"/>
      <c r="T18" s="13"/>
      <c r="U18" s="13"/>
      <c r="V18" s="14">
        <f>SUM(M35:V37)</f>
        <v>474.375</v>
      </c>
      <c r="W18" s="15" t="s">
        <v>30</v>
      </c>
      <c r="X18" s="15"/>
      <c r="Y18" s="15"/>
      <c r="Z18" s="16">
        <f>SUM(W35:Z37)</f>
        <v>176.75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1" t="s">
        <v>32</v>
      </c>
      <c r="D19" s="7" t="s">
        <v>33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7" t="s">
        <v>18</v>
      </c>
      <c r="M20" s="1" t="s">
        <v>18</v>
      </c>
      <c r="N20" s="1" t="s">
        <v>18</v>
      </c>
      <c r="O20" s="7" t="s">
        <v>14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7" t="s">
        <v>4</v>
      </c>
      <c r="AD20" s="3"/>
      <c r="AE20" s="3"/>
      <c r="AF20" s="3"/>
      <c r="AG20" s="1"/>
    </row>
    <row r="21" ht="15.75" customHeight="1">
      <c r="A21" s="1"/>
      <c r="B21" s="1"/>
      <c r="C21" s="2" t="s">
        <v>34</v>
      </c>
      <c r="D21" s="2" t="s">
        <v>1</v>
      </c>
      <c r="E21" s="1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3"/>
      <c r="AD21" s="3"/>
      <c r="AE21" s="3"/>
      <c r="AF21" s="3"/>
      <c r="AG21" s="1"/>
    </row>
    <row r="22" ht="15.75" customHeight="1">
      <c r="A22" s="3"/>
      <c r="B22" s="3"/>
      <c r="C22" s="17"/>
      <c r="D22" s="17" t="s">
        <v>35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ht="15.75" customHeight="1">
      <c r="A23" s="1"/>
      <c r="B23" s="1"/>
      <c r="C23" s="1"/>
      <c r="D23" s="2" t="s">
        <v>36</v>
      </c>
      <c r="E23" s="8">
        <f t="shared" ref="E23:Z23" si="2">$G$15 +($C$2  * (E$21-1))</f>
        <v>43402</v>
      </c>
      <c r="F23" s="8">
        <f t="shared" si="2"/>
        <v>43409</v>
      </c>
      <c r="G23" s="8">
        <f t="shared" si="2"/>
        <v>43416</v>
      </c>
      <c r="H23" s="8">
        <f t="shared" si="2"/>
        <v>43423</v>
      </c>
      <c r="I23" s="8">
        <f t="shared" si="2"/>
        <v>43430</v>
      </c>
      <c r="J23" s="8">
        <f t="shared" si="2"/>
        <v>43437</v>
      </c>
      <c r="K23" s="8">
        <f t="shared" si="2"/>
        <v>43444</v>
      </c>
      <c r="L23" s="8">
        <f t="shared" si="2"/>
        <v>43451</v>
      </c>
      <c r="M23" s="8">
        <f t="shared" si="2"/>
        <v>43458</v>
      </c>
      <c r="N23" s="8">
        <f t="shared" si="2"/>
        <v>43465</v>
      </c>
      <c r="O23" s="8">
        <f t="shared" si="2"/>
        <v>43472</v>
      </c>
      <c r="P23" s="8">
        <f t="shared" si="2"/>
        <v>43479</v>
      </c>
      <c r="Q23" s="8">
        <f t="shared" si="2"/>
        <v>43486</v>
      </c>
      <c r="R23" s="8">
        <f t="shared" si="2"/>
        <v>43493</v>
      </c>
      <c r="S23" s="8">
        <f t="shared" si="2"/>
        <v>43500</v>
      </c>
      <c r="T23" s="8">
        <f t="shared" si="2"/>
        <v>43507</v>
      </c>
      <c r="U23" s="8">
        <f t="shared" si="2"/>
        <v>43514</v>
      </c>
      <c r="V23" s="8">
        <f t="shared" si="2"/>
        <v>43521</v>
      </c>
      <c r="W23" s="8">
        <f t="shared" si="2"/>
        <v>43528</v>
      </c>
      <c r="X23" s="8">
        <f t="shared" si="2"/>
        <v>43535</v>
      </c>
      <c r="Y23" s="8">
        <f t="shared" si="2"/>
        <v>43542</v>
      </c>
      <c r="Z23" s="8">
        <f t="shared" si="2"/>
        <v>43549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37</v>
      </c>
      <c r="AG23" s="1"/>
    </row>
    <row r="24" ht="15.75" customHeight="1">
      <c r="A24" s="1"/>
      <c r="B24" s="1"/>
      <c r="C24" s="18" t="s">
        <v>38</v>
      </c>
      <c r="E24" s="19" t="s">
        <v>23</v>
      </c>
      <c r="F24" s="20" t="s">
        <v>23</v>
      </c>
      <c r="G24" s="20" t="s">
        <v>23</v>
      </c>
      <c r="H24" s="20" t="s">
        <v>16</v>
      </c>
      <c r="I24" s="20" t="s">
        <v>16</v>
      </c>
      <c r="J24" s="20" t="s">
        <v>16</v>
      </c>
      <c r="K24" s="20" t="s">
        <v>16</v>
      </c>
      <c r="L24" s="20" t="s">
        <v>20</v>
      </c>
      <c r="M24" s="20" t="s">
        <v>12</v>
      </c>
      <c r="N24" s="20" t="s">
        <v>12</v>
      </c>
      <c r="O24" s="20" t="s">
        <v>16</v>
      </c>
      <c r="P24" s="20" t="s">
        <v>16</v>
      </c>
      <c r="Q24" s="20" t="s">
        <v>16</v>
      </c>
      <c r="R24" s="20" t="s">
        <v>16</v>
      </c>
      <c r="S24" s="20" t="s">
        <v>16</v>
      </c>
      <c r="T24" s="20" t="s">
        <v>16</v>
      </c>
      <c r="U24" s="20" t="s">
        <v>16</v>
      </c>
      <c r="V24" s="20" t="s">
        <v>16</v>
      </c>
      <c r="W24" s="20" t="s">
        <v>16</v>
      </c>
      <c r="X24" s="20" t="s">
        <v>16</v>
      </c>
      <c r="Y24" s="20" t="s">
        <v>16</v>
      </c>
      <c r="Z24" s="21" t="s">
        <v>12</v>
      </c>
      <c r="AA24" s="1"/>
      <c r="AB24" s="1"/>
      <c r="AC24" s="3">
        <f t="shared" ref="AC24:AC33" si="3">COUNTIFS($E24:$AB24,$I$9) * $F$9</f>
        <v>15.2625</v>
      </c>
      <c r="AD24" s="3">
        <f t="shared" ref="AD24:AD33" si="4">COUNTIFS($E24:$AB24,$I$10) * $F$10</f>
        <v>151.3125</v>
      </c>
      <c r="AE24" s="3">
        <f t="shared" ref="AE24:AE33" si="5">COUNTIFS($E24:$AB24,$I$11) * $F$11</f>
        <v>15.0875</v>
      </c>
      <c r="AF24" s="3">
        <f t="shared" ref="AF24:AF33" si="6">SUM(AC24:AE24)</f>
        <v>181.6625</v>
      </c>
      <c r="AG24" s="1"/>
    </row>
    <row r="25" ht="15.75" customHeight="1">
      <c r="A25" s="1"/>
      <c r="B25" s="1"/>
      <c r="C25" s="18" t="s">
        <v>39</v>
      </c>
      <c r="E25" s="22" t="s">
        <v>23</v>
      </c>
      <c r="F25" s="7" t="s">
        <v>23</v>
      </c>
      <c r="G25" s="7" t="s">
        <v>23</v>
      </c>
      <c r="H25" s="7" t="s">
        <v>20</v>
      </c>
      <c r="I25" s="7" t="s">
        <v>20</v>
      </c>
      <c r="J25" s="7" t="s">
        <v>16</v>
      </c>
      <c r="K25" s="7" t="s">
        <v>16</v>
      </c>
      <c r="L25" s="7" t="s">
        <v>20</v>
      </c>
      <c r="M25" s="7" t="s">
        <v>16</v>
      </c>
      <c r="N25" s="7" t="s">
        <v>16</v>
      </c>
      <c r="O25" s="7" t="s">
        <v>16</v>
      </c>
      <c r="P25" s="7" t="s">
        <v>16</v>
      </c>
      <c r="Q25" s="7" t="s">
        <v>16</v>
      </c>
      <c r="R25" s="7" t="s">
        <v>16</v>
      </c>
      <c r="S25" s="7" t="s">
        <v>16</v>
      </c>
      <c r="T25" s="7" t="s">
        <v>16</v>
      </c>
      <c r="U25" s="7" t="s">
        <v>16</v>
      </c>
      <c r="V25" s="7" t="s">
        <v>16</v>
      </c>
      <c r="W25" s="7" t="s">
        <v>16</v>
      </c>
      <c r="X25" s="7" t="s">
        <v>16</v>
      </c>
      <c r="Y25" s="7" t="s">
        <v>16</v>
      </c>
      <c r="Z25" s="23" t="s">
        <v>12</v>
      </c>
      <c r="AA25" s="1"/>
      <c r="AB25" s="1"/>
      <c r="AC25" s="3">
        <f t="shared" si="3"/>
        <v>5.0875</v>
      </c>
      <c r="AD25" s="3">
        <f t="shared" si="4"/>
        <v>151.3125</v>
      </c>
      <c r="AE25" s="3">
        <f t="shared" si="5"/>
        <v>45.2625</v>
      </c>
      <c r="AF25" s="3">
        <f t="shared" si="6"/>
        <v>201.6625</v>
      </c>
      <c r="AG25" s="1"/>
    </row>
    <row r="26" ht="15.75" customHeight="1">
      <c r="A26" s="1"/>
      <c r="B26" s="1"/>
      <c r="C26" s="18" t="s">
        <v>40</v>
      </c>
      <c r="E26" s="22" t="s">
        <v>23</v>
      </c>
      <c r="F26" s="7" t="s">
        <v>23</v>
      </c>
      <c r="G26" s="7" t="s">
        <v>23</v>
      </c>
      <c r="H26" s="7" t="s">
        <v>16</v>
      </c>
      <c r="I26" s="7" t="s">
        <v>16</v>
      </c>
      <c r="J26" s="7" t="s">
        <v>20</v>
      </c>
      <c r="K26" s="7" t="s">
        <v>16</v>
      </c>
      <c r="L26" s="7" t="s">
        <v>20</v>
      </c>
      <c r="M26" s="7" t="s">
        <v>12</v>
      </c>
      <c r="N26" s="7" t="s">
        <v>12</v>
      </c>
      <c r="O26" s="7" t="s">
        <v>16</v>
      </c>
      <c r="P26" s="7" t="s">
        <v>16</v>
      </c>
      <c r="Q26" s="7" t="s">
        <v>16</v>
      </c>
      <c r="R26" s="7" t="s">
        <v>16</v>
      </c>
      <c r="S26" s="7" t="s">
        <v>16</v>
      </c>
      <c r="T26" s="7" t="s">
        <v>16</v>
      </c>
      <c r="U26" s="7" t="s">
        <v>16</v>
      </c>
      <c r="V26" s="7" t="s">
        <v>16</v>
      </c>
      <c r="W26" s="7" t="s">
        <v>16</v>
      </c>
      <c r="X26" s="7" t="s">
        <v>16</v>
      </c>
      <c r="Y26" s="7" t="s">
        <v>16</v>
      </c>
      <c r="Z26" s="23" t="s">
        <v>12</v>
      </c>
      <c r="AA26" s="1"/>
      <c r="AB26" s="1"/>
      <c r="AC26" s="3">
        <f t="shared" si="3"/>
        <v>15.2625</v>
      </c>
      <c r="AD26" s="3">
        <f t="shared" si="4"/>
        <v>141.225</v>
      </c>
      <c r="AE26" s="3">
        <f t="shared" si="5"/>
        <v>30.175</v>
      </c>
      <c r="AF26" s="3">
        <f t="shared" si="6"/>
        <v>186.6625</v>
      </c>
      <c r="AG26" s="1"/>
    </row>
    <row r="27" ht="15.75" customHeight="1">
      <c r="A27" s="1"/>
      <c r="B27" s="1"/>
      <c r="C27" s="18" t="s">
        <v>41</v>
      </c>
      <c r="E27" s="22" t="s">
        <v>23</v>
      </c>
      <c r="F27" s="7" t="s">
        <v>23</v>
      </c>
      <c r="G27" s="7" t="s">
        <v>23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20</v>
      </c>
      <c r="M27" s="7" t="s">
        <v>16</v>
      </c>
      <c r="N27" s="7" t="s">
        <v>16</v>
      </c>
      <c r="O27" s="7" t="s">
        <v>16</v>
      </c>
      <c r="P27" s="7" t="s">
        <v>16</v>
      </c>
      <c r="Q27" s="7" t="s">
        <v>16</v>
      </c>
      <c r="R27" s="7" t="s">
        <v>16</v>
      </c>
      <c r="S27" s="7" t="s">
        <v>16</v>
      </c>
      <c r="T27" s="7" t="s">
        <v>16</v>
      </c>
      <c r="U27" s="7" t="s">
        <v>16</v>
      </c>
      <c r="V27" s="7" t="s">
        <v>16</v>
      </c>
      <c r="W27" s="7" t="s">
        <v>16</v>
      </c>
      <c r="X27" s="7" t="s">
        <v>16</v>
      </c>
      <c r="Y27" s="7" t="s">
        <v>16</v>
      </c>
      <c r="Z27" s="23" t="s">
        <v>12</v>
      </c>
      <c r="AA27" s="1"/>
      <c r="AB27" s="1"/>
      <c r="AC27" s="3">
        <f t="shared" si="3"/>
        <v>5.0875</v>
      </c>
      <c r="AD27" s="3">
        <f t="shared" si="4"/>
        <v>171.4875</v>
      </c>
      <c r="AE27" s="3">
        <f t="shared" si="5"/>
        <v>15.0875</v>
      </c>
      <c r="AF27" s="3">
        <f t="shared" si="6"/>
        <v>191.6625</v>
      </c>
      <c r="AG27" s="1"/>
    </row>
    <row r="28" ht="15.75" customHeight="1">
      <c r="A28" s="1"/>
      <c r="B28" s="1"/>
      <c r="C28" s="18" t="s">
        <v>42</v>
      </c>
      <c r="E28" s="24" t="s">
        <v>23</v>
      </c>
      <c r="F28" s="1" t="s">
        <v>23</v>
      </c>
      <c r="G28" s="1" t="s">
        <v>23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12</v>
      </c>
      <c r="N28" s="7" t="s">
        <v>12</v>
      </c>
      <c r="O28" s="7" t="s">
        <v>16</v>
      </c>
      <c r="P28" s="7" t="s">
        <v>16</v>
      </c>
      <c r="Q28" s="7" t="s">
        <v>16</v>
      </c>
      <c r="R28" s="7" t="s">
        <v>16</v>
      </c>
      <c r="S28" s="7" t="s">
        <v>16</v>
      </c>
      <c r="T28" s="7" t="s">
        <v>16</v>
      </c>
      <c r="U28" s="7" t="s">
        <v>16</v>
      </c>
      <c r="V28" s="7" t="s">
        <v>16</v>
      </c>
      <c r="W28" s="7" t="s">
        <v>16</v>
      </c>
      <c r="X28" s="7" t="s">
        <v>16</v>
      </c>
      <c r="Y28" s="7" t="s">
        <v>16</v>
      </c>
      <c r="Z28" s="23" t="s">
        <v>12</v>
      </c>
      <c r="AA28" s="1"/>
      <c r="AB28" s="1"/>
      <c r="AC28" s="3">
        <f t="shared" si="3"/>
        <v>15.2625</v>
      </c>
      <c r="AD28" s="3">
        <f t="shared" si="4"/>
        <v>161.4</v>
      </c>
      <c r="AE28" s="3">
        <f t="shared" si="5"/>
        <v>0</v>
      </c>
      <c r="AF28" s="3">
        <f t="shared" si="6"/>
        <v>176.6625</v>
      </c>
      <c r="AG28" s="1"/>
    </row>
    <row r="29" ht="15.75" customHeight="1">
      <c r="A29" s="1"/>
      <c r="B29" s="1"/>
      <c r="C29" s="2"/>
      <c r="D29" s="1"/>
      <c r="E29" s="24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5" t="s">
        <v>23</v>
      </c>
      <c r="AA29" s="1"/>
      <c r="AB29" s="1"/>
      <c r="AC29" s="3">
        <f t="shared" si="3"/>
        <v>0</v>
      </c>
      <c r="AD29" s="3">
        <f t="shared" si="4"/>
        <v>0</v>
      </c>
      <c r="AE29" s="3">
        <f t="shared" si="5"/>
        <v>0</v>
      </c>
      <c r="AF29" s="3">
        <f t="shared" si="6"/>
        <v>0</v>
      </c>
      <c r="AG29" s="1"/>
    </row>
    <row r="30" ht="15.75" customHeight="1">
      <c r="A30" s="1"/>
      <c r="B30" s="1"/>
      <c r="C30" s="2"/>
      <c r="D30" s="1"/>
      <c r="E30" s="24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5" t="s">
        <v>23</v>
      </c>
      <c r="AA30" s="1"/>
      <c r="AB30" s="1"/>
      <c r="AC30" s="3">
        <f t="shared" si="3"/>
        <v>0</v>
      </c>
      <c r="AD30" s="3">
        <f t="shared" si="4"/>
        <v>0</v>
      </c>
      <c r="AE30" s="3">
        <f t="shared" si="5"/>
        <v>0</v>
      </c>
      <c r="AF30" s="3">
        <f t="shared" si="6"/>
        <v>0</v>
      </c>
      <c r="AG30" s="1"/>
    </row>
    <row r="31" ht="15.75" customHeight="1">
      <c r="A31" s="1"/>
      <c r="B31" s="1"/>
      <c r="C31" s="2"/>
      <c r="D31" s="1"/>
      <c r="E31" s="24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5" t="s">
        <v>23</v>
      </c>
      <c r="AA31" s="1"/>
      <c r="AB31" s="1"/>
      <c r="AC31" s="3">
        <f t="shared" si="3"/>
        <v>0</v>
      </c>
      <c r="AD31" s="3">
        <f t="shared" si="4"/>
        <v>0</v>
      </c>
      <c r="AE31" s="3">
        <f t="shared" si="5"/>
        <v>0</v>
      </c>
      <c r="AF31" s="3">
        <f t="shared" si="6"/>
        <v>0</v>
      </c>
      <c r="AG31" s="1"/>
    </row>
    <row r="32" ht="15.75" customHeight="1">
      <c r="A32" s="1"/>
      <c r="B32" s="1"/>
      <c r="C32" s="2"/>
      <c r="D32" s="1"/>
      <c r="E32" s="24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5" t="s">
        <v>23</v>
      </c>
      <c r="AA32" s="1"/>
      <c r="AB32" s="1"/>
      <c r="AC32" s="3">
        <f t="shared" si="3"/>
        <v>0</v>
      </c>
      <c r="AD32" s="3">
        <f t="shared" si="4"/>
        <v>0</v>
      </c>
      <c r="AE32" s="3">
        <f t="shared" si="5"/>
        <v>0</v>
      </c>
      <c r="AF32" s="3">
        <f t="shared" si="6"/>
        <v>0</v>
      </c>
      <c r="AG32" s="1"/>
    </row>
    <row r="33" ht="15.75" customHeight="1">
      <c r="A33" s="1"/>
      <c r="B33" s="1"/>
      <c r="C33" s="2"/>
      <c r="D33" s="1"/>
      <c r="E33" s="26" t="s">
        <v>23</v>
      </c>
      <c r="F33" s="27" t="s">
        <v>23</v>
      </c>
      <c r="G33" s="27" t="s">
        <v>23</v>
      </c>
      <c r="H33" s="27" t="s">
        <v>23</v>
      </c>
      <c r="I33" s="27" t="s">
        <v>23</v>
      </c>
      <c r="J33" s="27" t="s">
        <v>23</v>
      </c>
      <c r="K33" s="27" t="s">
        <v>23</v>
      </c>
      <c r="L33" s="27" t="s">
        <v>23</v>
      </c>
      <c r="M33" s="27" t="s">
        <v>23</v>
      </c>
      <c r="N33" s="27" t="s">
        <v>23</v>
      </c>
      <c r="O33" s="27" t="s">
        <v>23</v>
      </c>
      <c r="P33" s="27" t="s">
        <v>23</v>
      </c>
      <c r="Q33" s="27" t="s">
        <v>23</v>
      </c>
      <c r="R33" s="27" t="s">
        <v>23</v>
      </c>
      <c r="S33" s="27" t="s">
        <v>23</v>
      </c>
      <c r="T33" s="27" t="s">
        <v>23</v>
      </c>
      <c r="U33" s="27" t="s">
        <v>23</v>
      </c>
      <c r="V33" s="27" t="s">
        <v>23</v>
      </c>
      <c r="W33" s="27" t="s">
        <v>23</v>
      </c>
      <c r="X33" s="27" t="s">
        <v>23</v>
      </c>
      <c r="Y33" s="27" t="s">
        <v>23</v>
      </c>
      <c r="Z33" s="28" t="s">
        <v>23</v>
      </c>
      <c r="AA33" s="1"/>
      <c r="AB33" s="1"/>
      <c r="AC33" s="3">
        <f t="shared" si="3"/>
        <v>0</v>
      </c>
      <c r="AD33" s="3">
        <f t="shared" si="4"/>
        <v>0</v>
      </c>
      <c r="AE33" s="3">
        <f t="shared" si="5"/>
        <v>0</v>
      </c>
      <c r="AF33" s="3">
        <f t="shared" si="6"/>
        <v>0</v>
      </c>
      <c r="AG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ht="15.75" customHeight="1">
      <c r="A35" s="3"/>
      <c r="B35" s="3"/>
      <c r="C35" s="17" t="s">
        <v>4</v>
      </c>
      <c r="D35" s="17" t="str">
        <f t="shared" ref="D35:D37" si="8">$I9</f>
        <v>Minimum</v>
      </c>
      <c r="E35" s="3">
        <f t="shared" ref="E35:Z35" si="7">COUNTIFS(E$24:E$34,$I9) * $F$9</f>
        <v>0</v>
      </c>
      <c r="F35" s="3">
        <f t="shared" si="7"/>
        <v>0</v>
      </c>
      <c r="G35" s="3">
        <f t="shared" si="7"/>
        <v>0</v>
      </c>
      <c r="H35" s="3">
        <f t="shared" si="7"/>
        <v>0</v>
      </c>
      <c r="I35" s="3">
        <f t="shared" si="7"/>
        <v>0</v>
      </c>
      <c r="J35" s="3">
        <f t="shared" si="7"/>
        <v>0</v>
      </c>
      <c r="K35" s="3">
        <f t="shared" si="7"/>
        <v>0</v>
      </c>
      <c r="L35" s="3">
        <f t="shared" si="7"/>
        <v>0</v>
      </c>
      <c r="M35" s="3">
        <f t="shared" si="7"/>
        <v>15.2625</v>
      </c>
      <c r="N35" s="3">
        <f t="shared" si="7"/>
        <v>15.2625</v>
      </c>
      <c r="O35" s="3">
        <f t="shared" si="7"/>
        <v>0</v>
      </c>
      <c r="P35" s="3">
        <f t="shared" si="7"/>
        <v>0</v>
      </c>
      <c r="Q35" s="3">
        <f t="shared" si="7"/>
        <v>0</v>
      </c>
      <c r="R35" s="3">
        <f t="shared" si="7"/>
        <v>0</v>
      </c>
      <c r="S35" s="3">
        <f t="shared" si="7"/>
        <v>0</v>
      </c>
      <c r="T35" s="3">
        <f t="shared" si="7"/>
        <v>0</v>
      </c>
      <c r="U35" s="3">
        <f t="shared" si="7"/>
        <v>0</v>
      </c>
      <c r="V35" s="3">
        <f t="shared" si="7"/>
        <v>0</v>
      </c>
      <c r="W35" s="3">
        <f t="shared" si="7"/>
        <v>0</v>
      </c>
      <c r="X35" s="3">
        <f t="shared" si="7"/>
        <v>0</v>
      </c>
      <c r="Y35" s="3">
        <f t="shared" si="7"/>
        <v>0</v>
      </c>
      <c r="Z35" s="3">
        <f t="shared" si="7"/>
        <v>25.4375</v>
      </c>
      <c r="AA35" s="3"/>
      <c r="AB35" s="3"/>
      <c r="AC35" s="3"/>
      <c r="AD35" s="3"/>
      <c r="AE35" s="3"/>
      <c r="AF35" s="3"/>
      <c r="AG35" s="3"/>
    </row>
    <row r="36" ht="15.75" customHeight="1">
      <c r="A36" s="3"/>
      <c r="B36" s="3"/>
      <c r="C36" s="17"/>
      <c r="D36" s="17" t="str">
        <f t="shared" si="8"/>
        <v>Expected</v>
      </c>
      <c r="E36" s="3">
        <f t="shared" ref="E36:Z36" si="9">COUNTIFS(E$24:E$34,$I10) * $F$10</f>
        <v>0</v>
      </c>
      <c r="F36" s="3">
        <f t="shared" si="9"/>
        <v>0</v>
      </c>
      <c r="G36" s="3">
        <f t="shared" si="9"/>
        <v>0</v>
      </c>
      <c r="H36" s="3">
        <f t="shared" si="9"/>
        <v>40.35</v>
      </c>
      <c r="I36" s="3">
        <f t="shared" si="9"/>
        <v>40.35</v>
      </c>
      <c r="J36" s="3">
        <f t="shared" si="9"/>
        <v>40.35</v>
      </c>
      <c r="K36" s="3">
        <f t="shared" si="9"/>
        <v>50.4375</v>
      </c>
      <c r="L36" s="3">
        <f t="shared" si="9"/>
        <v>10.0875</v>
      </c>
      <c r="M36" s="3">
        <f t="shared" si="9"/>
        <v>20.175</v>
      </c>
      <c r="N36" s="3">
        <f t="shared" si="9"/>
        <v>20.175</v>
      </c>
      <c r="O36" s="3">
        <f t="shared" si="9"/>
        <v>50.4375</v>
      </c>
      <c r="P36" s="3">
        <f t="shared" si="9"/>
        <v>50.4375</v>
      </c>
      <c r="Q36" s="3">
        <f t="shared" si="9"/>
        <v>50.4375</v>
      </c>
      <c r="R36" s="3">
        <f t="shared" si="9"/>
        <v>50.4375</v>
      </c>
      <c r="S36" s="3">
        <f t="shared" si="9"/>
        <v>50.4375</v>
      </c>
      <c r="T36" s="3">
        <f t="shared" si="9"/>
        <v>50.4375</v>
      </c>
      <c r="U36" s="3">
        <f t="shared" si="9"/>
        <v>50.4375</v>
      </c>
      <c r="V36" s="3">
        <f t="shared" si="9"/>
        <v>50.4375</v>
      </c>
      <c r="W36" s="3">
        <f t="shared" si="9"/>
        <v>50.4375</v>
      </c>
      <c r="X36" s="3">
        <f t="shared" si="9"/>
        <v>50.4375</v>
      </c>
      <c r="Y36" s="3">
        <f t="shared" si="9"/>
        <v>50.4375</v>
      </c>
      <c r="Z36" s="3">
        <f t="shared" si="9"/>
        <v>0</v>
      </c>
      <c r="AA36" s="3"/>
      <c r="AB36" s="17" t="s">
        <v>10</v>
      </c>
      <c r="AC36" s="17">
        <f t="shared" ref="AC36:AF36" si="10">SUM(AC24:AC34)</f>
        <v>55.9625</v>
      </c>
      <c r="AD36" s="17">
        <f t="shared" si="10"/>
        <v>776.7375</v>
      </c>
      <c r="AE36" s="17">
        <f t="shared" si="10"/>
        <v>105.6125</v>
      </c>
      <c r="AF36" s="17">
        <f t="shared" si="10"/>
        <v>938.3125</v>
      </c>
      <c r="AG36" s="17" t="s">
        <v>4</v>
      </c>
    </row>
    <row r="37" ht="15.75" customHeight="1">
      <c r="A37" s="3"/>
      <c r="B37" s="3"/>
      <c r="C37" s="17"/>
      <c r="D37" s="17" t="str">
        <f t="shared" si="8"/>
        <v>Stretch</v>
      </c>
      <c r="E37" s="3">
        <f t="shared" ref="E37:Z37" si="11">COUNTIFS(E$24:E$34,$I11) * $F$11</f>
        <v>0</v>
      </c>
      <c r="F37" s="3">
        <f t="shared" si="11"/>
        <v>0</v>
      </c>
      <c r="G37" s="3">
        <f t="shared" si="11"/>
        <v>0</v>
      </c>
      <c r="H37" s="3">
        <f t="shared" si="11"/>
        <v>15.0875</v>
      </c>
      <c r="I37" s="3">
        <f t="shared" si="11"/>
        <v>15.0875</v>
      </c>
      <c r="J37" s="3">
        <f t="shared" si="11"/>
        <v>15.0875</v>
      </c>
      <c r="K37" s="3">
        <f t="shared" si="11"/>
        <v>0</v>
      </c>
      <c r="L37" s="3">
        <f t="shared" si="11"/>
        <v>60.35</v>
      </c>
      <c r="M37" s="3">
        <f t="shared" si="11"/>
        <v>0</v>
      </c>
      <c r="N37" s="3">
        <f t="shared" si="11"/>
        <v>0</v>
      </c>
      <c r="O37" s="3">
        <f t="shared" si="11"/>
        <v>0</v>
      </c>
      <c r="P37" s="3">
        <f t="shared" si="11"/>
        <v>0</v>
      </c>
      <c r="Q37" s="3">
        <f t="shared" si="11"/>
        <v>0</v>
      </c>
      <c r="R37" s="3">
        <f t="shared" si="11"/>
        <v>0</v>
      </c>
      <c r="S37" s="3">
        <f t="shared" si="11"/>
        <v>0</v>
      </c>
      <c r="T37" s="3">
        <f t="shared" si="11"/>
        <v>0</v>
      </c>
      <c r="U37" s="3">
        <f t="shared" si="11"/>
        <v>0</v>
      </c>
      <c r="V37" s="3">
        <f t="shared" si="11"/>
        <v>0</v>
      </c>
      <c r="W37" s="3">
        <f t="shared" si="11"/>
        <v>0</v>
      </c>
      <c r="X37" s="3">
        <f t="shared" si="11"/>
        <v>0</v>
      </c>
      <c r="Y37" s="3">
        <f t="shared" si="11"/>
        <v>0</v>
      </c>
      <c r="Z37" s="3">
        <f t="shared" si="11"/>
        <v>0</v>
      </c>
      <c r="AA37" s="3"/>
      <c r="AB37" s="3"/>
      <c r="AC37" s="3"/>
      <c r="AD37" s="3"/>
      <c r="AE37" s="3"/>
      <c r="AF37" s="3"/>
      <c r="AG37" s="3"/>
    </row>
    <row r="38" ht="15.75" customHeight="1">
      <c r="A38" s="3"/>
      <c r="B38" s="3"/>
      <c r="C38" s="17"/>
      <c r="D38" s="1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75" customHeight="1">
      <c r="A39" s="3"/>
      <c r="B39" s="3"/>
      <c r="C39" s="17"/>
      <c r="D39" s="1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A40" s="3"/>
      <c r="B40" s="3"/>
      <c r="C40" s="17"/>
      <c r="D40" s="1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A41" s="3"/>
      <c r="B41" s="3"/>
      <c r="C41" s="17"/>
      <c r="D41" s="1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75" customHeight="1">
      <c r="A42" s="3"/>
      <c r="B42" s="3"/>
      <c r="C42" s="17" t="s">
        <v>43</v>
      </c>
      <c r="D42" s="17" t="s">
        <v>1</v>
      </c>
      <c r="E42" s="3">
        <f t="shared" ref="E42:Z42" si="12">SUM(E35:E37)</f>
        <v>0</v>
      </c>
      <c r="F42" s="3">
        <f t="shared" si="12"/>
        <v>0</v>
      </c>
      <c r="G42" s="3">
        <f t="shared" si="12"/>
        <v>0</v>
      </c>
      <c r="H42" s="3">
        <f t="shared" si="12"/>
        <v>55.4375</v>
      </c>
      <c r="I42" s="3">
        <f t="shared" si="12"/>
        <v>55.4375</v>
      </c>
      <c r="J42" s="3">
        <f t="shared" si="12"/>
        <v>55.4375</v>
      </c>
      <c r="K42" s="3">
        <f t="shared" si="12"/>
        <v>50.4375</v>
      </c>
      <c r="L42" s="3">
        <f t="shared" si="12"/>
        <v>70.4375</v>
      </c>
      <c r="M42" s="3">
        <f t="shared" si="12"/>
        <v>35.4375</v>
      </c>
      <c r="N42" s="3">
        <f t="shared" si="12"/>
        <v>35.4375</v>
      </c>
      <c r="O42" s="3">
        <f t="shared" si="12"/>
        <v>50.4375</v>
      </c>
      <c r="P42" s="3">
        <f t="shared" si="12"/>
        <v>50.4375</v>
      </c>
      <c r="Q42" s="3">
        <f t="shared" si="12"/>
        <v>50.4375</v>
      </c>
      <c r="R42" s="3">
        <f t="shared" si="12"/>
        <v>50.4375</v>
      </c>
      <c r="S42" s="3">
        <f t="shared" si="12"/>
        <v>50.4375</v>
      </c>
      <c r="T42" s="3">
        <f t="shared" si="12"/>
        <v>50.4375</v>
      </c>
      <c r="U42" s="3">
        <f t="shared" si="12"/>
        <v>50.4375</v>
      </c>
      <c r="V42" s="3">
        <f t="shared" si="12"/>
        <v>50.4375</v>
      </c>
      <c r="W42" s="3">
        <f t="shared" si="12"/>
        <v>50.4375</v>
      </c>
      <c r="X42" s="3">
        <f t="shared" si="12"/>
        <v>50.4375</v>
      </c>
      <c r="Y42" s="3">
        <f t="shared" si="12"/>
        <v>50.4375</v>
      </c>
      <c r="Z42" s="3">
        <f t="shared" si="12"/>
        <v>25.4375</v>
      </c>
      <c r="AA42" s="3"/>
      <c r="AB42" s="17" t="s">
        <v>37</v>
      </c>
      <c r="AC42" s="17"/>
      <c r="AD42" s="17"/>
      <c r="AE42" s="17">
        <f>SUM(E42:Z42)</f>
        <v>938.3125</v>
      </c>
      <c r="AF42" s="17"/>
      <c r="AG42" s="17" t="s">
        <v>4</v>
      </c>
    </row>
    <row r="43" ht="15.75" customHeight="1">
      <c r="A43" s="3"/>
      <c r="B43" s="3"/>
      <c r="C43" s="17" t="s">
        <v>43</v>
      </c>
      <c r="D43" s="17" t="s">
        <v>35</v>
      </c>
      <c r="E43" s="3"/>
      <c r="F43" s="3">
        <f>SUM(E42:F42)</f>
        <v>0</v>
      </c>
      <c r="G43" s="3"/>
      <c r="H43" s="3">
        <f>SUM(G42:H42)</f>
        <v>55.4375</v>
      </c>
      <c r="I43" s="3"/>
      <c r="J43" s="3">
        <f>SUM(I42:J42)</f>
        <v>110.875</v>
      </c>
      <c r="K43" s="3"/>
      <c r="L43" s="3">
        <f>SUM(K42:L42)</f>
        <v>120.875</v>
      </c>
      <c r="M43" s="3"/>
      <c r="N43" s="3">
        <f>SUM(M42:N42)</f>
        <v>70.875</v>
      </c>
      <c r="O43" s="3"/>
      <c r="P43" s="3">
        <f>SUM(O42:P42)</f>
        <v>100.875</v>
      </c>
      <c r="Q43" s="3"/>
      <c r="R43" s="3">
        <f>SUM(Q42:R42)</f>
        <v>100.875</v>
      </c>
      <c r="S43" s="3"/>
      <c r="T43" s="3">
        <f>SUM(S42:T42)</f>
        <v>100.875</v>
      </c>
      <c r="U43" s="3"/>
      <c r="V43" s="3">
        <f>SUM(U42:V42)</f>
        <v>100.875</v>
      </c>
      <c r="W43" s="3"/>
      <c r="X43" s="3">
        <f>SUM(W42:X42)</f>
        <v>100.875</v>
      </c>
      <c r="Y43" s="3"/>
      <c r="Z43" s="3">
        <f>SUM(Y42:Z42)</f>
        <v>75.875</v>
      </c>
      <c r="AA43" s="3"/>
      <c r="AB43" s="17" t="s">
        <v>37</v>
      </c>
      <c r="AC43" s="17"/>
      <c r="AD43" s="17"/>
      <c r="AE43" s="17">
        <f>SUM(D43:Z43)</f>
        <v>938.3125</v>
      </c>
      <c r="AF43" s="3"/>
      <c r="AG43" s="17" t="s">
        <v>4</v>
      </c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ht="15.75" customHeight="1">
      <c r="A47" s="3"/>
      <c r="B47" s="29" t="s">
        <v>44</v>
      </c>
      <c r="C47" s="30">
        <f>AE43</f>
        <v>938.3125</v>
      </c>
      <c r="D47" s="31" t="s">
        <v>45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C24 AA24:AG24 C29:C32">
    <cfRule type="cellIs" dxfId="0" priority="9" operator="between">
      <formula>$I$11</formula>
      <formula>$I$11</formula>
    </cfRule>
  </conditionalFormatting>
  <conditionalFormatting sqref="A24:C24 AA24:AG24 C29:C32">
    <cfRule type="cellIs" dxfId="1" priority="10" operator="between">
      <formula>$I$10</formula>
      <formula>$I$10</formula>
    </cfRule>
  </conditionalFormatting>
  <conditionalFormatting sqref="A24:C24 AA24:AG24 C29:C32">
    <cfRule type="cellIs" dxfId="2" priority="11" operator="between">
      <formula>$I$9</formula>
      <formula>$I$9</formula>
    </cfRule>
  </conditionalFormatting>
  <conditionalFormatting sqref="A25:C25 AA25:AG25">
    <cfRule type="cellIs" dxfId="0" priority="12" operator="between">
      <formula>$I$11</formula>
      <formula>$I$11</formula>
    </cfRule>
  </conditionalFormatting>
  <conditionalFormatting sqref="A25:C25 AA25:AG25">
    <cfRule type="cellIs" dxfId="1" priority="13" operator="between">
      <formula>$I$10</formula>
      <formula>$I$10</formula>
    </cfRule>
  </conditionalFormatting>
  <conditionalFormatting sqref="A25:C25 AA25:AG25">
    <cfRule type="cellIs" dxfId="2" priority="14" operator="between">
      <formula>$I$9</formula>
      <formula>$I$9</formula>
    </cfRule>
  </conditionalFormatting>
  <conditionalFormatting sqref="A26:C26 AA26:AG26">
    <cfRule type="cellIs" dxfId="0" priority="15" operator="between">
      <formula>$I$11</formula>
      <formula>$I$11</formula>
    </cfRule>
  </conditionalFormatting>
  <conditionalFormatting sqref="A26:C26 AA26:AG26">
    <cfRule type="cellIs" dxfId="1" priority="16" operator="between">
      <formula>$I$10</formula>
      <formula>$I$10</formula>
    </cfRule>
  </conditionalFormatting>
  <conditionalFormatting sqref="A26:C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C27 AA27:AG27">
    <cfRule type="cellIs" dxfId="0" priority="21" operator="between">
      <formula>$I$11</formula>
      <formula>$I$11</formula>
    </cfRule>
  </conditionalFormatting>
  <conditionalFormatting sqref="A27:C27 AA27:AG27">
    <cfRule type="cellIs" dxfId="1" priority="22" operator="between">
      <formula>$I$10</formula>
      <formula>$I$10</formula>
    </cfRule>
  </conditionalFormatting>
  <conditionalFormatting sqref="A27:C27 AA27:AG27">
    <cfRule type="cellIs" dxfId="2" priority="23" operator="between">
      <formula>$I$9</formula>
      <formula>$I$9</formula>
    </cfRule>
  </conditionalFormatting>
  <conditionalFormatting sqref="A28:C28 AA28:AG28">
    <cfRule type="cellIs" dxfId="0" priority="24" operator="between">
      <formula>$I$11</formula>
      <formula>$I$11</formula>
    </cfRule>
  </conditionalFormatting>
  <conditionalFormatting sqref="A28:C28 AA28:AG28">
    <cfRule type="cellIs" dxfId="1" priority="25" operator="between">
      <formula>$I$10</formula>
      <formula>$I$10</formula>
    </cfRule>
  </conditionalFormatting>
  <conditionalFormatting sqref="A28:C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O24:Z27">
    <cfRule type="cellIs" dxfId="0" priority="39" operator="between">
      <formula>$I$11</formula>
      <formula>$I$11</formula>
    </cfRule>
  </conditionalFormatting>
  <conditionalFormatting sqref="O24:Z27">
    <cfRule type="cellIs" dxfId="1" priority="40" operator="between">
      <formula>$I$10</formula>
      <formula>$I$10</formula>
    </cfRule>
  </conditionalFormatting>
  <conditionalFormatting sqref="O24:Z27">
    <cfRule type="cellIs" dxfId="2" priority="41" operator="between">
      <formula>$I$9</formula>
      <formula>$I$9</formula>
    </cfRule>
  </conditionalFormatting>
  <conditionalFormatting sqref="E24:Y33 Z28:Z33">
    <cfRule type="cellIs" dxfId="0" priority="42" operator="between">
      <formula>$I$11</formula>
      <formula>$I$11</formula>
    </cfRule>
  </conditionalFormatting>
  <conditionalFormatting sqref="E24:Y33 Z28:Z33">
    <cfRule type="cellIs" dxfId="1" priority="43" operator="between">
      <formula>$I$10</formula>
      <formula>$I$10</formula>
    </cfRule>
  </conditionalFormatting>
  <conditionalFormatting sqref="E24:Y33 Z28:Z33">
    <cfRule type="cellIs" dxfId="2" priority="44" operator="between">
      <formula>$I$9</formula>
      <formula>$I$9</formula>
    </cfRule>
  </conditionalFormatting>
  <dataValidations>
    <dataValidation type="list" allowBlank="1" showErrorMessage="1" sqref="A20:AA20">
      <formula1>$K$9:$K$10</formula1>
    </dataValidation>
    <dataValidation type="list" allowBlank="1" showErrorMessage="1" sqref="E24:Z33">
      <formula1>$I$9:$I$12</formula1>
    </dataValidation>
  </dataValidations>
  <printOptions/>
  <pageMargins bottom="1.0" footer="0.0" header="0.0" left="0.75" right="0.75" top="1.0"/>
  <pageSetup paperSize="9" orientation="portrait"/>
  <drawing r:id="rId1"/>
</worksheet>
</file>