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awa8\Documents\Professional development (2nd year)\"/>
    </mc:Choice>
  </mc:AlternateContent>
  <xr:revisionPtr revIDLastSave="0" documentId="8_{9FD088CA-5D8D-4B54-AB87-C279B5E50A36}" xr6:coauthVersionLast="45" xr6:coauthVersionMax="45" xr10:uidLastSave="{00000000-0000-0000-0000-000000000000}"/>
  <bookViews>
    <workbookView xWindow="-110" yWindow="-110" windowWidth="22780" windowHeight="146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G22" i="1"/>
  <c r="M35" i="1"/>
  <c r="N35" i="1"/>
  <c r="O35" i="1"/>
  <c r="N36" i="1"/>
  <c r="M37" i="1"/>
  <c r="O37" i="1"/>
  <c r="P35" i="1"/>
  <c r="P36" i="1"/>
  <c r="L35" i="1"/>
  <c r="L36" i="1"/>
  <c r="F9" i="1"/>
  <c r="Z35" i="1"/>
  <c r="Z42" i="1" s="1"/>
  <c r="F10" i="1"/>
  <c r="O36" i="1" s="1"/>
  <c r="Z36" i="1"/>
  <c r="F11" i="1"/>
  <c r="N37" i="1" s="1"/>
  <c r="Z37" i="1"/>
  <c r="Y35" i="1"/>
  <c r="Y37" i="1"/>
  <c r="E35" i="1"/>
  <c r="H18" i="1" s="1"/>
  <c r="E36" i="1"/>
  <c r="E37" i="1"/>
  <c r="E42" i="1"/>
  <c r="F43" i="1" s="1"/>
  <c r="F35" i="1"/>
  <c r="F36" i="1"/>
  <c r="F37" i="1"/>
  <c r="F42" i="1"/>
  <c r="G35" i="1"/>
  <c r="G42" i="1" s="1"/>
  <c r="G36" i="1"/>
  <c r="G37" i="1"/>
  <c r="H35" i="1"/>
  <c r="H42" i="1" s="1"/>
  <c r="H36" i="1"/>
  <c r="H37" i="1"/>
  <c r="I35" i="1"/>
  <c r="I36" i="1"/>
  <c r="I42" i="1" s="1"/>
  <c r="J43" i="1" s="1"/>
  <c r="I37" i="1"/>
  <c r="J35" i="1"/>
  <c r="J36" i="1"/>
  <c r="J42" i="1" s="1"/>
  <c r="J37" i="1"/>
  <c r="K35" i="1"/>
  <c r="K42" i="1" s="1"/>
  <c r="K36" i="1"/>
  <c r="K37" i="1"/>
  <c r="Q35" i="1"/>
  <c r="Q42" i="1" s="1"/>
  <c r="R43" i="1" s="1"/>
  <c r="Q36" i="1"/>
  <c r="Q37" i="1"/>
  <c r="R35" i="1"/>
  <c r="R42" i="1" s="1"/>
  <c r="R36" i="1"/>
  <c r="R37" i="1"/>
  <c r="S35" i="1"/>
  <c r="S36" i="1"/>
  <c r="S37" i="1"/>
  <c r="S42" i="1"/>
  <c r="T43" i="1" s="1"/>
  <c r="T35" i="1"/>
  <c r="T36" i="1"/>
  <c r="T37" i="1"/>
  <c r="T42" i="1"/>
  <c r="U35" i="1"/>
  <c r="U42" i="1" s="1"/>
  <c r="U36" i="1"/>
  <c r="U37" i="1"/>
  <c r="V35" i="1"/>
  <c r="V42" i="1" s="1"/>
  <c r="V36" i="1"/>
  <c r="V37" i="1"/>
  <c r="W35" i="1"/>
  <c r="W36" i="1"/>
  <c r="W42" i="1" s="1"/>
  <c r="X43" i="1" s="1"/>
  <c r="W37" i="1"/>
  <c r="X35" i="1"/>
  <c r="X36" i="1"/>
  <c r="X42" i="1" s="1"/>
  <c r="X37" i="1"/>
  <c r="AC33" i="1"/>
  <c r="AF33" i="1" s="1"/>
  <c r="AD33" i="1"/>
  <c r="AE33" i="1"/>
  <c r="AC31" i="1"/>
  <c r="AF31" i="1" s="1"/>
  <c r="AD31" i="1"/>
  <c r="AE31" i="1"/>
  <c r="AC30" i="1"/>
  <c r="AF30" i="1" s="1"/>
  <c r="AD30" i="1"/>
  <c r="AE30" i="1"/>
  <c r="AC29" i="1"/>
  <c r="AF29" i="1" s="1"/>
  <c r="AD29" i="1"/>
  <c r="AE29" i="1"/>
  <c r="AC28" i="1"/>
  <c r="AF28" i="1" s="1"/>
  <c r="AD28" i="1"/>
  <c r="AE28" i="1"/>
  <c r="AC27" i="1"/>
  <c r="AF27" i="1" s="1"/>
  <c r="AD27" i="1"/>
  <c r="AE27" i="1"/>
  <c r="AC26" i="1"/>
  <c r="AF26" i="1" s="1"/>
  <c r="AD26" i="1"/>
  <c r="AE26" i="1"/>
  <c r="AC25" i="1"/>
  <c r="AF25" i="1" s="1"/>
  <c r="AD25" i="1"/>
  <c r="AE25" i="1"/>
  <c r="AC24" i="1"/>
  <c r="AC36" i="1" s="1"/>
  <c r="AD24" i="1"/>
  <c r="AD36" i="1" s="1"/>
  <c r="AE24" i="1"/>
  <c r="AE32" i="1"/>
  <c r="AD32" i="1"/>
  <c r="AF32" i="1" s="1"/>
  <c r="AC32" i="1"/>
  <c r="D36" i="1"/>
  <c r="D37" i="1"/>
  <c r="D35" i="1"/>
  <c r="I22" i="1"/>
  <c r="K22" i="1"/>
  <c r="M22" i="1"/>
  <c r="O22" i="1"/>
  <c r="Q22" i="1"/>
  <c r="S22" i="1"/>
  <c r="U22" i="1"/>
  <c r="W22" i="1"/>
  <c r="Y22" i="1"/>
  <c r="AE23" i="1"/>
  <c r="AD23" i="1"/>
  <c r="AC23" i="1"/>
  <c r="G15" i="1"/>
  <c r="F23" i="1" s="1"/>
  <c r="AE36" i="1"/>
  <c r="H43" i="1" l="1"/>
  <c r="Z18" i="1"/>
  <c r="V43" i="1"/>
  <c r="P42" i="1"/>
  <c r="N42" i="1"/>
  <c r="O42" i="1"/>
  <c r="Y36" i="1"/>
  <c r="Y42" i="1" s="1"/>
  <c r="Z43" i="1" s="1"/>
  <c r="L37" i="1"/>
  <c r="L42" i="1" s="1"/>
  <c r="L43" i="1" s="1"/>
  <c r="P37" i="1"/>
  <c r="M36" i="1"/>
  <c r="M42" i="1" s="1"/>
  <c r="N43" i="1" s="1"/>
  <c r="Y23" i="1"/>
  <c r="U23" i="1"/>
  <c r="Q23" i="1"/>
  <c r="M23" i="1"/>
  <c r="I23" i="1"/>
  <c r="AF24" i="1"/>
  <c r="AF36" i="1" s="1"/>
  <c r="L17" i="1"/>
  <c r="X23" i="1"/>
  <c r="T23" i="1"/>
  <c r="P23" i="1"/>
  <c r="L23" i="1"/>
  <c r="H23" i="1"/>
  <c r="E23" i="1"/>
  <c r="W23" i="1"/>
  <c r="S23" i="1"/>
  <c r="O23" i="1"/>
  <c r="K23" i="1"/>
  <c r="G23" i="1"/>
  <c r="Z23" i="1"/>
  <c r="V23" i="1"/>
  <c r="R23" i="1"/>
  <c r="N23" i="1"/>
  <c r="J23" i="1"/>
  <c r="L18" i="1" l="1"/>
  <c r="V18" i="1"/>
  <c r="P43" i="1"/>
  <c r="AE43" i="1" s="1"/>
  <c r="C47" i="1" s="1"/>
  <c r="AE42" i="1"/>
</calcChain>
</file>

<file path=xl/sharedStrings.xml><?xml version="1.0" encoding="utf-8"?>
<sst xmlns="http://schemas.openxmlformats.org/spreadsheetml/2006/main" count="315" uniqueCount="50">
  <si>
    <t>Team</t>
  </si>
  <si>
    <t>Your team name here</t>
  </si>
  <si>
    <t>Effort</t>
  </si>
  <si>
    <t>Expected</t>
  </si>
  <si>
    <t>Stretch</t>
  </si>
  <si>
    <t>Hours</t>
  </si>
  <si>
    <t>Weekly Work</t>
  </si>
  <si>
    <t>Starting Criteria</t>
  </si>
  <si>
    <t>Prof Dev Module</t>
  </si>
  <si>
    <t>Live Project</t>
  </si>
  <si>
    <t>Proportion of Prof Dev</t>
  </si>
  <si>
    <t xml:space="preserve">Proportion of total year effort </t>
  </si>
  <si>
    <t>Minimum</t>
  </si>
  <si>
    <t>Hours per Week</t>
  </si>
  <si>
    <t>Extra-curricular hours per night</t>
  </si>
  <si>
    <t>Extra curricular hours per night</t>
  </si>
  <si>
    <t>Days</t>
  </si>
  <si>
    <t>Totals</t>
  </si>
  <si>
    <t>Member</t>
  </si>
  <si>
    <t>Week</t>
  </si>
  <si>
    <t>Commencing</t>
  </si>
  <si>
    <t>Start Date</t>
  </si>
  <si>
    <t>Year</t>
  </si>
  <si>
    <t>Month</t>
  </si>
  <si>
    <t>Day</t>
  </si>
  <si>
    <t>For Selection</t>
  </si>
  <si>
    <t>Total</t>
  </si>
  <si>
    <t>Term</t>
  </si>
  <si>
    <t>Non-term</t>
  </si>
  <si>
    <t>Sprint</t>
  </si>
  <si>
    <t>Total Hours</t>
  </si>
  <si>
    <t>None</t>
  </si>
  <si>
    <t xml:space="preserve">You have </t>
  </si>
  <si>
    <t>Hours, to spend on your project</t>
  </si>
  <si>
    <t>Member  1</t>
  </si>
  <si>
    <t>Member  2</t>
  </si>
  <si>
    <t>Member  3</t>
  </si>
  <si>
    <t>Member  4</t>
  </si>
  <si>
    <t>Member  5</t>
  </si>
  <si>
    <t>Member  6</t>
  </si>
  <si>
    <t>Member  7</t>
  </si>
  <si>
    <t>Member  8</t>
  </si>
  <si>
    <t>Member  9</t>
  </si>
  <si>
    <t>Member  10</t>
  </si>
  <si>
    <t>Requirements</t>
  </si>
  <si>
    <t>Design</t>
  </si>
  <si>
    <t>Impl</t>
  </si>
  <si>
    <t>Implementation</t>
  </si>
  <si>
    <t>Release</t>
  </si>
  <si>
    <t>Investigation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</si>
</sst>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36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 style="thick">
        <color rgb="FF008000"/>
      </left>
      <right/>
      <top style="thick">
        <color rgb="FF008000"/>
      </top>
      <bottom/>
      <diagonal/>
    </border>
    <border>
      <left/>
      <right/>
      <top style="thick">
        <color rgb="FF008000"/>
      </top>
      <bottom/>
      <diagonal/>
    </border>
    <border>
      <left/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/>
      <top/>
      <bottom/>
      <diagonal/>
    </border>
    <border>
      <left/>
      <right style="thick">
        <color rgb="FF008000"/>
      </right>
      <top/>
      <bottom/>
      <diagonal/>
    </border>
    <border>
      <left style="thick">
        <color rgb="FF008000"/>
      </left>
      <right/>
      <top/>
      <bottom style="thick">
        <color rgb="FF008000"/>
      </bottom>
      <diagonal/>
    </border>
    <border>
      <left/>
      <right/>
      <top/>
      <bottom style="thick">
        <color rgb="FF008000"/>
      </bottom>
      <diagonal/>
    </border>
    <border>
      <left/>
      <right style="thick">
        <color rgb="FF008000"/>
      </right>
      <top/>
      <bottom style="thick">
        <color rgb="FF008000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Protection="1"/>
    <xf numFmtId="0" fontId="0" fillId="0" borderId="0" xfId="0" applyProtection="1"/>
    <xf numFmtId="1" fontId="0" fillId="0" borderId="0" xfId="0" applyNumberFormat="1" applyProtection="1"/>
    <xf numFmtId="14" fontId="0" fillId="0" borderId="0" xfId="0" applyNumberFormat="1" applyProtection="1"/>
    <xf numFmtId="1" fontId="1" fillId="0" borderId="0" xfId="0" applyNumberFormat="1" applyFont="1" applyProtection="1"/>
    <xf numFmtId="1" fontId="4" fillId="0" borderId="0" xfId="0" applyNumberFormat="1" applyFont="1" applyAlignment="1" applyProtection="1">
      <alignment horizontal="right"/>
    </xf>
    <xf numFmtId="1" fontId="4" fillId="0" borderId="0" xfId="0" applyNumberFormat="1" applyFont="1" applyAlignment="1" applyProtection="1">
      <alignment horizontal="center"/>
    </xf>
    <xf numFmtId="1" fontId="4" fillId="0" borderId="0" xfId="0" applyNumberFormat="1" applyFont="1" applyAlignment="1" applyProtection="1">
      <alignment horizontal="left"/>
    </xf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2" borderId="0" xfId="0" applyFill="1" applyProtection="1"/>
    <xf numFmtId="0" fontId="0" fillId="3" borderId="0" xfId="0" applyFill="1" applyProtection="1"/>
    <xf numFmtId="0" fontId="0" fillId="4" borderId="0" xfId="0" applyFill="1" applyProtection="1"/>
    <xf numFmtId="0" fontId="0" fillId="5" borderId="0" xfId="0" applyFill="1" applyProtection="1"/>
    <xf numFmtId="1" fontId="0" fillId="2" borderId="0" xfId="0" applyNumberFormat="1" applyFill="1" applyProtection="1"/>
    <xf numFmtId="1" fontId="1" fillId="3" borderId="0" xfId="0" applyNumberFormat="1" applyFont="1" applyFill="1" applyProtection="1"/>
    <xf numFmtId="1" fontId="1" fillId="4" borderId="0" xfId="0" applyNumberFormat="1" applyFont="1" applyFill="1" applyProtection="1"/>
    <xf numFmtId="1" fontId="1" fillId="5" borderId="0" xfId="0" applyNumberFormat="1" applyFont="1" applyFill="1" applyProtection="1"/>
    <xf numFmtId="0" fontId="0" fillId="0" borderId="0" xfId="0" applyAlignment="1" applyProtection="1">
      <alignment horizontal="left"/>
    </xf>
    <xf numFmtId="0" fontId="1" fillId="0" borderId="0" xfId="0" applyFont="1" applyAlignment="1" applyProtection="1">
      <alignment horizontal="left"/>
    </xf>
    <xf numFmtId="1" fontId="0" fillId="0" borderId="0" xfId="0" applyNumberFormat="1" applyAlignment="1" applyProtection="1">
      <alignment horizontal="left"/>
    </xf>
    <xf numFmtId="1" fontId="1" fillId="0" borderId="0" xfId="0" applyNumberFormat="1" applyFont="1" applyAlignment="1" applyProtection="1">
      <alignment horizontal="left"/>
    </xf>
    <xf numFmtId="14" fontId="0" fillId="0" borderId="0" xfId="0" applyNumberFormat="1" applyAlignment="1" applyProtection="1">
      <alignment horizontal="left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7"/>
  <sheetViews>
    <sheetView tabSelected="1" workbookViewId="0">
      <selection activeCell="E24" sqref="E24"/>
    </sheetView>
  </sheetViews>
  <sheetFormatPr defaultColWidth="10.83203125" defaultRowHeight="15.5" x14ac:dyDescent="0.35"/>
  <cols>
    <col min="1" max="1" width="10.83203125" style="2"/>
    <col min="2" max="4" width="21.5" style="2" customWidth="1"/>
    <col min="5" max="20" width="10.83203125" style="2"/>
    <col min="21" max="21" width="11.6640625" style="2" bestFit="1" customWidth="1"/>
    <col min="22" max="28" width="10.83203125" style="2"/>
    <col min="29" max="32" width="10.83203125" style="3"/>
    <col min="33" max="16384" width="10.83203125" style="2"/>
  </cols>
  <sheetData>
    <row r="1" spans="2:33" x14ac:dyDescent="0.35">
      <c r="B1" s="1" t="s">
        <v>7</v>
      </c>
    </row>
    <row r="2" spans="2:33" x14ac:dyDescent="0.35">
      <c r="B2" s="1" t="s">
        <v>19</v>
      </c>
      <c r="C2" s="2">
        <v>7</v>
      </c>
      <c r="D2" s="2" t="s">
        <v>16</v>
      </c>
    </row>
    <row r="3" spans="2:33" x14ac:dyDescent="0.35">
      <c r="B3" s="1" t="s">
        <v>6</v>
      </c>
      <c r="C3" s="2">
        <v>5</v>
      </c>
      <c r="D3" s="2" t="s">
        <v>16</v>
      </c>
    </row>
    <row r="4" spans="2:33" ht="16" thickBot="1" x14ac:dyDescent="0.4">
      <c r="B4" s="1" t="s">
        <v>6</v>
      </c>
      <c r="C4" s="2">
        <v>37</v>
      </c>
      <c r="D4" s="2" t="s">
        <v>5</v>
      </c>
    </row>
    <row r="5" spans="2:33" ht="16" thickTop="1" x14ac:dyDescent="0.35">
      <c r="B5" s="1" t="s">
        <v>8</v>
      </c>
      <c r="C5" s="10">
        <v>0.25</v>
      </c>
      <c r="D5" s="2" t="s">
        <v>11</v>
      </c>
    </row>
    <row r="6" spans="2:33" x14ac:dyDescent="0.35">
      <c r="B6" s="1" t="s">
        <v>9</v>
      </c>
      <c r="C6" s="11">
        <v>0.55000000000000004</v>
      </c>
      <c r="D6" s="2" t="s">
        <v>10</v>
      </c>
    </row>
    <row r="7" spans="2:33" x14ac:dyDescent="0.35">
      <c r="C7" s="11"/>
    </row>
    <row r="8" spans="2:33" x14ac:dyDescent="0.35">
      <c r="B8" s="1" t="s">
        <v>2</v>
      </c>
      <c r="C8" s="11"/>
      <c r="F8" s="1" t="s">
        <v>17</v>
      </c>
      <c r="I8" s="2" t="s">
        <v>25</v>
      </c>
      <c r="K8" s="2" t="s">
        <v>25</v>
      </c>
      <c r="M8" s="2" t="s">
        <v>25</v>
      </c>
    </row>
    <row r="9" spans="2:33" x14ac:dyDescent="0.35">
      <c r="B9" s="1" t="s">
        <v>12</v>
      </c>
      <c r="C9" s="11"/>
      <c r="F9" s="3">
        <f>$C$4 * $C$5 * $C$6</f>
        <v>5.0875000000000004</v>
      </c>
      <c r="G9" s="2" t="s">
        <v>13</v>
      </c>
      <c r="I9" s="2" t="s">
        <v>12</v>
      </c>
      <c r="K9" s="2" t="s">
        <v>27</v>
      </c>
      <c r="M9" s="2" t="s">
        <v>44</v>
      </c>
      <c r="AG9" s="1"/>
    </row>
    <row r="10" spans="2:33" x14ac:dyDescent="0.35">
      <c r="B10" s="1" t="s">
        <v>3</v>
      </c>
      <c r="C10" s="11">
        <v>1</v>
      </c>
      <c r="D10" s="2" t="s">
        <v>14</v>
      </c>
      <c r="F10" s="3">
        <f>$F$9+(C10*$C$3)</f>
        <v>10.0875</v>
      </c>
      <c r="G10" s="2" t="s">
        <v>13</v>
      </c>
      <c r="I10" s="2" t="s">
        <v>3</v>
      </c>
      <c r="K10" s="2" t="s">
        <v>28</v>
      </c>
      <c r="M10" s="2" t="s">
        <v>45</v>
      </c>
    </row>
    <row r="11" spans="2:33" ht="16" thickBot="1" x14ac:dyDescent="0.4">
      <c r="B11" s="1" t="s">
        <v>4</v>
      </c>
      <c r="C11" s="12">
        <v>2</v>
      </c>
      <c r="D11" s="2" t="s">
        <v>15</v>
      </c>
      <c r="F11" s="3">
        <f>$F$9+(C11*$C$3)</f>
        <v>15.0875</v>
      </c>
      <c r="G11" s="2" t="s">
        <v>13</v>
      </c>
      <c r="I11" s="2" t="s">
        <v>4</v>
      </c>
      <c r="M11" s="2" t="s">
        <v>46</v>
      </c>
    </row>
    <row r="12" spans="2:33" ht="16" thickTop="1" x14ac:dyDescent="0.35">
      <c r="I12" s="2" t="s">
        <v>31</v>
      </c>
    </row>
    <row r="14" spans="2:33" x14ac:dyDescent="0.35">
      <c r="D14" s="1" t="s">
        <v>22</v>
      </c>
      <c r="E14" s="1" t="s">
        <v>23</v>
      </c>
      <c r="F14" s="1" t="s">
        <v>24</v>
      </c>
    </row>
    <row r="15" spans="2:33" x14ac:dyDescent="0.35">
      <c r="B15" s="1" t="s">
        <v>21</v>
      </c>
      <c r="D15" s="2">
        <v>2019</v>
      </c>
      <c r="E15" s="2">
        <v>10</v>
      </c>
      <c r="F15" s="2">
        <v>21</v>
      </c>
      <c r="G15" s="4">
        <f>DATE($D$15,$E$15,$F$15)</f>
        <v>43759</v>
      </c>
    </row>
    <row r="17" spans="2:32" x14ac:dyDescent="0.35">
      <c r="E17" s="24" t="s">
        <v>49</v>
      </c>
      <c r="F17" s="24"/>
      <c r="G17" s="24"/>
      <c r="H17" s="24"/>
      <c r="I17" s="24"/>
      <c r="J17" s="24"/>
      <c r="K17" s="24"/>
      <c r="L17" s="28">
        <f>SUM(E35:L37)</f>
        <v>162.79999999999998</v>
      </c>
    </row>
    <row r="18" spans="2:32" x14ac:dyDescent="0.35">
      <c r="E18" s="23" t="s">
        <v>44</v>
      </c>
      <c r="F18" s="23"/>
      <c r="G18" s="23"/>
      <c r="H18" s="27">
        <f>SUM(E35:H37)</f>
        <v>81.400000000000006</v>
      </c>
      <c r="I18" s="23" t="s">
        <v>45</v>
      </c>
      <c r="J18" s="23"/>
      <c r="K18" s="23"/>
      <c r="L18" s="27">
        <f>SUM(I35:L37)</f>
        <v>81.400000000000006</v>
      </c>
      <c r="M18" s="21" t="s">
        <v>47</v>
      </c>
      <c r="N18" s="21"/>
      <c r="O18" s="21"/>
      <c r="P18" s="21"/>
      <c r="Q18" s="21"/>
      <c r="R18" s="21"/>
      <c r="S18" s="21"/>
      <c r="T18" s="21"/>
      <c r="U18" s="21"/>
      <c r="V18" s="25">
        <f>SUM(M35:V37)</f>
        <v>162.79999999999998</v>
      </c>
      <c r="W18" s="22" t="s">
        <v>48</v>
      </c>
      <c r="X18" s="22"/>
      <c r="Y18" s="22"/>
      <c r="Z18" s="26">
        <f>SUM(W35:Z37)</f>
        <v>81.400000000000006</v>
      </c>
    </row>
    <row r="19" spans="2:32" x14ac:dyDescent="0.35">
      <c r="B19" s="1" t="s">
        <v>0</v>
      </c>
      <c r="C19" s="2" t="s">
        <v>1</v>
      </c>
    </row>
    <row r="20" spans="2:32" x14ac:dyDescent="0.35">
      <c r="E20" s="2" t="s">
        <v>27</v>
      </c>
      <c r="F20" s="2" t="s">
        <v>27</v>
      </c>
      <c r="G20" s="2" t="s">
        <v>27</v>
      </c>
      <c r="H20" s="2" t="s">
        <v>27</v>
      </c>
      <c r="I20" s="2" t="s">
        <v>27</v>
      </c>
      <c r="J20" s="2" t="s">
        <v>27</v>
      </c>
      <c r="K20" s="2" t="s">
        <v>27</v>
      </c>
      <c r="L20" s="2" t="s">
        <v>27</v>
      </c>
      <c r="M20" s="2" t="s">
        <v>28</v>
      </c>
      <c r="N20" s="2" t="s">
        <v>28</v>
      </c>
      <c r="O20" s="2" t="s">
        <v>28</v>
      </c>
      <c r="P20" s="2" t="s">
        <v>28</v>
      </c>
      <c r="Q20" s="2" t="s">
        <v>27</v>
      </c>
      <c r="R20" s="2" t="s">
        <v>27</v>
      </c>
      <c r="S20" s="2" t="s">
        <v>27</v>
      </c>
      <c r="T20" s="2" t="s">
        <v>27</v>
      </c>
      <c r="U20" s="2" t="s">
        <v>27</v>
      </c>
      <c r="V20" s="2" t="s">
        <v>27</v>
      </c>
      <c r="W20" s="2" t="s">
        <v>27</v>
      </c>
      <c r="X20" s="2" t="s">
        <v>27</v>
      </c>
      <c r="Y20" s="2" t="s">
        <v>27</v>
      </c>
      <c r="Z20" s="2" t="s">
        <v>27</v>
      </c>
      <c r="AC20" s="5" t="s">
        <v>5</v>
      </c>
    </row>
    <row r="21" spans="2:32" s="29" customFormat="1" x14ac:dyDescent="0.35">
      <c r="C21" s="30" t="s">
        <v>18</v>
      </c>
      <c r="D21" s="30" t="s">
        <v>19</v>
      </c>
      <c r="E21" s="29">
        <v>1</v>
      </c>
      <c r="F21" s="29">
        <v>2</v>
      </c>
      <c r="G21" s="29">
        <v>3</v>
      </c>
      <c r="H21" s="29">
        <v>4</v>
      </c>
      <c r="I21" s="29">
        <v>5</v>
      </c>
      <c r="J21" s="30">
        <v>6</v>
      </c>
      <c r="K21" s="29">
        <v>7</v>
      </c>
      <c r="L21" s="29">
        <v>8</v>
      </c>
      <c r="M21" s="29">
        <v>9</v>
      </c>
      <c r="N21" s="29">
        <v>10</v>
      </c>
      <c r="O21" s="29">
        <v>11</v>
      </c>
      <c r="P21" s="29">
        <v>12</v>
      </c>
      <c r="Q21" s="29">
        <v>13</v>
      </c>
      <c r="R21" s="29">
        <v>14</v>
      </c>
      <c r="S21" s="29">
        <v>15</v>
      </c>
      <c r="T21" s="29">
        <v>16</v>
      </c>
      <c r="U21" s="29">
        <v>17</v>
      </c>
      <c r="V21" s="29">
        <v>18</v>
      </c>
      <c r="W21" s="29">
        <v>19</v>
      </c>
      <c r="X21" s="29">
        <v>20</v>
      </c>
      <c r="Y21" s="29">
        <v>21</v>
      </c>
      <c r="Z21" s="29">
        <v>22</v>
      </c>
      <c r="AC21" s="31"/>
      <c r="AD21" s="31"/>
      <c r="AE21" s="31"/>
      <c r="AF21" s="31"/>
    </row>
    <row r="22" spans="2:32" s="31" customFormat="1" x14ac:dyDescent="0.35">
      <c r="C22" s="32"/>
      <c r="D22" s="32" t="s">
        <v>29</v>
      </c>
      <c r="E22" s="32">
        <f>(+E21 + 0.5)/2</f>
        <v>0.75</v>
      </c>
      <c r="G22" s="32">
        <f>(+G21 + 0.5)/2</f>
        <v>1.75</v>
      </c>
      <c r="I22" s="32">
        <f t="shared" ref="I22:Y22" si="0">(+I21 + 0.5)/2</f>
        <v>2.75</v>
      </c>
      <c r="K22" s="32">
        <f t="shared" si="0"/>
        <v>3.75</v>
      </c>
      <c r="M22" s="32">
        <f t="shared" si="0"/>
        <v>4.75</v>
      </c>
      <c r="O22" s="32">
        <f t="shared" si="0"/>
        <v>5.75</v>
      </c>
      <c r="Q22" s="32">
        <f t="shared" si="0"/>
        <v>6.75</v>
      </c>
      <c r="S22" s="32">
        <f t="shared" si="0"/>
        <v>7.75</v>
      </c>
      <c r="U22" s="32">
        <f t="shared" si="0"/>
        <v>8.75</v>
      </c>
      <c r="W22" s="32">
        <f t="shared" si="0"/>
        <v>9.75</v>
      </c>
      <c r="Y22" s="32">
        <f t="shared" si="0"/>
        <v>10.75</v>
      </c>
    </row>
    <row r="23" spans="2:32" s="29" customFormat="1" ht="16" thickBot="1" x14ac:dyDescent="0.4">
      <c r="D23" s="30" t="s">
        <v>20</v>
      </c>
      <c r="E23" s="33">
        <f t="shared" ref="E23:Z23" si="1">$G$15 +($C$2  * (E$21-1))</f>
        <v>43759</v>
      </c>
      <c r="F23" s="33">
        <f t="shared" si="1"/>
        <v>43766</v>
      </c>
      <c r="G23" s="33">
        <f t="shared" si="1"/>
        <v>43773</v>
      </c>
      <c r="H23" s="33">
        <f t="shared" si="1"/>
        <v>43780</v>
      </c>
      <c r="I23" s="33">
        <f t="shared" si="1"/>
        <v>43787</v>
      </c>
      <c r="J23" s="33">
        <f t="shared" si="1"/>
        <v>43794</v>
      </c>
      <c r="K23" s="33">
        <f t="shared" si="1"/>
        <v>43801</v>
      </c>
      <c r="L23" s="33">
        <f t="shared" si="1"/>
        <v>43808</v>
      </c>
      <c r="M23" s="33">
        <f t="shared" si="1"/>
        <v>43815</v>
      </c>
      <c r="N23" s="33">
        <f t="shared" si="1"/>
        <v>43822</v>
      </c>
      <c r="O23" s="33">
        <f t="shared" si="1"/>
        <v>43829</v>
      </c>
      <c r="P23" s="33">
        <f t="shared" si="1"/>
        <v>43836</v>
      </c>
      <c r="Q23" s="33">
        <f t="shared" si="1"/>
        <v>43843</v>
      </c>
      <c r="R23" s="33">
        <f t="shared" si="1"/>
        <v>43850</v>
      </c>
      <c r="S23" s="33">
        <f t="shared" si="1"/>
        <v>43857</v>
      </c>
      <c r="T23" s="33">
        <f t="shared" si="1"/>
        <v>43864</v>
      </c>
      <c r="U23" s="33">
        <f t="shared" si="1"/>
        <v>43871</v>
      </c>
      <c r="V23" s="33">
        <f t="shared" si="1"/>
        <v>43878</v>
      </c>
      <c r="W23" s="33">
        <f t="shared" si="1"/>
        <v>43885</v>
      </c>
      <c r="X23" s="33">
        <f t="shared" si="1"/>
        <v>43892</v>
      </c>
      <c r="Y23" s="33">
        <f t="shared" si="1"/>
        <v>43899</v>
      </c>
      <c r="Z23" s="33">
        <f t="shared" si="1"/>
        <v>43906</v>
      </c>
      <c r="AC23" s="32" t="str">
        <f>$I$9</f>
        <v>Minimum</v>
      </c>
      <c r="AD23" s="32" t="str">
        <f>$I$10</f>
        <v>Expected</v>
      </c>
      <c r="AE23" s="32" t="str">
        <f>$I$11</f>
        <v>Stretch</v>
      </c>
      <c r="AF23" s="32" t="s">
        <v>26</v>
      </c>
    </row>
    <row r="24" spans="2:32" ht="16" thickTop="1" x14ac:dyDescent="0.35">
      <c r="C24" s="1" t="s">
        <v>34</v>
      </c>
      <c r="E24" s="13" t="s">
        <v>12</v>
      </c>
      <c r="F24" s="14" t="s">
        <v>12</v>
      </c>
      <c r="G24" s="14" t="s">
        <v>12</v>
      </c>
      <c r="H24" s="14" t="s">
        <v>12</v>
      </c>
      <c r="I24" s="14" t="s">
        <v>12</v>
      </c>
      <c r="J24" s="14" t="s">
        <v>12</v>
      </c>
      <c r="K24" s="14" t="s">
        <v>12</v>
      </c>
      <c r="L24" s="14" t="s">
        <v>12</v>
      </c>
      <c r="M24" s="14" t="s">
        <v>12</v>
      </c>
      <c r="N24" s="14" t="s">
        <v>31</v>
      </c>
      <c r="O24" s="14" t="s">
        <v>31</v>
      </c>
      <c r="P24" s="14" t="s">
        <v>12</v>
      </c>
      <c r="Q24" s="14" t="s">
        <v>12</v>
      </c>
      <c r="R24" s="14" t="s">
        <v>12</v>
      </c>
      <c r="S24" s="14" t="s">
        <v>12</v>
      </c>
      <c r="T24" s="14" t="s">
        <v>12</v>
      </c>
      <c r="U24" s="14" t="s">
        <v>12</v>
      </c>
      <c r="V24" s="14" t="s">
        <v>12</v>
      </c>
      <c r="W24" s="14" t="s">
        <v>12</v>
      </c>
      <c r="X24" s="14" t="s">
        <v>12</v>
      </c>
      <c r="Y24" s="14" t="s">
        <v>12</v>
      </c>
      <c r="Z24" s="15" t="s">
        <v>12</v>
      </c>
      <c r="AC24" s="3">
        <f t="shared" ref="AC24:AC33" si="2">COUNTIFS($E24:$AB24,$I$9) * $F$9</f>
        <v>101.75</v>
      </c>
      <c r="AD24" s="3">
        <f t="shared" ref="AD24:AD33" si="3">COUNTIFS($E24:$AB24,$I$10) * $F$10</f>
        <v>0</v>
      </c>
      <c r="AE24" s="3">
        <f t="shared" ref="AE24:AE33" si="4">COUNTIFS($E24:$AB24,$I$11) * $F$11</f>
        <v>0</v>
      </c>
      <c r="AF24" s="3">
        <f t="shared" ref="AF24:AF33" si="5">SUM(AC24:AE24)</f>
        <v>101.75</v>
      </c>
    </row>
    <row r="25" spans="2:32" x14ac:dyDescent="0.35">
      <c r="C25" s="1" t="s">
        <v>35</v>
      </c>
      <c r="E25" s="16" t="s">
        <v>12</v>
      </c>
      <c r="F25" s="9" t="s">
        <v>12</v>
      </c>
      <c r="G25" s="9" t="s">
        <v>12</v>
      </c>
      <c r="H25" s="9" t="s">
        <v>12</v>
      </c>
      <c r="I25" s="9" t="s">
        <v>12</v>
      </c>
      <c r="J25" s="9" t="s">
        <v>12</v>
      </c>
      <c r="K25" s="9" t="s">
        <v>12</v>
      </c>
      <c r="L25" s="9" t="s">
        <v>12</v>
      </c>
      <c r="M25" s="9" t="s">
        <v>12</v>
      </c>
      <c r="N25" s="9" t="s">
        <v>31</v>
      </c>
      <c r="O25" s="9" t="s">
        <v>31</v>
      </c>
      <c r="P25" s="9" t="s">
        <v>12</v>
      </c>
      <c r="Q25" s="9" t="s">
        <v>12</v>
      </c>
      <c r="R25" s="9" t="s">
        <v>12</v>
      </c>
      <c r="S25" s="9" t="s">
        <v>12</v>
      </c>
      <c r="T25" s="9" t="s">
        <v>12</v>
      </c>
      <c r="U25" s="9" t="s">
        <v>12</v>
      </c>
      <c r="V25" s="9" t="s">
        <v>12</v>
      </c>
      <c r="W25" s="9" t="s">
        <v>12</v>
      </c>
      <c r="X25" s="9" t="s">
        <v>12</v>
      </c>
      <c r="Y25" s="9" t="s">
        <v>12</v>
      </c>
      <c r="Z25" s="17" t="s">
        <v>12</v>
      </c>
      <c r="AC25" s="3">
        <f t="shared" si="2"/>
        <v>101.75</v>
      </c>
      <c r="AD25" s="3">
        <f t="shared" si="3"/>
        <v>0</v>
      </c>
      <c r="AE25" s="3">
        <f t="shared" si="4"/>
        <v>0</v>
      </c>
      <c r="AF25" s="3">
        <f t="shared" si="5"/>
        <v>101.75</v>
      </c>
    </row>
    <row r="26" spans="2:32" x14ac:dyDescent="0.35">
      <c r="C26" s="1" t="s">
        <v>36</v>
      </c>
      <c r="E26" s="16" t="s">
        <v>12</v>
      </c>
      <c r="F26" s="9" t="s">
        <v>12</v>
      </c>
      <c r="G26" s="9" t="s">
        <v>12</v>
      </c>
      <c r="H26" s="9" t="s">
        <v>12</v>
      </c>
      <c r="I26" s="9" t="s">
        <v>12</v>
      </c>
      <c r="J26" s="9" t="s">
        <v>12</v>
      </c>
      <c r="K26" s="9" t="s">
        <v>12</v>
      </c>
      <c r="L26" s="9" t="s">
        <v>12</v>
      </c>
      <c r="M26" s="9" t="s">
        <v>12</v>
      </c>
      <c r="N26" s="9" t="s">
        <v>31</v>
      </c>
      <c r="O26" s="9" t="s">
        <v>31</v>
      </c>
      <c r="P26" s="9" t="s">
        <v>12</v>
      </c>
      <c r="Q26" s="9" t="s">
        <v>12</v>
      </c>
      <c r="R26" s="9" t="s">
        <v>12</v>
      </c>
      <c r="S26" s="9" t="s">
        <v>12</v>
      </c>
      <c r="T26" s="9" t="s">
        <v>12</v>
      </c>
      <c r="U26" s="9" t="s">
        <v>12</v>
      </c>
      <c r="V26" s="9" t="s">
        <v>12</v>
      </c>
      <c r="W26" s="9" t="s">
        <v>12</v>
      </c>
      <c r="X26" s="9" t="s">
        <v>12</v>
      </c>
      <c r="Y26" s="9" t="s">
        <v>12</v>
      </c>
      <c r="Z26" s="17" t="s">
        <v>12</v>
      </c>
      <c r="AC26" s="3">
        <f t="shared" si="2"/>
        <v>101.75</v>
      </c>
      <c r="AD26" s="3">
        <f t="shared" si="3"/>
        <v>0</v>
      </c>
      <c r="AE26" s="3">
        <f t="shared" si="4"/>
        <v>0</v>
      </c>
      <c r="AF26" s="3">
        <f t="shared" si="5"/>
        <v>101.75</v>
      </c>
    </row>
    <row r="27" spans="2:32" x14ac:dyDescent="0.35">
      <c r="C27" s="1" t="s">
        <v>37</v>
      </c>
      <c r="E27" s="16" t="s">
        <v>12</v>
      </c>
      <c r="F27" s="9" t="s">
        <v>12</v>
      </c>
      <c r="G27" s="9" t="s">
        <v>12</v>
      </c>
      <c r="H27" s="9" t="s">
        <v>12</v>
      </c>
      <c r="I27" s="9" t="s">
        <v>12</v>
      </c>
      <c r="J27" s="9" t="s">
        <v>12</v>
      </c>
      <c r="K27" s="9" t="s">
        <v>12</v>
      </c>
      <c r="L27" s="9" t="s">
        <v>12</v>
      </c>
      <c r="M27" s="9" t="s">
        <v>12</v>
      </c>
      <c r="N27" s="9" t="s">
        <v>31</v>
      </c>
      <c r="O27" s="9" t="s">
        <v>31</v>
      </c>
      <c r="P27" s="9" t="s">
        <v>12</v>
      </c>
      <c r="Q27" s="9" t="s">
        <v>12</v>
      </c>
      <c r="R27" s="9" t="s">
        <v>12</v>
      </c>
      <c r="S27" s="9" t="s">
        <v>12</v>
      </c>
      <c r="T27" s="9" t="s">
        <v>12</v>
      </c>
      <c r="U27" s="9" t="s">
        <v>12</v>
      </c>
      <c r="V27" s="9" t="s">
        <v>12</v>
      </c>
      <c r="W27" s="9" t="s">
        <v>12</v>
      </c>
      <c r="X27" s="9" t="s">
        <v>12</v>
      </c>
      <c r="Y27" s="9" t="s">
        <v>12</v>
      </c>
      <c r="Z27" s="17" t="s">
        <v>12</v>
      </c>
      <c r="AC27" s="3">
        <f t="shared" si="2"/>
        <v>101.75</v>
      </c>
      <c r="AD27" s="3">
        <f t="shared" si="3"/>
        <v>0</v>
      </c>
      <c r="AE27" s="3">
        <f t="shared" si="4"/>
        <v>0</v>
      </c>
      <c r="AF27" s="3">
        <f t="shared" si="5"/>
        <v>101.75</v>
      </c>
    </row>
    <row r="28" spans="2:32" x14ac:dyDescent="0.35">
      <c r="C28" s="1" t="s">
        <v>38</v>
      </c>
      <c r="E28" s="16" t="s">
        <v>31</v>
      </c>
      <c r="F28" s="9" t="s">
        <v>31</v>
      </c>
      <c r="G28" s="9" t="s">
        <v>31</v>
      </c>
      <c r="H28" s="9" t="s">
        <v>31</v>
      </c>
      <c r="I28" s="9" t="s">
        <v>31</v>
      </c>
      <c r="J28" s="9" t="s">
        <v>31</v>
      </c>
      <c r="K28" s="9" t="s">
        <v>31</v>
      </c>
      <c r="L28" s="9" t="s">
        <v>31</v>
      </c>
      <c r="M28" s="9" t="s">
        <v>31</v>
      </c>
      <c r="N28" s="9" t="s">
        <v>31</v>
      </c>
      <c r="O28" s="9" t="s">
        <v>31</v>
      </c>
      <c r="P28" s="9" t="s">
        <v>31</v>
      </c>
      <c r="Q28" s="9" t="s">
        <v>31</v>
      </c>
      <c r="R28" s="9" t="s">
        <v>31</v>
      </c>
      <c r="S28" s="9" t="s">
        <v>31</v>
      </c>
      <c r="T28" s="9" t="s">
        <v>31</v>
      </c>
      <c r="U28" s="9" t="s">
        <v>31</v>
      </c>
      <c r="V28" s="9" t="s">
        <v>31</v>
      </c>
      <c r="W28" s="9" t="s">
        <v>31</v>
      </c>
      <c r="X28" s="9" t="s">
        <v>31</v>
      </c>
      <c r="Y28" s="9" t="s">
        <v>31</v>
      </c>
      <c r="Z28" s="17" t="s">
        <v>31</v>
      </c>
      <c r="AC28" s="3">
        <f t="shared" si="2"/>
        <v>0</v>
      </c>
      <c r="AD28" s="3">
        <f t="shared" si="3"/>
        <v>0</v>
      </c>
      <c r="AE28" s="3">
        <f t="shared" si="4"/>
        <v>0</v>
      </c>
      <c r="AF28" s="3">
        <f t="shared" si="5"/>
        <v>0</v>
      </c>
    </row>
    <row r="29" spans="2:32" x14ac:dyDescent="0.35">
      <c r="C29" s="1" t="s">
        <v>39</v>
      </c>
      <c r="E29" s="16" t="s">
        <v>31</v>
      </c>
      <c r="F29" s="9" t="s">
        <v>31</v>
      </c>
      <c r="G29" s="9" t="s">
        <v>31</v>
      </c>
      <c r="H29" s="9" t="s">
        <v>31</v>
      </c>
      <c r="I29" s="9" t="s">
        <v>31</v>
      </c>
      <c r="J29" s="9" t="s">
        <v>31</v>
      </c>
      <c r="K29" s="9" t="s">
        <v>31</v>
      </c>
      <c r="L29" s="9" t="s">
        <v>31</v>
      </c>
      <c r="M29" s="9" t="s">
        <v>31</v>
      </c>
      <c r="N29" s="9" t="s">
        <v>31</v>
      </c>
      <c r="O29" s="9" t="s">
        <v>31</v>
      </c>
      <c r="P29" s="9" t="s">
        <v>31</v>
      </c>
      <c r="Q29" s="9" t="s">
        <v>31</v>
      </c>
      <c r="R29" s="9" t="s">
        <v>31</v>
      </c>
      <c r="S29" s="9" t="s">
        <v>31</v>
      </c>
      <c r="T29" s="9" t="s">
        <v>31</v>
      </c>
      <c r="U29" s="9" t="s">
        <v>31</v>
      </c>
      <c r="V29" s="9" t="s">
        <v>31</v>
      </c>
      <c r="W29" s="9" t="s">
        <v>31</v>
      </c>
      <c r="X29" s="9" t="s">
        <v>31</v>
      </c>
      <c r="Y29" s="9" t="s">
        <v>31</v>
      </c>
      <c r="Z29" s="17" t="s">
        <v>31</v>
      </c>
      <c r="AC29" s="3">
        <f t="shared" si="2"/>
        <v>0</v>
      </c>
      <c r="AD29" s="3">
        <f t="shared" si="3"/>
        <v>0</v>
      </c>
      <c r="AE29" s="3">
        <f t="shared" si="4"/>
        <v>0</v>
      </c>
      <c r="AF29" s="3">
        <f t="shared" si="5"/>
        <v>0</v>
      </c>
    </row>
    <row r="30" spans="2:32" x14ac:dyDescent="0.35">
      <c r="C30" s="1" t="s">
        <v>40</v>
      </c>
      <c r="E30" s="16" t="s">
        <v>31</v>
      </c>
      <c r="F30" s="9" t="s">
        <v>31</v>
      </c>
      <c r="G30" s="9" t="s">
        <v>31</v>
      </c>
      <c r="H30" s="9" t="s">
        <v>31</v>
      </c>
      <c r="I30" s="9" t="s">
        <v>31</v>
      </c>
      <c r="J30" s="9" t="s">
        <v>31</v>
      </c>
      <c r="K30" s="9" t="s">
        <v>31</v>
      </c>
      <c r="L30" s="9" t="s">
        <v>31</v>
      </c>
      <c r="M30" s="9" t="s">
        <v>31</v>
      </c>
      <c r="N30" s="9" t="s">
        <v>31</v>
      </c>
      <c r="O30" s="9" t="s">
        <v>31</v>
      </c>
      <c r="P30" s="9" t="s">
        <v>31</v>
      </c>
      <c r="Q30" s="9" t="s">
        <v>31</v>
      </c>
      <c r="R30" s="9" t="s">
        <v>31</v>
      </c>
      <c r="S30" s="9" t="s">
        <v>31</v>
      </c>
      <c r="T30" s="9" t="s">
        <v>31</v>
      </c>
      <c r="U30" s="9" t="s">
        <v>31</v>
      </c>
      <c r="V30" s="9" t="s">
        <v>31</v>
      </c>
      <c r="W30" s="9" t="s">
        <v>31</v>
      </c>
      <c r="X30" s="9" t="s">
        <v>31</v>
      </c>
      <c r="Y30" s="9" t="s">
        <v>31</v>
      </c>
      <c r="Z30" s="17" t="s">
        <v>31</v>
      </c>
      <c r="AC30" s="3">
        <f t="shared" si="2"/>
        <v>0</v>
      </c>
      <c r="AD30" s="3">
        <f t="shared" si="3"/>
        <v>0</v>
      </c>
      <c r="AE30" s="3">
        <f t="shared" si="4"/>
        <v>0</v>
      </c>
      <c r="AF30" s="3">
        <f t="shared" si="5"/>
        <v>0</v>
      </c>
    </row>
    <row r="31" spans="2:32" x14ac:dyDescent="0.35">
      <c r="C31" s="1" t="s">
        <v>41</v>
      </c>
      <c r="E31" s="16" t="s">
        <v>31</v>
      </c>
      <c r="F31" s="9" t="s">
        <v>31</v>
      </c>
      <c r="G31" s="9" t="s">
        <v>31</v>
      </c>
      <c r="H31" s="9" t="s">
        <v>31</v>
      </c>
      <c r="I31" s="9" t="s">
        <v>31</v>
      </c>
      <c r="J31" s="9" t="s">
        <v>31</v>
      </c>
      <c r="K31" s="9" t="s">
        <v>31</v>
      </c>
      <c r="L31" s="9" t="s">
        <v>31</v>
      </c>
      <c r="M31" s="9" t="s">
        <v>31</v>
      </c>
      <c r="N31" s="9" t="s">
        <v>31</v>
      </c>
      <c r="O31" s="9" t="s">
        <v>31</v>
      </c>
      <c r="P31" s="9" t="s">
        <v>31</v>
      </c>
      <c r="Q31" s="9" t="s">
        <v>31</v>
      </c>
      <c r="R31" s="9" t="s">
        <v>31</v>
      </c>
      <c r="S31" s="9" t="s">
        <v>31</v>
      </c>
      <c r="T31" s="9" t="s">
        <v>31</v>
      </c>
      <c r="U31" s="9" t="s">
        <v>31</v>
      </c>
      <c r="V31" s="9" t="s">
        <v>31</v>
      </c>
      <c r="W31" s="9" t="s">
        <v>31</v>
      </c>
      <c r="X31" s="9" t="s">
        <v>31</v>
      </c>
      <c r="Y31" s="9" t="s">
        <v>31</v>
      </c>
      <c r="Z31" s="17" t="s">
        <v>31</v>
      </c>
      <c r="AC31" s="3">
        <f t="shared" si="2"/>
        <v>0</v>
      </c>
      <c r="AD31" s="3">
        <f t="shared" si="3"/>
        <v>0</v>
      </c>
      <c r="AE31" s="3">
        <f t="shared" si="4"/>
        <v>0</v>
      </c>
      <c r="AF31" s="3">
        <f t="shared" si="5"/>
        <v>0</v>
      </c>
    </row>
    <row r="32" spans="2:32" x14ac:dyDescent="0.35">
      <c r="C32" s="1" t="s">
        <v>42</v>
      </c>
      <c r="E32" s="16" t="s">
        <v>31</v>
      </c>
      <c r="F32" s="9" t="s">
        <v>31</v>
      </c>
      <c r="G32" s="9" t="s">
        <v>31</v>
      </c>
      <c r="H32" s="9" t="s">
        <v>31</v>
      </c>
      <c r="I32" s="9" t="s">
        <v>31</v>
      </c>
      <c r="J32" s="9" t="s">
        <v>31</v>
      </c>
      <c r="K32" s="9" t="s">
        <v>31</v>
      </c>
      <c r="L32" s="9" t="s">
        <v>31</v>
      </c>
      <c r="M32" s="9" t="s">
        <v>31</v>
      </c>
      <c r="N32" s="9" t="s">
        <v>31</v>
      </c>
      <c r="O32" s="9" t="s">
        <v>31</v>
      </c>
      <c r="P32" s="9" t="s">
        <v>31</v>
      </c>
      <c r="Q32" s="9" t="s">
        <v>31</v>
      </c>
      <c r="R32" s="9" t="s">
        <v>31</v>
      </c>
      <c r="S32" s="9" t="s">
        <v>31</v>
      </c>
      <c r="T32" s="9" t="s">
        <v>31</v>
      </c>
      <c r="U32" s="9" t="s">
        <v>31</v>
      </c>
      <c r="V32" s="9" t="s">
        <v>31</v>
      </c>
      <c r="W32" s="9" t="s">
        <v>31</v>
      </c>
      <c r="X32" s="9" t="s">
        <v>31</v>
      </c>
      <c r="Y32" s="9" t="s">
        <v>31</v>
      </c>
      <c r="Z32" s="17" t="s">
        <v>31</v>
      </c>
      <c r="AC32" s="3">
        <f t="shared" si="2"/>
        <v>0</v>
      </c>
      <c r="AD32" s="3">
        <f t="shared" si="3"/>
        <v>0</v>
      </c>
      <c r="AE32" s="3">
        <f t="shared" si="4"/>
        <v>0</v>
      </c>
      <c r="AF32" s="3">
        <f t="shared" si="5"/>
        <v>0</v>
      </c>
    </row>
    <row r="33" spans="2:33" ht="16" thickBot="1" x14ac:dyDescent="0.4">
      <c r="C33" s="1" t="s">
        <v>43</v>
      </c>
      <c r="E33" s="18" t="s">
        <v>31</v>
      </c>
      <c r="F33" s="19" t="s">
        <v>31</v>
      </c>
      <c r="G33" s="19" t="s">
        <v>31</v>
      </c>
      <c r="H33" s="19" t="s">
        <v>31</v>
      </c>
      <c r="I33" s="19" t="s">
        <v>31</v>
      </c>
      <c r="J33" s="19" t="s">
        <v>31</v>
      </c>
      <c r="K33" s="19" t="s">
        <v>31</v>
      </c>
      <c r="L33" s="19" t="s">
        <v>31</v>
      </c>
      <c r="M33" s="19" t="s">
        <v>31</v>
      </c>
      <c r="N33" s="19" t="s">
        <v>31</v>
      </c>
      <c r="O33" s="19" t="s">
        <v>31</v>
      </c>
      <c r="P33" s="19" t="s">
        <v>31</v>
      </c>
      <c r="Q33" s="19" t="s">
        <v>31</v>
      </c>
      <c r="R33" s="19" t="s">
        <v>31</v>
      </c>
      <c r="S33" s="19" t="s">
        <v>31</v>
      </c>
      <c r="T33" s="19" t="s">
        <v>31</v>
      </c>
      <c r="U33" s="19" t="s">
        <v>31</v>
      </c>
      <c r="V33" s="19" t="s">
        <v>31</v>
      </c>
      <c r="W33" s="19" t="s">
        <v>31</v>
      </c>
      <c r="X33" s="19" t="s">
        <v>31</v>
      </c>
      <c r="Y33" s="19" t="s">
        <v>31</v>
      </c>
      <c r="Z33" s="20" t="s">
        <v>31</v>
      </c>
      <c r="AC33" s="3">
        <f t="shared" si="2"/>
        <v>0</v>
      </c>
      <c r="AD33" s="3">
        <f t="shared" si="3"/>
        <v>0</v>
      </c>
      <c r="AE33" s="3">
        <f t="shared" si="4"/>
        <v>0</v>
      </c>
      <c r="AF33" s="3">
        <f t="shared" si="5"/>
        <v>0</v>
      </c>
    </row>
    <row r="34" spans="2:33" ht="16" thickTop="1" x14ac:dyDescent="0.35">
      <c r="C34" s="1"/>
    </row>
    <row r="35" spans="2:33" s="3" customFormat="1" x14ac:dyDescent="0.35">
      <c r="C35" s="5" t="s">
        <v>5</v>
      </c>
      <c r="D35" s="5" t="str">
        <f>$I9</f>
        <v>Minimum</v>
      </c>
      <c r="E35" s="3">
        <f t="shared" ref="E35:Z35" si="6">COUNTIFS(E$24:E$34,$I9) * $F$9</f>
        <v>20.350000000000001</v>
      </c>
      <c r="F35" s="3">
        <f t="shared" si="6"/>
        <v>20.350000000000001</v>
      </c>
      <c r="G35" s="3">
        <f t="shared" si="6"/>
        <v>20.350000000000001</v>
      </c>
      <c r="H35" s="3">
        <f t="shared" si="6"/>
        <v>20.350000000000001</v>
      </c>
      <c r="I35" s="3">
        <f t="shared" si="6"/>
        <v>20.350000000000001</v>
      </c>
      <c r="J35" s="3">
        <f t="shared" si="6"/>
        <v>20.350000000000001</v>
      </c>
      <c r="K35" s="3">
        <f t="shared" si="6"/>
        <v>20.350000000000001</v>
      </c>
      <c r="L35" s="3">
        <f t="shared" si="6"/>
        <v>20.350000000000001</v>
      </c>
      <c r="M35" s="3">
        <f t="shared" si="6"/>
        <v>20.350000000000001</v>
      </c>
      <c r="N35" s="3">
        <f t="shared" si="6"/>
        <v>0</v>
      </c>
      <c r="O35" s="3">
        <f t="shared" si="6"/>
        <v>0</v>
      </c>
      <c r="P35" s="3">
        <f t="shared" si="6"/>
        <v>20.350000000000001</v>
      </c>
      <c r="Q35" s="3">
        <f t="shared" si="6"/>
        <v>20.350000000000001</v>
      </c>
      <c r="R35" s="3">
        <f t="shared" si="6"/>
        <v>20.350000000000001</v>
      </c>
      <c r="S35" s="3">
        <f t="shared" si="6"/>
        <v>20.350000000000001</v>
      </c>
      <c r="T35" s="3">
        <f t="shared" si="6"/>
        <v>20.350000000000001</v>
      </c>
      <c r="U35" s="3">
        <f t="shared" si="6"/>
        <v>20.350000000000001</v>
      </c>
      <c r="V35" s="3">
        <f t="shared" si="6"/>
        <v>20.350000000000001</v>
      </c>
      <c r="W35" s="3">
        <f t="shared" si="6"/>
        <v>20.350000000000001</v>
      </c>
      <c r="X35" s="3">
        <f t="shared" si="6"/>
        <v>20.350000000000001</v>
      </c>
      <c r="Y35" s="3">
        <f t="shared" si="6"/>
        <v>20.350000000000001</v>
      </c>
      <c r="Z35" s="3">
        <f t="shared" si="6"/>
        <v>20.350000000000001</v>
      </c>
    </row>
    <row r="36" spans="2:33" s="3" customFormat="1" x14ac:dyDescent="0.35">
      <c r="C36" s="5"/>
      <c r="D36" s="5" t="str">
        <f>$I10</f>
        <v>Expected</v>
      </c>
      <c r="E36" s="3">
        <f t="shared" ref="E36:Z36" si="7">COUNTIFS(E$24:E$34,$I10) * $F$10</f>
        <v>0</v>
      </c>
      <c r="F36" s="3">
        <f t="shared" si="7"/>
        <v>0</v>
      </c>
      <c r="G36" s="3">
        <f t="shared" si="7"/>
        <v>0</v>
      </c>
      <c r="H36" s="3">
        <f t="shared" si="7"/>
        <v>0</v>
      </c>
      <c r="I36" s="3">
        <f t="shared" si="7"/>
        <v>0</v>
      </c>
      <c r="J36" s="3">
        <f t="shared" si="7"/>
        <v>0</v>
      </c>
      <c r="K36" s="3">
        <f t="shared" si="7"/>
        <v>0</v>
      </c>
      <c r="L36" s="3">
        <f t="shared" si="7"/>
        <v>0</v>
      </c>
      <c r="M36" s="3">
        <f t="shared" si="7"/>
        <v>0</v>
      </c>
      <c r="N36" s="3">
        <f t="shared" si="7"/>
        <v>0</v>
      </c>
      <c r="O36" s="3">
        <f t="shared" si="7"/>
        <v>0</v>
      </c>
      <c r="P36" s="3">
        <f t="shared" si="7"/>
        <v>0</v>
      </c>
      <c r="Q36" s="3">
        <f t="shared" si="7"/>
        <v>0</v>
      </c>
      <c r="R36" s="3">
        <f t="shared" si="7"/>
        <v>0</v>
      </c>
      <c r="S36" s="3">
        <f t="shared" si="7"/>
        <v>0</v>
      </c>
      <c r="T36" s="3">
        <f t="shared" si="7"/>
        <v>0</v>
      </c>
      <c r="U36" s="3">
        <f t="shared" si="7"/>
        <v>0</v>
      </c>
      <c r="V36" s="3">
        <f t="shared" si="7"/>
        <v>0</v>
      </c>
      <c r="W36" s="3">
        <f t="shared" si="7"/>
        <v>0</v>
      </c>
      <c r="X36" s="3">
        <f t="shared" si="7"/>
        <v>0</v>
      </c>
      <c r="Y36" s="3">
        <f t="shared" si="7"/>
        <v>0</v>
      </c>
      <c r="Z36" s="3">
        <f t="shared" si="7"/>
        <v>0</v>
      </c>
      <c r="AB36" s="5" t="s">
        <v>17</v>
      </c>
      <c r="AC36" s="5">
        <f>SUM(AC24:AC34)</f>
        <v>407</v>
      </c>
      <c r="AD36" s="5">
        <f>SUM(AD24:AD34)</f>
        <v>0</v>
      </c>
      <c r="AE36" s="5">
        <f>SUM(AE24:AE34)</f>
        <v>0</v>
      </c>
      <c r="AF36" s="5">
        <f>SUM(AF24:AF34)</f>
        <v>407</v>
      </c>
      <c r="AG36" s="5" t="s">
        <v>5</v>
      </c>
    </row>
    <row r="37" spans="2:33" s="3" customFormat="1" x14ac:dyDescent="0.35">
      <c r="C37" s="5"/>
      <c r="D37" s="5" t="str">
        <f>$I11</f>
        <v>Stretch</v>
      </c>
      <c r="E37" s="3">
        <f t="shared" ref="E37:Z37" si="8">COUNTIFS(E$24:E$34,$I11) * $F$11</f>
        <v>0</v>
      </c>
      <c r="F37" s="3">
        <f t="shared" si="8"/>
        <v>0</v>
      </c>
      <c r="G37" s="3">
        <f t="shared" si="8"/>
        <v>0</v>
      </c>
      <c r="H37" s="3">
        <f t="shared" si="8"/>
        <v>0</v>
      </c>
      <c r="I37" s="3">
        <f t="shared" si="8"/>
        <v>0</v>
      </c>
      <c r="J37" s="3">
        <f t="shared" si="8"/>
        <v>0</v>
      </c>
      <c r="K37" s="3">
        <f t="shared" si="8"/>
        <v>0</v>
      </c>
      <c r="L37" s="3">
        <f t="shared" si="8"/>
        <v>0</v>
      </c>
      <c r="M37" s="3">
        <f t="shared" si="8"/>
        <v>0</v>
      </c>
      <c r="N37" s="3">
        <f t="shared" si="8"/>
        <v>0</v>
      </c>
      <c r="O37" s="3">
        <f t="shared" si="8"/>
        <v>0</v>
      </c>
      <c r="P37" s="3">
        <f t="shared" si="8"/>
        <v>0</v>
      </c>
      <c r="Q37" s="3">
        <f t="shared" si="8"/>
        <v>0</v>
      </c>
      <c r="R37" s="3">
        <f t="shared" si="8"/>
        <v>0</v>
      </c>
      <c r="S37" s="3">
        <f t="shared" si="8"/>
        <v>0</v>
      </c>
      <c r="T37" s="3">
        <f t="shared" si="8"/>
        <v>0</v>
      </c>
      <c r="U37" s="3">
        <f t="shared" si="8"/>
        <v>0</v>
      </c>
      <c r="V37" s="3">
        <f t="shared" si="8"/>
        <v>0</v>
      </c>
      <c r="W37" s="3">
        <f t="shared" si="8"/>
        <v>0</v>
      </c>
      <c r="X37" s="3">
        <f t="shared" si="8"/>
        <v>0</v>
      </c>
      <c r="Y37" s="3">
        <f t="shared" si="8"/>
        <v>0</v>
      </c>
      <c r="Z37" s="3">
        <f t="shared" si="8"/>
        <v>0</v>
      </c>
    </row>
    <row r="38" spans="2:33" s="3" customFormat="1" x14ac:dyDescent="0.35">
      <c r="C38" s="5"/>
      <c r="D38" s="5"/>
    </row>
    <row r="39" spans="2:33" s="3" customFormat="1" x14ac:dyDescent="0.35">
      <c r="C39" s="5"/>
      <c r="D39" s="5"/>
    </row>
    <row r="40" spans="2:33" s="3" customFormat="1" x14ac:dyDescent="0.35">
      <c r="C40" s="5"/>
      <c r="D40" s="5"/>
    </row>
    <row r="41" spans="2:33" s="3" customFormat="1" x14ac:dyDescent="0.35">
      <c r="C41" s="5"/>
      <c r="D41" s="5"/>
    </row>
    <row r="42" spans="2:33" s="3" customFormat="1" x14ac:dyDescent="0.35">
      <c r="C42" s="5" t="s">
        <v>30</v>
      </c>
      <c r="D42" s="5" t="s">
        <v>19</v>
      </c>
      <c r="E42" s="3">
        <f t="shared" ref="E42:Z42" si="9">SUM(E35:E37)</f>
        <v>20.350000000000001</v>
      </c>
      <c r="F42" s="3">
        <f t="shared" si="9"/>
        <v>20.350000000000001</v>
      </c>
      <c r="G42" s="3">
        <f t="shared" si="9"/>
        <v>20.350000000000001</v>
      </c>
      <c r="H42" s="3">
        <f t="shared" si="9"/>
        <v>20.350000000000001</v>
      </c>
      <c r="I42" s="3">
        <f t="shared" si="9"/>
        <v>20.350000000000001</v>
      </c>
      <c r="J42" s="3">
        <f t="shared" si="9"/>
        <v>20.350000000000001</v>
      </c>
      <c r="K42" s="3">
        <f t="shared" si="9"/>
        <v>20.350000000000001</v>
      </c>
      <c r="L42" s="3">
        <f t="shared" si="9"/>
        <v>20.350000000000001</v>
      </c>
      <c r="M42" s="3">
        <f t="shared" si="9"/>
        <v>20.350000000000001</v>
      </c>
      <c r="N42" s="3">
        <f t="shared" si="9"/>
        <v>0</v>
      </c>
      <c r="O42" s="3">
        <f t="shared" si="9"/>
        <v>0</v>
      </c>
      <c r="P42" s="3">
        <f t="shared" si="9"/>
        <v>20.350000000000001</v>
      </c>
      <c r="Q42" s="3">
        <f t="shared" si="9"/>
        <v>20.350000000000001</v>
      </c>
      <c r="R42" s="3">
        <f t="shared" si="9"/>
        <v>20.350000000000001</v>
      </c>
      <c r="S42" s="3">
        <f t="shared" si="9"/>
        <v>20.350000000000001</v>
      </c>
      <c r="T42" s="3">
        <f t="shared" si="9"/>
        <v>20.350000000000001</v>
      </c>
      <c r="U42" s="3">
        <f t="shared" si="9"/>
        <v>20.350000000000001</v>
      </c>
      <c r="V42" s="3">
        <f t="shared" si="9"/>
        <v>20.350000000000001</v>
      </c>
      <c r="W42" s="3">
        <f t="shared" si="9"/>
        <v>20.350000000000001</v>
      </c>
      <c r="X42" s="3">
        <f t="shared" si="9"/>
        <v>20.350000000000001</v>
      </c>
      <c r="Y42" s="3">
        <f t="shared" si="9"/>
        <v>20.350000000000001</v>
      </c>
      <c r="Z42" s="3">
        <f t="shared" si="9"/>
        <v>20.350000000000001</v>
      </c>
      <c r="AB42" s="5" t="s">
        <v>26</v>
      </c>
      <c r="AC42" s="5"/>
      <c r="AD42" s="5"/>
      <c r="AE42" s="5">
        <f>SUM(E42:Z42)</f>
        <v>407.00000000000011</v>
      </c>
      <c r="AF42" s="5"/>
      <c r="AG42" s="5" t="s">
        <v>5</v>
      </c>
    </row>
    <row r="43" spans="2:33" s="3" customFormat="1" x14ac:dyDescent="0.35">
      <c r="C43" s="5" t="s">
        <v>30</v>
      </c>
      <c r="D43" s="5" t="s">
        <v>29</v>
      </c>
      <c r="F43" s="3">
        <f>SUM(E42:F42)</f>
        <v>40.700000000000003</v>
      </c>
      <c r="H43" s="3">
        <f t="shared" ref="H43:Z43" si="10">SUM(G42:H42)</f>
        <v>40.700000000000003</v>
      </c>
      <c r="J43" s="3">
        <f t="shared" si="10"/>
        <v>40.700000000000003</v>
      </c>
      <c r="L43" s="3">
        <f t="shared" si="10"/>
        <v>40.700000000000003</v>
      </c>
      <c r="N43" s="3">
        <f t="shared" si="10"/>
        <v>20.350000000000001</v>
      </c>
      <c r="P43" s="3">
        <f t="shared" si="10"/>
        <v>20.350000000000001</v>
      </c>
      <c r="R43" s="3">
        <f t="shared" si="10"/>
        <v>40.700000000000003</v>
      </c>
      <c r="T43" s="3">
        <f t="shared" si="10"/>
        <v>40.700000000000003</v>
      </c>
      <c r="V43" s="3">
        <f t="shared" si="10"/>
        <v>40.700000000000003</v>
      </c>
      <c r="X43" s="3">
        <f t="shared" si="10"/>
        <v>40.700000000000003</v>
      </c>
      <c r="Z43" s="3">
        <f t="shared" si="10"/>
        <v>40.700000000000003</v>
      </c>
      <c r="AB43" s="5" t="s">
        <v>26</v>
      </c>
      <c r="AC43" s="5"/>
      <c r="AD43" s="5"/>
      <c r="AE43" s="5">
        <f>SUM(D43:Z43)</f>
        <v>406.99999999999994</v>
      </c>
      <c r="AG43" s="5" t="s">
        <v>5</v>
      </c>
    </row>
    <row r="47" spans="2:33" s="3" customFormat="1" ht="46" x14ac:dyDescent="1">
      <c r="B47" s="6" t="s">
        <v>32</v>
      </c>
      <c r="C47" s="7">
        <f>AE43</f>
        <v>406.99999999999994</v>
      </c>
      <c r="D47" s="8" t="s">
        <v>33</v>
      </c>
    </row>
  </sheetData>
  <conditionalFormatting sqref="AF34:AF35 A32:B32 D32 AA32:XFD32">
    <cfRule type="cellIs" dxfId="43" priority="132" operator="between">
      <formula>$I$11</formula>
      <formula>$I$11</formula>
    </cfRule>
    <cfRule type="cellIs" dxfId="42" priority="133" operator="between">
      <formula>$I$10</formula>
      <formula>$I$10</formula>
    </cfRule>
    <cfRule type="cellIs" dxfId="41" priority="134" operator="between">
      <formula>$I$9</formula>
      <formula>$I$9</formula>
    </cfRule>
  </conditionalFormatting>
  <conditionalFormatting sqref="A20:XFD20">
    <cfRule type="cellIs" dxfId="40" priority="130" operator="between">
      <formula>$K$10</formula>
      <formula>$K$10</formula>
    </cfRule>
    <cfRule type="cellIs" dxfId="39" priority="131" operator="between">
      <formula>$K$9</formula>
      <formula>$K$9</formula>
    </cfRule>
  </conditionalFormatting>
  <conditionalFormatting sqref="E35:Z37">
    <cfRule type="cellIs" dxfId="38" priority="127" operator="between">
      <formula>$I$11</formula>
      <formula>$I$11</formula>
    </cfRule>
    <cfRule type="cellIs" dxfId="37" priority="128" operator="between">
      <formula>$I$10</formula>
      <formula>$I$10</formula>
    </cfRule>
    <cfRule type="cellIs" dxfId="36" priority="129" operator="between">
      <formula>$I$9</formula>
      <formula>$I$9</formula>
    </cfRule>
  </conditionalFormatting>
  <conditionalFormatting sqref="A24:D24 C25:C32 AA24:XFD24">
    <cfRule type="cellIs" dxfId="35" priority="124" operator="between">
      <formula>$I$11</formula>
      <formula>$I$11</formula>
    </cfRule>
    <cfRule type="cellIs" dxfId="34" priority="125" operator="between">
      <formula>$I$10</formula>
      <formula>$I$10</formula>
    </cfRule>
    <cfRule type="cellIs" dxfId="33" priority="126" operator="between">
      <formula>$I$9</formula>
      <formula>$I$9</formula>
    </cfRule>
  </conditionalFormatting>
  <conditionalFormatting sqref="A25:B25 D25 AA25:XFD25">
    <cfRule type="cellIs" dxfId="32" priority="121" operator="between">
      <formula>$I$11</formula>
      <formula>$I$11</formula>
    </cfRule>
    <cfRule type="cellIs" dxfId="31" priority="122" operator="between">
      <formula>$I$10</formula>
      <formula>$I$10</formula>
    </cfRule>
    <cfRule type="cellIs" dxfId="30" priority="123" operator="between">
      <formula>$I$9</formula>
      <formula>$I$9</formula>
    </cfRule>
  </conditionalFormatting>
  <conditionalFormatting sqref="A26:B26 D26 AA26:XFD26">
    <cfRule type="cellIs" dxfId="29" priority="118" operator="between">
      <formula>$I$11</formula>
      <formula>$I$11</formula>
    </cfRule>
    <cfRule type="cellIs" dxfId="28" priority="119" operator="between">
      <formula>$I$10</formula>
      <formula>$I$10</formula>
    </cfRule>
    <cfRule type="cellIs" dxfId="27" priority="120" operator="between">
      <formula>$I$9</formula>
      <formula>$I$9</formula>
    </cfRule>
  </conditionalFormatting>
  <conditionalFormatting sqref="A31:B31 D31 AA31:XFD31">
    <cfRule type="cellIs" dxfId="26" priority="100" operator="between">
      <formula>$I$11</formula>
      <formula>$I$11</formula>
    </cfRule>
    <cfRule type="cellIs" dxfId="25" priority="101" operator="between">
      <formula>$I$10</formula>
      <formula>$I$10</formula>
    </cfRule>
    <cfRule type="cellIs" dxfId="24" priority="102" operator="between">
      <formula>$I$9</formula>
      <formula>$I$9</formula>
    </cfRule>
  </conditionalFormatting>
  <conditionalFormatting sqref="A27:B27 D27 AA27:XFD27">
    <cfRule type="cellIs" dxfId="23" priority="112" operator="between">
      <formula>$I$11</formula>
      <formula>$I$11</formula>
    </cfRule>
    <cfRule type="cellIs" dxfId="22" priority="113" operator="between">
      <formula>$I$10</formula>
      <formula>$I$10</formula>
    </cfRule>
    <cfRule type="cellIs" dxfId="21" priority="114" operator="between">
      <formula>$I$9</formula>
      <formula>$I$9</formula>
    </cfRule>
  </conditionalFormatting>
  <conditionalFormatting sqref="A28:B28 D28 AA28:XFD28">
    <cfRule type="cellIs" dxfId="20" priority="109" operator="between">
      <formula>$I$11</formula>
      <formula>$I$11</formula>
    </cfRule>
    <cfRule type="cellIs" dxfId="19" priority="110" operator="between">
      <formula>$I$10</formula>
      <formula>$I$10</formula>
    </cfRule>
    <cfRule type="cellIs" dxfId="18" priority="111" operator="between">
      <formula>$I$9</formula>
      <formula>$I$9</formula>
    </cfRule>
  </conditionalFormatting>
  <conditionalFormatting sqref="A29:B29 D29 AA29:XFD29">
    <cfRule type="cellIs" dxfId="17" priority="106" operator="between">
      <formula>$I$11</formula>
      <formula>$I$11</formula>
    </cfRule>
    <cfRule type="cellIs" dxfId="16" priority="107" operator="between">
      <formula>$I$10</formula>
      <formula>$I$10</formula>
    </cfRule>
    <cfRule type="cellIs" dxfId="15" priority="108" operator="between">
      <formula>$I$9</formula>
      <formula>$I$9</formula>
    </cfRule>
  </conditionalFormatting>
  <conditionalFormatting sqref="A30:B30 D30 AA30:XFD30">
    <cfRule type="cellIs" dxfId="14" priority="103" operator="between">
      <formula>$I$11</formula>
      <formula>$I$11</formula>
    </cfRule>
    <cfRule type="cellIs" dxfId="13" priority="104" operator="between">
      <formula>$I$10</formula>
      <formula>$I$10</formula>
    </cfRule>
    <cfRule type="cellIs" dxfId="12" priority="105" operator="between">
      <formula>$I$9</formula>
      <formula>$I$9</formula>
    </cfRule>
  </conditionalFormatting>
  <conditionalFormatting sqref="A33:B33 D33 AA33:XFD33">
    <cfRule type="cellIs" dxfId="11" priority="97" operator="between">
      <formula>$I$11</formula>
      <formula>$I$11</formula>
    </cfRule>
    <cfRule type="cellIs" dxfId="10" priority="98" operator="between">
      <formula>$I$10</formula>
      <formula>$I$10</formula>
    </cfRule>
    <cfRule type="cellIs" dxfId="9" priority="99" operator="between">
      <formula>$I$9</formula>
      <formula>$I$9</formula>
    </cfRule>
  </conditionalFormatting>
  <conditionalFormatting sqref="C33">
    <cfRule type="cellIs" dxfId="8" priority="94" operator="between">
      <formula>$I$11</formula>
      <formula>$I$11</formula>
    </cfRule>
    <cfRule type="cellIs" dxfId="7" priority="95" operator="between">
      <formula>$I$10</formula>
      <formula>$I$10</formula>
    </cfRule>
    <cfRule type="cellIs" dxfId="6" priority="96" operator="between">
      <formula>$I$9</formula>
      <formula>$I$9</formula>
    </cfRule>
  </conditionalFormatting>
  <conditionalFormatting sqref="P24:Z27">
    <cfRule type="cellIs" dxfId="5" priority="82" operator="between">
      <formula>$I$11</formula>
      <formula>$I$11</formula>
    </cfRule>
    <cfRule type="cellIs" dxfId="4" priority="83" operator="between">
      <formula>$I$10</formula>
      <formula>$I$10</formula>
    </cfRule>
    <cfRule type="cellIs" dxfId="3" priority="84" operator="between">
      <formula>$I$9</formula>
      <formula>$I$9</formula>
    </cfRule>
  </conditionalFormatting>
  <conditionalFormatting sqref="E28:Z33 E24:O27">
    <cfRule type="cellIs" dxfId="2" priority="43" operator="between">
      <formula>$I$11</formula>
      <formula>$I$11</formula>
    </cfRule>
    <cfRule type="cellIs" dxfId="1" priority="44" operator="between">
      <formula>$I$10</formula>
      <formula>$I$10</formula>
    </cfRule>
    <cfRule type="cellIs" dxfId="0" priority="45" operator="between">
      <formula>$I$9</formula>
      <formula>$I$9</formula>
    </cfRule>
  </conditionalFormatting>
  <dataValidations count="2">
    <dataValidation type="list" allowBlank="1" showInputMessage="1" showErrorMessage="1" sqref="A20:AA20" xr:uid="{00000000-0002-0000-0000-000000000000}">
      <formula1>$K$9:$K$10</formula1>
    </dataValidation>
    <dataValidation type="list" allowBlank="1" showInputMessage="1" showErrorMessage="1" sqref="E24:Z33" xr:uid="{00000000-0002-0000-0000-000001000000}">
      <formula1>$I$9:$I$12</formula1>
    </dataValidation>
  </dataValidations>
  <pageMargins left="0.75" right="0.75" top="1" bottom="1" header="0.5" footer="0.5"/>
  <pageSetup paperSize="9" orientation="portrait" horizontalDpi="4294967292" verticalDpi="4294967292"/>
  <ignoredErrors>
    <ignoredError sqref="Y35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Digital Labs @ MMU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 Cooper</dc:creator>
  <cp:lastModifiedBy>nawa8</cp:lastModifiedBy>
  <dcterms:created xsi:type="dcterms:W3CDTF">2017-10-18T09:09:49Z</dcterms:created>
  <dcterms:modified xsi:type="dcterms:W3CDTF">2019-10-11T14:11:15Z</dcterms:modified>
</cp:coreProperties>
</file>