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livia/"/>
    </mc:Choice>
  </mc:AlternateContent>
  <xr:revisionPtr revIDLastSave="384" documentId="8_{D887C54C-DD97-41E3-9E25-7C127F5393FE}" xr6:coauthVersionLast="47" xr6:coauthVersionMax="47" xr10:uidLastSave="{A092B712-0FC1-4367-A856-C7FFAA85F007}"/>
  <bookViews>
    <workbookView xWindow="-120" yWindow="-120" windowWidth="20730" windowHeight="11160" xr2:uid="{58870B00-CDA7-45B2-A026-0B544E698EBB}"/>
  </bookViews>
  <sheets>
    <sheet name="Rates" sheetId="1" r:id="rId1"/>
    <sheet name="Averages" sheetId="6" r:id="rId2"/>
  </sheets>
  <definedNames>
    <definedName name="_xlnm._FilterDatabase" localSheetId="0" hidden="1">Rates!$A$1:$G$40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6" l="1"/>
  <c r="D20" i="6"/>
  <c r="D21" i="6"/>
  <c r="D22" i="6"/>
  <c r="D23" i="6"/>
  <c r="D24" i="6"/>
  <c r="D25" i="6"/>
  <c r="D18" i="6"/>
  <c r="F19" i="1" l="1"/>
  <c r="F21" i="1"/>
  <c r="F23" i="1"/>
  <c r="F25" i="1"/>
  <c r="F27" i="1"/>
  <c r="F29" i="1"/>
  <c r="F31" i="1"/>
  <c r="F17" i="1"/>
  <c r="E11" i="1"/>
  <c r="E13" i="1"/>
  <c r="E15" i="1"/>
  <c r="E9" i="1"/>
  <c r="D17" i="6" l="1"/>
  <c r="D9" i="6"/>
  <c r="D16" i="6"/>
  <c r="D8" i="6"/>
  <c r="D7" i="6"/>
  <c r="D15" i="6"/>
  <c r="D14" i="6"/>
  <c r="D6" i="6"/>
  <c r="D13" i="6"/>
  <c r="D5" i="6"/>
  <c r="D12" i="6"/>
  <c r="D4" i="6"/>
  <c r="D3" i="6"/>
  <c r="D11" i="6"/>
  <c r="D2" i="6"/>
  <c r="D10" i="6"/>
</calcChain>
</file>

<file path=xl/sharedStrings.xml><?xml version="1.0" encoding="utf-8"?>
<sst xmlns="http://schemas.openxmlformats.org/spreadsheetml/2006/main" count="114" uniqueCount="24">
  <si>
    <t>AB</t>
  </si>
  <si>
    <t>B</t>
  </si>
  <si>
    <t>A</t>
  </si>
  <si>
    <t>O</t>
  </si>
  <si>
    <t>Normal</t>
  </si>
  <si>
    <t>Critical</t>
  </si>
  <si>
    <t>Statistic</t>
  </si>
  <si>
    <t>Organ arrival rate</t>
  </si>
  <si>
    <t>Patient arrival rate</t>
  </si>
  <si>
    <t>Reneging rate</t>
  </si>
  <si>
    <t>Organ allocation rate</t>
  </si>
  <si>
    <t>Stationary waiting time per patient</t>
  </si>
  <si>
    <t>Stationary waiting time per patient who receive transplantation</t>
  </si>
  <si>
    <t>Stationary virtual waiting time</t>
  </si>
  <si>
    <t>Deceased</t>
  </si>
  <si>
    <t>Living</t>
  </si>
  <si>
    <t>Death</t>
  </si>
  <si>
    <t>Other</t>
  </si>
  <si>
    <t>Analytical</t>
  </si>
  <si>
    <t>ABO</t>
  </si>
  <si>
    <t>Priority</t>
  </si>
  <si>
    <t>ABO identical</t>
  </si>
  <si>
    <t>ABO compatible</t>
  </si>
  <si>
    <t>ABO incompatible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</si>
</sst>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2" borderId="2" xfId="0" applyFill="1" applyBorder="1"/>
    <xf numFmtId="0" fontId="0" fillId="0" borderId="1" xfId="0" applyBorder="1"/>
    <xf numFmtId="164" fontId="0" fillId="3" borderId="0" xfId="0" applyNumberFormat="1" applyFill="1" applyBorder="1"/>
    <xf numFmtId="0" fontId="0" fillId="2" borderId="1" xfId="0" applyFill="1" applyBorder="1"/>
    <xf numFmtId="0" fontId="0" fillId="0" borderId="1" xfId="0" applyFill="1" applyBorder="1"/>
    <xf numFmtId="164" fontId="0" fillId="3" borderId="3" xfId="0" applyNumberFormat="1" applyFill="1" applyBorder="1"/>
    <xf numFmtId="164" fontId="0" fillId="3" borderId="8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23A-06ED-412D-9FC0-219009796631}">
  <dimension ref="A1:G41"/>
  <sheetViews>
    <sheetView tabSelected="1" topLeftCell="A28" workbookViewId="0">
      <selection activeCell="I42" sqref="I42"/>
    </sheetView>
  </sheetViews>
  <sheetFormatPr defaultRowHeight="12.75" x14ac:dyDescent="0.2"/>
  <cols>
    <col min="1" max="1" width="18.85546875" customWidth="1"/>
    <col min="2" max="2" width="5.42578125" customWidth="1"/>
    <col min="4" max="4" width="14.28515625" customWidth="1"/>
    <col min="5" max="5" width="16.5703125" customWidth="1"/>
    <col min="6" max="6" width="19.140625" customWidth="1"/>
  </cols>
  <sheetData>
    <row r="1" spans="1:5" x14ac:dyDescent="0.2">
      <c r="A1" s="11" t="s">
        <v>8</v>
      </c>
      <c r="B1" s="2" t="s">
        <v>3</v>
      </c>
      <c r="C1" s="2" t="s">
        <v>5</v>
      </c>
      <c r="D1" s="3">
        <v>5.1999999999999998E-2</v>
      </c>
    </row>
    <row r="2" spans="1:5" x14ac:dyDescent="0.2">
      <c r="A2" s="4"/>
      <c r="B2" s="5"/>
      <c r="C2" s="5" t="s">
        <v>4</v>
      </c>
      <c r="D2" s="6">
        <v>37.68</v>
      </c>
    </row>
    <row r="3" spans="1:5" x14ac:dyDescent="0.2">
      <c r="A3" s="4"/>
      <c r="B3" s="5" t="s">
        <v>2</v>
      </c>
      <c r="C3" s="5" t="s">
        <v>5</v>
      </c>
      <c r="D3" s="6">
        <v>2.9000000000000001E-2</v>
      </c>
    </row>
    <row r="4" spans="1:5" x14ac:dyDescent="0.2">
      <c r="A4" s="4"/>
      <c r="B4" s="5"/>
      <c r="C4" s="5" t="s">
        <v>4</v>
      </c>
      <c r="D4" s="6">
        <v>24.666</v>
      </c>
    </row>
    <row r="5" spans="1:5" x14ac:dyDescent="0.2">
      <c r="A5" s="4"/>
      <c r="B5" s="5" t="s">
        <v>1</v>
      </c>
      <c r="C5" s="5" t="s">
        <v>5</v>
      </c>
      <c r="D5" s="6">
        <v>1.6E-2</v>
      </c>
    </row>
    <row r="6" spans="1:5" x14ac:dyDescent="0.2">
      <c r="A6" s="4"/>
      <c r="B6" s="5"/>
      <c r="C6" s="5" t="s">
        <v>4</v>
      </c>
      <c r="D6" s="6">
        <v>11.500999999999999</v>
      </c>
    </row>
    <row r="7" spans="1:5" x14ac:dyDescent="0.2">
      <c r="A7" s="4"/>
      <c r="B7" s="5" t="s">
        <v>0</v>
      </c>
      <c r="C7" s="5" t="s">
        <v>5</v>
      </c>
      <c r="D7" s="6">
        <v>5.0000000000000001E-3</v>
      </c>
    </row>
    <row r="8" spans="1:5" x14ac:dyDescent="0.2">
      <c r="A8" s="4"/>
      <c r="B8" s="5"/>
      <c r="C8" s="5" t="s">
        <v>4</v>
      </c>
      <c r="D8" s="6">
        <v>2.88</v>
      </c>
    </row>
    <row r="9" spans="1:5" x14ac:dyDescent="0.2">
      <c r="A9" s="11" t="s">
        <v>7</v>
      </c>
      <c r="B9" s="2" t="s">
        <v>3</v>
      </c>
      <c r="C9" s="2" t="s">
        <v>14</v>
      </c>
      <c r="D9" s="2">
        <v>12.11</v>
      </c>
      <c r="E9" s="3">
        <f>SUM(D9:D10)</f>
        <v>22.42</v>
      </c>
    </row>
    <row r="10" spans="1:5" x14ac:dyDescent="0.2">
      <c r="A10" s="4"/>
      <c r="B10" s="5"/>
      <c r="C10" s="5" t="s">
        <v>15</v>
      </c>
      <c r="D10" s="5">
        <v>10.31</v>
      </c>
      <c r="E10" s="6"/>
    </row>
    <row r="11" spans="1:5" x14ac:dyDescent="0.2">
      <c r="A11" s="4"/>
      <c r="B11" s="5" t="s">
        <v>2</v>
      </c>
      <c r="C11" s="5" t="s">
        <v>14</v>
      </c>
      <c r="D11" s="5">
        <v>9.4</v>
      </c>
      <c r="E11" s="6">
        <f t="shared" ref="E10:E16" si="0">SUM(D11:D12)</f>
        <v>13.940000000000001</v>
      </c>
    </row>
    <row r="12" spans="1:5" x14ac:dyDescent="0.2">
      <c r="A12" s="4"/>
      <c r="B12" s="5"/>
      <c r="C12" s="5" t="s">
        <v>15</v>
      </c>
      <c r="D12" s="5">
        <v>4.54</v>
      </c>
      <c r="E12" s="6"/>
    </row>
    <row r="13" spans="1:5" x14ac:dyDescent="0.2">
      <c r="A13" s="4"/>
      <c r="B13" s="5" t="s">
        <v>1</v>
      </c>
      <c r="C13" s="5" t="s">
        <v>14</v>
      </c>
      <c r="D13" s="5">
        <v>2.99</v>
      </c>
      <c r="E13" s="6">
        <f t="shared" si="0"/>
        <v>4.33</v>
      </c>
    </row>
    <row r="14" spans="1:5" x14ac:dyDescent="0.2">
      <c r="A14" s="4"/>
      <c r="B14" s="5"/>
      <c r="C14" s="5" t="s">
        <v>15</v>
      </c>
      <c r="D14" s="5">
        <v>1.34</v>
      </c>
      <c r="E14" s="6"/>
    </row>
    <row r="15" spans="1:5" x14ac:dyDescent="0.2">
      <c r="A15" s="4"/>
      <c r="B15" s="5" t="s">
        <v>0</v>
      </c>
      <c r="C15" s="5" t="s">
        <v>14</v>
      </c>
      <c r="D15" s="5">
        <v>0.87</v>
      </c>
      <c r="E15" s="6">
        <f t="shared" si="0"/>
        <v>1.0900000000000001</v>
      </c>
    </row>
    <row r="16" spans="1:5" x14ac:dyDescent="0.2">
      <c r="A16" s="4"/>
      <c r="B16" s="5"/>
      <c r="C16" s="5" t="s">
        <v>15</v>
      </c>
      <c r="D16" s="5">
        <v>0.22</v>
      </c>
      <c r="E16" s="6"/>
    </row>
    <row r="17" spans="1:7" x14ac:dyDescent="0.2">
      <c r="A17" s="11" t="s">
        <v>9</v>
      </c>
      <c r="B17" s="2" t="s">
        <v>3</v>
      </c>
      <c r="C17" s="2" t="s">
        <v>5</v>
      </c>
      <c r="D17" s="2" t="s">
        <v>16</v>
      </c>
      <c r="E17" s="2">
        <v>3.0000000000000001E-3</v>
      </c>
      <c r="F17" s="3">
        <f>SUM(E17:E18)</f>
        <v>9.0000000000000011E-3</v>
      </c>
    </row>
    <row r="18" spans="1:7" x14ac:dyDescent="0.2">
      <c r="A18" s="4"/>
      <c r="B18" s="5"/>
      <c r="C18" s="5"/>
      <c r="D18" s="5" t="s">
        <v>17</v>
      </c>
      <c r="E18" s="5">
        <v>6.0000000000000001E-3</v>
      </c>
      <c r="F18" s="6"/>
      <c r="G18">
        <v>0.5</v>
      </c>
    </row>
    <row r="19" spans="1:7" x14ac:dyDescent="0.2">
      <c r="A19" s="4"/>
      <c r="B19" s="5"/>
      <c r="C19" s="5" t="s">
        <v>4</v>
      </c>
      <c r="D19" s="5" t="s">
        <v>16</v>
      </c>
      <c r="E19" s="5">
        <v>2.504</v>
      </c>
      <c r="F19" s="6">
        <f t="shared" ref="F18:F32" si="1">SUM(E19:E20)</f>
        <v>6.6720000000000006</v>
      </c>
    </row>
    <row r="20" spans="1:7" x14ac:dyDescent="0.2">
      <c r="A20" s="4"/>
      <c r="B20" s="5"/>
      <c r="C20" s="5"/>
      <c r="D20" s="5" t="s">
        <v>17</v>
      </c>
      <c r="E20" s="5">
        <v>4.1680000000000001</v>
      </c>
      <c r="F20" s="6"/>
      <c r="G20">
        <v>0.5</v>
      </c>
    </row>
    <row r="21" spans="1:7" x14ac:dyDescent="0.2">
      <c r="A21" s="4"/>
      <c r="B21" s="5" t="s">
        <v>2</v>
      </c>
      <c r="C21" s="5" t="s">
        <v>5</v>
      </c>
      <c r="D21" s="5" t="s">
        <v>16</v>
      </c>
      <c r="E21" s="5">
        <v>1E-3</v>
      </c>
      <c r="F21" s="6">
        <f>SUM(E21:E22)</f>
        <v>2E-3</v>
      </c>
    </row>
    <row r="22" spans="1:7" x14ac:dyDescent="0.2">
      <c r="A22" s="4"/>
      <c r="B22" s="5"/>
      <c r="C22" s="5"/>
      <c r="D22" s="5" t="s">
        <v>17</v>
      </c>
      <c r="E22">
        <v>1E-3</v>
      </c>
      <c r="F22" s="6"/>
      <c r="G22">
        <v>0.5</v>
      </c>
    </row>
    <row r="23" spans="1:7" x14ac:dyDescent="0.2">
      <c r="A23" s="4"/>
      <c r="B23" s="5"/>
      <c r="C23" s="5" t="s">
        <v>4</v>
      </c>
      <c r="D23" s="5" t="s">
        <v>16</v>
      </c>
      <c r="E23" s="5">
        <v>1.2210000000000001</v>
      </c>
      <c r="F23" s="6">
        <f>SUM(E23:E24)</f>
        <v>3.5590000000000002</v>
      </c>
    </row>
    <row r="24" spans="1:7" x14ac:dyDescent="0.2">
      <c r="A24" s="4"/>
      <c r="B24" s="5"/>
      <c r="C24" s="5"/>
      <c r="D24" s="5" t="s">
        <v>17</v>
      </c>
      <c r="E24">
        <v>2.3380000000000001</v>
      </c>
      <c r="F24" s="6"/>
      <c r="G24">
        <v>0.5</v>
      </c>
    </row>
    <row r="25" spans="1:7" x14ac:dyDescent="0.2">
      <c r="A25" s="4"/>
      <c r="B25" s="5" t="s">
        <v>1</v>
      </c>
      <c r="C25" s="5" t="s">
        <v>5</v>
      </c>
      <c r="D25" s="5" t="s">
        <v>16</v>
      </c>
      <c r="E25" s="5">
        <v>0</v>
      </c>
      <c r="F25" s="6">
        <f t="shared" si="1"/>
        <v>0</v>
      </c>
    </row>
    <row r="26" spans="1:7" x14ac:dyDescent="0.2">
      <c r="A26" s="4"/>
      <c r="B26" s="5"/>
      <c r="C26" s="5"/>
      <c r="D26" s="5" t="s">
        <v>17</v>
      </c>
      <c r="E26" s="5">
        <v>0</v>
      </c>
      <c r="F26" s="6"/>
      <c r="G26">
        <v>0.5</v>
      </c>
    </row>
    <row r="27" spans="1:7" x14ac:dyDescent="0.2">
      <c r="A27" s="4"/>
      <c r="B27" s="5"/>
      <c r="C27" s="5" t="s">
        <v>4</v>
      </c>
      <c r="D27" s="5" t="s">
        <v>16</v>
      </c>
      <c r="E27" s="5">
        <v>0.77600000000000002</v>
      </c>
      <c r="F27" s="6">
        <f t="shared" si="1"/>
        <v>2.02</v>
      </c>
    </row>
    <row r="28" spans="1:7" x14ac:dyDescent="0.2">
      <c r="A28" s="4"/>
      <c r="B28" s="5"/>
      <c r="C28" s="5"/>
      <c r="D28" s="5" t="s">
        <v>17</v>
      </c>
      <c r="E28" s="5">
        <v>1.244</v>
      </c>
      <c r="F28" s="6"/>
      <c r="G28">
        <v>0.5</v>
      </c>
    </row>
    <row r="29" spans="1:7" x14ac:dyDescent="0.2">
      <c r="A29" s="4"/>
      <c r="B29" s="5" t="s">
        <v>0</v>
      </c>
      <c r="C29" s="5" t="s">
        <v>5</v>
      </c>
      <c r="D29" s="5" t="s">
        <v>16</v>
      </c>
      <c r="E29" s="5">
        <v>0</v>
      </c>
      <c r="F29" s="6">
        <f t="shared" si="1"/>
        <v>1E-3</v>
      </c>
    </row>
    <row r="30" spans="1:7" x14ac:dyDescent="0.2">
      <c r="A30" s="4"/>
      <c r="B30" s="5"/>
      <c r="C30" s="5"/>
      <c r="D30" s="5" t="s">
        <v>17</v>
      </c>
      <c r="E30" s="5">
        <v>1E-3</v>
      </c>
      <c r="F30" s="6"/>
      <c r="G30">
        <v>0.5</v>
      </c>
    </row>
    <row r="31" spans="1:7" x14ac:dyDescent="0.2">
      <c r="A31" s="4"/>
      <c r="B31" s="5"/>
      <c r="C31" s="5" t="s">
        <v>4</v>
      </c>
      <c r="D31" s="5" t="s">
        <v>16</v>
      </c>
      <c r="E31" s="5">
        <v>0.105</v>
      </c>
      <c r="F31" s="6">
        <f t="shared" si="1"/>
        <v>0.316</v>
      </c>
    </row>
    <row r="32" spans="1:7" x14ac:dyDescent="0.2">
      <c r="A32" s="4"/>
      <c r="B32" s="5"/>
      <c r="C32" s="5"/>
      <c r="D32" s="5" t="s">
        <v>17</v>
      </c>
      <c r="E32" s="8">
        <v>0.21099999999999999</v>
      </c>
      <c r="F32" s="9"/>
      <c r="G32">
        <v>0.5</v>
      </c>
    </row>
    <row r="33" spans="1:6" x14ac:dyDescent="0.2">
      <c r="A33" s="14" t="s">
        <v>10</v>
      </c>
      <c r="B33" s="12" t="s">
        <v>19</v>
      </c>
      <c r="C33" s="12" t="s">
        <v>20</v>
      </c>
      <c r="D33" s="12" t="s">
        <v>21</v>
      </c>
      <c r="E33" s="15" t="s">
        <v>22</v>
      </c>
      <c r="F33" s="15" t="s">
        <v>23</v>
      </c>
    </row>
    <row r="34" spans="1:6" x14ac:dyDescent="0.2">
      <c r="A34" s="1"/>
      <c r="B34" s="2" t="s">
        <v>3</v>
      </c>
      <c r="C34" s="2" t="s">
        <v>5</v>
      </c>
      <c r="E34" s="16">
        <v>2.0547945205479451E-2</v>
      </c>
      <c r="F34" s="3"/>
    </row>
    <row r="35" spans="1:6" x14ac:dyDescent="0.2">
      <c r="A35" s="4"/>
      <c r="B35" s="5"/>
      <c r="C35" s="5" t="s">
        <v>4</v>
      </c>
      <c r="E35" s="13">
        <v>22.43013698630137</v>
      </c>
      <c r="F35" s="6"/>
    </row>
    <row r="36" spans="1:6" x14ac:dyDescent="0.2">
      <c r="A36" s="4"/>
      <c r="B36" s="5" t="s">
        <v>2</v>
      </c>
      <c r="C36" s="5" t="s">
        <v>5</v>
      </c>
      <c r="E36" s="13">
        <v>1.187214611872146E-2</v>
      </c>
      <c r="F36" s="6"/>
    </row>
    <row r="37" spans="1:6" x14ac:dyDescent="0.2">
      <c r="A37" s="4"/>
      <c r="B37" s="5"/>
      <c r="C37" s="5" t="s">
        <v>4</v>
      </c>
      <c r="E37" s="13">
        <v>17.739726027397261</v>
      </c>
      <c r="F37" s="6"/>
    </row>
    <row r="38" spans="1:6" x14ac:dyDescent="0.2">
      <c r="A38" s="4"/>
      <c r="B38" s="5" t="s">
        <v>1</v>
      </c>
      <c r="C38" s="5" t="s">
        <v>5</v>
      </c>
      <c r="E38" s="13">
        <v>1.0502283105022832E-2</v>
      </c>
      <c r="F38" s="6"/>
    </row>
    <row r="39" spans="1:6" x14ac:dyDescent="0.2">
      <c r="A39" s="4"/>
      <c r="B39" s="5"/>
      <c r="C39" s="5" t="s">
        <v>4</v>
      </c>
      <c r="E39" s="13">
        <v>6.7986301369863016</v>
      </c>
      <c r="F39" s="6"/>
    </row>
    <row r="40" spans="1:6" x14ac:dyDescent="0.2">
      <c r="A40" s="4"/>
      <c r="B40" s="5" t="s">
        <v>0</v>
      </c>
      <c r="C40" s="5" t="s">
        <v>5</v>
      </c>
      <c r="E40" s="13">
        <v>2.2831050228310505E-3</v>
      </c>
      <c r="F40" s="6"/>
    </row>
    <row r="41" spans="1:6" x14ac:dyDescent="0.2">
      <c r="A41" s="7"/>
      <c r="B41" s="8"/>
      <c r="C41" s="8" t="s">
        <v>4</v>
      </c>
      <c r="D41" s="8"/>
      <c r="E41" s="17">
        <v>2.4456621004566208</v>
      </c>
      <c r="F41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787E-7E7E-4E14-A1C3-3228DF5F9E04}">
  <dimension ref="A1:D25"/>
  <sheetViews>
    <sheetView topLeftCell="A16" workbookViewId="0">
      <selection activeCell="E2" sqref="E2"/>
    </sheetView>
  </sheetViews>
  <sheetFormatPr defaultRowHeight="12.75" x14ac:dyDescent="0.2"/>
  <cols>
    <col min="1" max="1" width="53.85546875" customWidth="1"/>
    <col min="2" max="2" width="8.28515625" customWidth="1"/>
    <col min="4" max="4" width="13.85546875" customWidth="1"/>
    <col min="5" max="5" width="26" customWidth="1"/>
  </cols>
  <sheetData>
    <row r="1" spans="1:4" x14ac:dyDescent="0.2">
      <c r="A1" s="10" t="s">
        <v>6</v>
      </c>
      <c r="D1" s="10" t="s">
        <v>18</v>
      </c>
    </row>
    <row r="2" spans="1:4" x14ac:dyDescent="0.2">
      <c r="A2" s="1" t="s">
        <v>11</v>
      </c>
      <c r="B2" s="2" t="s">
        <v>3</v>
      </c>
      <c r="C2" s="2" t="s">
        <v>5</v>
      </c>
      <c r="D2" s="3">
        <f>(IF(Rates!F17=0,0,1/Rates!F17)*(1-(Rates!E34/Rates!D1)))</f>
        <v>67.205245287437052</v>
      </c>
    </row>
    <row r="3" spans="1:4" x14ac:dyDescent="0.2">
      <c r="A3" s="4"/>
      <c r="B3" s="5"/>
      <c r="C3" s="5" t="s">
        <v>4</v>
      </c>
      <c r="D3" s="6">
        <f>(IF(Rates!F19=0,0,1/Rates!F19)*(1-(Rates!E35/Rates!D2)))</f>
        <v>6.0659525777859505E-2</v>
      </c>
    </row>
    <row r="4" spans="1:4" x14ac:dyDescent="0.2">
      <c r="A4" s="4"/>
      <c r="B4" s="5" t="s">
        <v>2</v>
      </c>
      <c r="C4" s="5" t="s">
        <v>5</v>
      </c>
      <c r="D4" s="6">
        <f>(IF(Rates!F21=0,0,1/Rates!F21)*(1-(Rates!E36/Rates!D3)))</f>
        <v>295.3078255392852</v>
      </c>
    </row>
    <row r="5" spans="1:4" x14ac:dyDescent="0.2">
      <c r="A5" s="4"/>
      <c r="B5" s="5"/>
      <c r="C5" s="5" t="s">
        <v>4</v>
      </c>
      <c r="D5" s="6">
        <f>(IF(Rates!F23=0,0,1/Rates!F23)*(1-(Rates!E37/Rates!D4)))</f>
        <v>7.8899263848667994E-2</v>
      </c>
    </row>
    <row r="6" spans="1:4" x14ac:dyDescent="0.2">
      <c r="A6" s="4"/>
      <c r="B6" s="5" t="s">
        <v>1</v>
      </c>
      <c r="C6" s="5" t="s">
        <v>5</v>
      </c>
      <c r="D6" s="6">
        <f>(IF(Rates!F25=0,0,1/Rates!F25)*(1-(Rates!E38/Rates!D5)))</f>
        <v>0</v>
      </c>
    </row>
    <row r="7" spans="1:4" x14ac:dyDescent="0.2">
      <c r="A7" s="4"/>
      <c r="B7" s="5"/>
      <c r="C7" s="5" t="s">
        <v>4</v>
      </c>
      <c r="D7" s="6">
        <f>(IF(Rates!F27=0,0,1/Rates!F27)*(1-(Rates!E39/Rates!D6)))</f>
        <v>0.20240899685062674</v>
      </c>
    </row>
    <row r="8" spans="1:4" x14ac:dyDescent="0.2">
      <c r="A8" s="4"/>
      <c r="B8" s="5" t="s">
        <v>0</v>
      </c>
      <c r="C8" s="5" t="s">
        <v>5</v>
      </c>
      <c r="D8" s="6">
        <f>(IF(Rates!F29=0,0,1/Rates!F29)*(1-(Rates!E40/Rates!D7)))</f>
        <v>543.37899543379001</v>
      </c>
    </row>
    <row r="9" spans="1:4" x14ac:dyDescent="0.2">
      <c r="A9" s="7"/>
      <c r="B9" s="8"/>
      <c r="C9" s="8" t="s">
        <v>4</v>
      </c>
      <c r="D9" s="9">
        <f>(IF(Rates!F31=0,0,1/Rates!F31)*(1-(Rates!E41/Rates!D8)))</f>
        <v>0.47725243884425461</v>
      </c>
    </row>
    <row r="10" spans="1:4" x14ac:dyDescent="0.2">
      <c r="A10" s="1" t="s">
        <v>12</v>
      </c>
      <c r="B10" s="2" t="s">
        <v>3</v>
      </c>
      <c r="C10" s="2" t="s">
        <v>5</v>
      </c>
      <c r="D10" s="3">
        <f>(IF(Rates!F17=0,0,1/Rates!F17)*LN((Rates!D1/Rates!E34)))</f>
        <v>103.1647525155019</v>
      </c>
    </row>
    <row r="11" spans="1:4" x14ac:dyDescent="0.2">
      <c r="A11" s="4"/>
      <c r="B11" s="5"/>
      <c r="C11" s="5" t="s">
        <v>4</v>
      </c>
      <c r="D11" s="6">
        <f>(IF(Rates!F19=0,0,1/Rates!F19)*LN((Rates!D2/Rates!E35)))</f>
        <v>7.7746401965558376E-2</v>
      </c>
    </row>
    <row r="12" spans="1:4" x14ac:dyDescent="0.2">
      <c r="A12" s="4"/>
      <c r="B12" s="5" t="s">
        <v>2</v>
      </c>
      <c r="C12" s="5" t="s">
        <v>5</v>
      </c>
      <c r="D12" s="6">
        <f>(IF(Rates!F21=0,0,1/Rates!F21)*LN((Rates!D3/Rates!E36)))</f>
        <v>446.55041789670082</v>
      </c>
    </row>
    <row r="13" spans="1:4" x14ac:dyDescent="0.2">
      <c r="A13" s="4"/>
      <c r="B13" s="5"/>
      <c r="C13" s="5" t="s">
        <v>4</v>
      </c>
      <c r="D13" s="6">
        <f>(IF(Rates!F23=0,0,1/Rates!F23)*LN((Rates!D4/Rates!E37)))</f>
        <v>9.2615690968965839E-2</v>
      </c>
    </row>
    <row r="14" spans="1:4" x14ac:dyDescent="0.2">
      <c r="A14" s="4"/>
      <c r="B14" s="5" t="s">
        <v>1</v>
      </c>
      <c r="C14" s="5" t="s">
        <v>5</v>
      </c>
      <c r="D14" s="6">
        <f>(IF(Rates!F25=0,0,1/Rates!F25)*LN((Rates!D5/Rates!E38)))</f>
        <v>0</v>
      </c>
    </row>
    <row r="15" spans="1:4" x14ac:dyDescent="0.2">
      <c r="A15" s="4"/>
      <c r="B15" s="5"/>
      <c r="C15" s="5" t="s">
        <v>4</v>
      </c>
      <c r="D15" s="6">
        <f>(IF(Rates!F27=0,0,1/Rates!F27)*LN((Rates!D6/Rates!E39)))</f>
        <v>0.26025388448784165</v>
      </c>
    </row>
    <row r="16" spans="1:4" x14ac:dyDescent="0.2">
      <c r="A16" s="4"/>
      <c r="B16" s="5" t="s">
        <v>0</v>
      </c>
      <c r="C16" s="5" t="s">
        <v>5</v>
      </c>
      <c r="D16" s="6">
        <f>(IF(Rates!F29=0,0,1/Rates!F29)*LN((Rates!D7/Rates!E40)))</f>
        <v>783.90154382840933</v>
      </c>
    </row>
    <row r="17" spans="1:4" x14ac:dyDescent="0.2">
      <c r="A17" s="7"/>
      <c r="B17" s="8"/>
      <c r="C17" s="8" t="s">
        <v>4</v>
      </c>
      <c r="D17" s="9">
        <f>(IF(Rates!F31=0,0,1/Rates!F31)*LN((Rates!D8/Rates!E41)))</f>
        <v>0.51732408274474062</v>
      </c>
    </row>
    <row r="18" spans="1:4" x14ac:dyDescent="0.2">
      <c r="A18" s="1" t="s">
        <v>13</v>
      </c>
      <c r="B18" s="2" t="s">
        <v>3</v>
      </c>
      <c r="C18" s="2" t="s">
        <v>5</v>
      </c>
      <c r="D18" s="3">
        <f>(Rates!E34/Rates!D1)</f>
        <v>0.39515279241306639</v>
      </c>
    </row>
    <row r="19" spans="1:4" x14ac:dyDescent="0.2">
      <c r="A19" s="4"/>
      <c r="B19" s="5"/>
      <c r="C19" s="5" t="s">
        <v>4</v>
      </c>
      <c r="D19" s="6">
        <f>(Rates!E35/Rates!D2)</f>
        <v>0.59527964401012134</v>
      </c>
    </row>
    <row r="20" spans="1:4" x14ac:dyDescent="0.2">
      <c r="A20" s="4"/>
      <c r="B20" s="5" t="s">
        <v>2</v>
      </c>
      <c r="C20" s="5" t="s">
        <v>5</v>
      </c>
      <c r="D20" s="6">
        <f>(Rates!E36/Rates!D3)</f>
        <v>0.40938434892142961</v>
      </c>
    </row>
    <row r="21" spans="1:4" x14ac:dyDescent="0.2">
      <c r="A21" s="4"/>
      <c r="B21" s="5"/>
      <c r="C21" s="5" t="s">
        <v>4</v>
      </c>
      <c r="D21" s="6">
        <f>(Rates!E37/Rates!D4)</f>
        <v>0.71919751996259063</v>
      </c>
    </row>
    <row r="22" spans="1:4" x14ac:dyDescent="0.2">
      <c r="A22" s="4"/>
      <c r="B22" s="5" t="s">
        <v>1</v>
      </c>
      <c r="C22" s="5" t="s">
        <v>5</v>
      </c>
      <c r="D22" s="6">
        <f>(Rates!E38/Rates!D5)</f>
        <v>0.65639269406392697</v>
      </c>
    </row>
    <row r="23" spans="1:4" x14ac:dyDescent="0.2">
      <c r="A23" s="4"/>
      <c r="B23" s="5"/>
      <c r="C23" s="5" t="s">
        <v>4</v>
      </c>
      <c r="D23" s="6">
        <f>(Rates!E39/Rates!D6)</f>
        <v>0.59113382636173395</v>
      </c>
    </row>
    <row r="24" spans="1:4" x14ac:dyDescent="0.2">
      <c r="A24" s="4"/>
      <c r="B24" s="5" t="s">
        <v>0</v>
      </c>
      <c r="C24" s="5" t="s">
        <v>5</v>
      </c>
      <c r="D24" s="6">
        <f>(Rates!E40/Rates!D7)</f>
        <v>0.45662100456621008</v>
      </c>
    </row>
    <row r="25" spans="1:4" x14ac:dyDescent="0.2">
      <c r="A25" s="7"/>
      <c r="B25" s="8"/>
      <c r="C25" s="8" t="s">
        <v>4</v>
      </c>
      <c r="D25" s="9">
        <f>(Rates!E41/Rates!D8)</f>
        <v>0.84918822932521554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Rates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2023-08-04T13:03:44Z</dcterms:modified>
</cp:coreProperties>
</file>