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733" documentId="8_{D887C54C-DD97-41E3-9E25-7C127F5393FE}" xr6:coauthVersionLast="47" xr6:coauthVersionMax="47" xr10:uidLastSave="{6C0FE501-4546-42F5-996A-4FC0CE8F8D06}"/>
  <bookViews>
    <workbookView xWindow="-120" yWindow="-120" windowWidth="20730" windowHeight="11160" activeTab="1" xr2:uid="{58870B00-CDA7-45B2-A026-0B544E698EBB}"/>
  </bookViews>
  <sheets>
    <sheet name="Rates" sheetId="1" r:id="rId1"/>
    <sheet name="Averages" sheetId="6" r:id="rId2"/>
  </sheets>
  <definedNames>
    <definedName name="_xlnm._FilterDatabase" localSheetId="0" hidden="1">Rates!$A$2:$G$43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7" i="6"/>
  <c r="C12" i="6"/>
  <c r="D22" i="1" l="1"/>
  <c r="E22" i="1"/>
  <c r="F22" i="1"/>
  <c r="G22" i="1"/>
  <c r="C22" i="1"/>
  <c r="D19" i="1"/>
  <c r="E19" i="1"/>
  <c r="F19" i="1"/>
  <c r="G19" i="1"/>
  <c r="C19" i="1"/>
  <c r="D16" i="1"/>
  <c r="E16" i="1"/>
  <c r="F16" i="1"/>
  <c r="G16" i="1"/>
  <c r="C16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<sst xmlns="http://schemas.openxmlformats.org/spreadsheetml/2006/main" count="77" uniqueCount="22">
  <si>
    <t>AB</t>
  </si>
  <si>
    <t>B</t>
  </si>
  <si>
    <t>A</t>
  </si>
  <si>
    <t>O</t>
  </si>
  <si>
    <t>Normal</t>
  </si>
  <si>
    <t>Critical</t>
  </si>
  <si>
    <t>Organ arrival rate</t>
  </si>
  <si>
    <t>Patient arrival rate</t>
  </si>
  <si>
    <t>Reneging rate</t>
  </si>
  <si>
    <t>Organ allocation rate</t>
  </si>
  <si>
    <t>Stationary waiting time per patient</t>
  </si>
  <si>
    <t>Stationary waiting time per patient who receive transplantation</t>
  </si>
  <si>
    <t>Stationary virtual waiting time</t>
  </si>
  <si>
    <t>Deceased</t>
  </si>
  <si>
    <t>Living</t>
  </si>
  <si>
    <t>Death</t>
  </si>
  <si>
    <t>Other</t>
  </si>
  <si>
    <t>Analytical</t>
  </si>
  <si>
    <r>
      <t>Traffic intensity (</t>
    </r>
    <r>
      <rPr>
        <i/>
        <sz val="10"/>
        <rFont val="Calibri"/>
        <family val="2"/>
      </rPr>
      <t>ρ</t>
    </r>
    <r>
      <rPr>
        <sz val="10"/>
        <rFont val="Arial"/>
        <family val="2"/>
        <charset val="1"/>
      </rPr>
      <t>)</t>
    </r>
  </si>
  <si>
    <t>All</t>
  </si>
  <si>
    <t>Low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</si>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</sst>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i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10" xfId="0" applyFill="1" applyBorder="1"/>
    <xf numFmtId="0" fontId="0" fillId="0" borderId="12" xfId="0" applyBorder="1"/>
    <xf numFmtId="0" fontId="0" fillId="0" borderId="13" xfId="0" applyFill="1" applyBorder="1"/>
    <xf numFmtId="0" fontId="0" fillId="2" borderId="0" xfId="0" applyFill="1"/>
    <xf numFmtId="0" fontId="0" fillId="0" borderId="1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2" borderId="11" xfId="0" applyFill="1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14" xfId="0" applyFill="1" applyBorder="1"/>
    <xf numFmtId="0" fontId="0" fillId="0" borderId="13" xfId="0" applyBorder="1"/>
    <xf numFmtId="2" fontId="0" fillId="0" borderId="6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223A-06ED-412D-9FC0-219009796631}">
  <dimension ref="A1:H30"/>
  <sheetViews>
    <sheetView topLeftCell="A16" workbookViewId="0">
      <selection activeCell="J26" sqref="J26"/>
    </sheetView>
  </sheetViews>
  <sheetFormatPr defaultRowHeight="12.75" x14ac:dyDescent="0.2"/>
  <cols>
    <col min="1" max="1" width="18.85546875" customWidth="1"/>
    <col min="2" max="2" width="11" customWidth="1"/>
    <col min="3" max="3" width="12.28515625" customWidth="1"/>
    <col min="4" max="4" width="12.42578125" customWidth="1"/>
    <col min="5" max="5" width="9.85546875" customWidth="1"/>
    <col min="6" max="6" width="11.42578125" customWidth="1"/>
  </cols>
  <sheetData>
    <row r="1" spans="1:8" x14ac:dyDescent="0.2">
      <c r="A1" s="11" t="s">
        <v>7</v>
      </c>
      <c r="B1" s="14"/>
      <c r="C1" s="15" t="s">
        <v>19</v>
      </c>
      <c r="D1" s="15" t="s">
        <v>3</v>
      </c>
      <c r="E1" s="15" t="s">
        <v>2</v>
      </c>
      <c r="F1" s="15" t="s">
        <v>1</v>
      </c>
      <c r="G1" s="2" t="s">
        <v>0</v>
      </c>
    </row>
    <row r="2" spans="1:8" x14ac:dyDescent="0.2">
      <c r="A2" s="3"/>
      <c r="B2" s="15" t="s">
        <v>19</v>
      </c>
      <c r="C2" s="16">
        <v>101.41415525114155</v>
      </c>
      <c r="D2" s="17">
        <v>49.462100456621009</v>
      </c>
      <c r="E2" s="17">
        <v>33.00593607305936</v>
      </c>
      <c r="F2" s="17">
        <v>15.082648401826486</v>
      </c>
      <c r="G2" s="18">
        <v>3.865296803652968</v>
      </c>
    </row>
    <row r="3" spans="1:8" x14ac:dyDescent="0.2">
      <c r="A3" s="3"/>
      <c r="B3" s="12" t="s">
        <v>5</v>
      </c>
      <c r="C3" s="19">
        <v>0.10228310502283106</v>
      </c>
      <c r="D3" s="20">
        <v>5.2054794520547946E-2</v>
      </c>
      <c r="E3" s="20">
        <v>2.9223744292237442E-2</v>
      </c>
      <c r="F3" s="20">
        <v>1.643835616438356E-2</v>
      </c>
      <c r="G3" s="21">
        <v>4.5662100456621011E-3</v>
      </c>
    </row>
    <row r="4" spans="1:8" x14ac:dyDescent="0.2">
      <c r="A4" s="3"/>
      <c r="B4" s="12" t="s">
        <v>4</v>
      </c>
      <c r="C4" s="19">
        <v>76.725570776255708</v>
      </c>
      <c r="D4" s="20">
        <v>37.680365296803657</v>
      </c>
      <c r="E4" s="20">
        <v>24.666210045662098</v>
      </c>
      <c r="F4" s="20">
        <v>11.501369863013698</v>
      </c>
      <c r="G4" s="21">
        <v>2.8799086757990868</v>
      </c>
    </row>
    <row r="5" spans="1:8" x14ac:dyDescent="0.2">
      <c r="A5" s="5"/>
      <c r="B5" s="13" t="s">
        <v>20</v>
      </c>
      <c r="C5" s="22">
        <v>25.618721461187217</v>
      </c>
      <c r="D5" s="23">
        <v>12.232876712328768</v>
      </c>
      <c r="E5" s="23">
        <v>8.6420091324200925</v>
      </c>
      <c r="F5" s="23">
        <v>3.7246575342465755</v>
      </c>
      <c r="G5" s="24">
        <v>1.0191780821917809</v>
      </c>
    </row>
    <row r="6" spans="1:8" x14ac:dyDescent="0.2">
      <c r="A6" s="10"/>
      <c r="B6" s="10"/>
    </row>
    <row r="7" spans="1:8" x14ac:dyDescent="0.2">
      <c r="A7" s="11" t="s">
        <v>6</v>
      </c>
      <c r="B7" s="25"/>
      <c r="C7" s="8" t="s">
        <v>19</v>
      </c>
      <c r="D7" s="8" t="s">
        <v>3</v>
      </c>
      <c r="E7" s="8" t="s">
        <v>2</v>
      </c>
      <c r="F7" s="8" t="s">
        <v>1</v>
      </c>
      <c r="G7" s="8" t="s">
        <v>0</v>
      </c>
    </row>
    <row r="8" spans="1:8" x14ac:dyDescent="0.2">
      <c r="A8" s="3"/>
      <c r="B8" s="28" t="s">
        <v>19</v>
      </c>
      <c r="C8" s="26">
        <v>41.764840182648399</v>
      </c>
      <c r="D8" s="26">
        <v>22.411872146118721</v>
      </c>
      <c r="E8" s="26">
        <v>13.938356164383562</v>
      </c>
      <c r="F8" s="26">
        <v>4.3242009132420085</v>
      </c>
      <c r="G8" s="30">
        <v>1.0904109589041096</v>
      </c>
    </row>
    <row r="9" spans="1:8" x14ac:dyDescent="0.2">
      <c r="A9" s="3"/>
      <c r="B9" s="12" t="s">
        <v>13</v>
      </c>
      <c r="C9" s="26">
        <v>25.3648401826484</v>
      </c>
      <c r="D9" s="26">
        <v>12.11</v>
      </c>
      <c r="E9" s="26">
        <v>9.4</v>
      </c>
      <c r="F9" s="26">
        <v>2.99</v>
      </c>
      <c r="G9" s="30">
        <v>0.87</v>
      </c>
    </row>
    <row r="10" spans="1:8" x14ac:dyDescent="0.2">
      <c r="A10" s="5"/>
      <c r="B10" s="29" t="s">
        <v>14</v>
      </c>
      <c r="C10" s="27">
        <v>16.399999999999999</v>
      </c>
      <c r="D10" s="27">
        <v>10.31</v>
      </c>
      <c r="E10" s="27">
        <v>4.54</v>
      </c>
      <c r="F10" s="27">
        <v>1.34</v>
      </c>
      <c r="G10" s="31">
        <v>0.22</v>
      </c>
    </row>
    <row r="11" spans="1:8" x14ac:dyDescent="0.2">
      <c r="A11" s="10"/>
      <c r="B11" s="10"/>
      <c r="C11" s="10"/>
      <c r="D11" s="10"/>
      <c r="E11" s="10"/>
      <c r="F11" s="10"/>
    </row>
    <row r="12" spans="1:8" x14ac:dyDescent="0.2">
      <c r="A12" s="11" t="s">
        <v>8</v>
      </c>
      <c r="B12" s="25"/>
      <c r="C12" s="15" t="s">
        <v>19</v>
      </c>
      <c r="D12" s="15" t="s">
        <v>3</v>
      </c>
      <c r="E12" s="15" t="s">
        <v>2</v>
      </c>
      <c r="F12" s="15" t="s">
        <v>1</v>
      </c>
      <c r="G12" s="15" t="s">
        <v>0</v>
      </c>
      <c r="H12" s="9"/>
    </row>
    <row r="13" spans="1:8" x14ac:dyDescent="0.2">
      <c r="A13" s="3"/>
      <c r="B13" s="1" t="s">
        <v>19</v>
      </c>
      <c r="C13" s="16">
        <f>SUM(C14:C15)</f>
        <v>42.369863013698634</v>
      </c>
      <c r="D13" s="17">
        <f>SUM(D14:D15)</f>
        <v>22.042009132420091</v>
      </c>
      <c r="E13" s="17">
        <f>SUM(E14:E15)</f>
        <v>12.413698630136986</v>
      </c>
      <c r="F13" s="17">
        <f>SUM(F14:F15)</f>
        <v>6.7388127853881281</v>
      </c>
      <c r="G13" s="18">
        <f>SUM(G14:G15)</f>
        <v>1.1757990867579908</v>
      </c>
      <c r="H13" s="2" t="s">
        <v>19</v>
      </c>
    </row>
    <row r="14" spans="1:8" x14ac:dyDescent="0.2">
      <c r="A14" s="3"/>
      <c r="B14" s="3"/>
      <c r="C14" s="19">
        <v>12.105479452054794</v>
      </c>
      <c r="D14" s="20">
        <v>6.338356164383562</v>
      </c>
      <c r="E14" s="20">
        <v>3.4981735159817351</v>
      </c>
      <c r="F14" s="20">
        <v>1.9420091324200914</v>
      </c>
      <c r="G14" s="21">
        <v>0.32694063926940636</v>
      </c>
      <c r="H14" s="4" t="s">
        <v>15</v>
      </c>
    </row>
    <row r="15" spans="1:8" x14ac:dyDescent="0.2">
      <c r="A15" s="3"/>
      <c r="B15" s="3"/>
      <c r="C15" s="19">
        <v>30.264383561643836</v>
      </c>
      <c r="D15" s="20">
        <v>15.703652968036529</v>
      </c>
      <c r="E15" s="20">
        <v>8.9155251141552512</v>
      </c>
      <c r="F15" s="20">
        <v>4.7968036529680367</v>
      </c>
      <c r="G15" s="21">
        <v>0.84885844748858441</v>
      </c>
      <c r="H15" s="4" t="s">
        <v>16</v>
      </c>
    </row>
    <row r="16" spans="1:8" x14ac:dyDescent="0.2">
      <c r="A16" s="3"/>
      <c r="B16" s="3" t="s">
        <v>5</v>
      </c>
      <c r="C16" s="19">
        <f>SUM(C17:C18)</f>
        <v>1.2785388127853882E-2</v>
      </c>
      <c r="D16" s="20">
        <f>SUM(D17:D18)</f>
        <v>9.1324200913242004E-3</v>
      </c>
      <c r="E16" s="20">
        <f>SUM(E17:E18)</f>
        <v>2.2831050228310501E-3</v>
      </c>
      <c r="F16" s="20">
        <f>SUM(F17:F18)</f>
        <v>0</v>
      </c>
      <c r="G16" s="21">
        <f>SUM(G17:G18)</f>
        <v>1.3698630136986301E-3</v>
      </c>
      <c r="H16" s="4" t="s">
        <v>19</v>
      </c>
    </row>
    <row r="17" spans="1:8" x14ac:dyDescent="0.2">
      <c r="A17" s="3"/>
      <c r="B17" s="3"/>
      <c r="C17" s="19">
        <v>3.6529680365296802E-3</v>
      </c>
      <c r="D17" s="20">
        <v>2.7397260273972603E-3</v>
      </c>
      <c r="E17" s="20">
        <v>9.1324200913242006E-4</v>
      </c>
      <c r="F17" s="20">
        <v>0</v>
      </c>
      <c r="G17" s="21">
        <v>0</v>
      </c>
      <c r="H17" s="4" t="s">
        <v>15</v>
      </c>
    </row>
    <row r="18" spans="1:8" x14ac:dyDescent="0.2">
      <c r="A18" s="3"/>
      <c r="B18" s="3"/>
      <c r="C18" s="19">
        <v>9.1324200913242021E-3</v>
      </c>
      <c r="D18" s="20">
        <v>6.392694063926941E-3</v>
      </c>
      <c r="E18" s="20">
        <v>1.3698630136986301E-3</v>
      </c>
      <c r="F18" s="20">
        <v>0</v>
      </c>
      <c r="G18" s="21">
        <v>1.3698630136986301E-3</v>
      </c>
      <c r="H18" s="4" t="s">
        <v>16</v>
      </c>
    </row>
    <row r="19" spans="1:8" x14ac:dyDescent="0.2">
      <c r="A19" s="3"/>
      <c r="B19" s="3" t="s">
        <v>4</v>
      </c>
      <c r="C19" s="19">
        <f>SUM(C20:C21)</f>
        <v>12.566666666666666</v>
      </c>
      <c r="D19" s="20">
        <f>SUM(D20:D21)</f>
        <v>6.6721461187214617</v>
      </c>
      <c r="E19" s="20">
        <f>SUM(E20:E21)</f>
        <v>3.5584474885844752</v>
      </c>
      <c r="F19" s="20">
        <f>SUM(F20:F21)</f>
        <v>2.0196347031963473</v>
      </c>
      <c r="G19" s="21">
        <f>SUM(G20:G21)</f>
        <v>0.31643835616438354</v>
      </c>
      <c r="H19" s="4" t="s">
        <v>19</v>
      </c>
    </row>
    <row r="20" spans="1:8" x14ac:dyDescent="0.2">
      <c r="A20" s="3"/>
      <c r="B20" s="3"/>
      <c r="C20" s="19">
        <v>4.6054794520547944</v>
      </c>
      <c r="D20" s="20">
        <v>2.5036529680365298</v>
      </c>
      <c r="E20" s="20">
        <v>1.2205479452054795</v>
      </c>
      <c r="F20" s="20">
        <v>0.77579908675799092</v>
      </c>
      <c r="G20" s="21">
        <v>0.10547945205479452</v>
      </c>
      <c r="H20" s="4" t="s">
        <v>15</v>
      </c>
    </row>
    <row r="21" spans="1:8" x14ac:dyDescent="0.2">
      <c r="A21" s="3"/>
      <c r="B21" s="3"/>
      <c r="C21" s="19">
        <v>7.961187214611873</v>
      </c>
      <c r="D21" s="20">
        <v>4.1684931506849319</v>
      </c>
      <c r="E21" s="20">
        <v>2.3378995433789957</v>
      </c>
      <c r="F21" s="20">
        <v>1.2438356164383562</v>
      </c>
      <c r="G21" s="21">
        <v>0.21095890410958903</v>
      </c>
      <c r="H21" s="4" t="s">
        <v>16</v>
      </c>
    </row>
    <row r="22" spans="1:8" x14ac:dyDescent="0.2">
      <c r="A22" s="3"/>
      <c r="B22" s="35" t="s">
        <v>20</v>
      </c>
      <c r="C22" s="19">
        <f>SUM(C23:C24)</f>
        <v>33.129223744292233</v>
      </c>
      <c r="D22" s="20">
        <f>SUM(D23:D24)</f>
        <v>16.990410958904111</v>
      </c>
      <c r="E22" s="20">
        <f>SUM(E23:E24)</f>
        <v>9.9470319634703195</v>
      </c>
      <c r="F22" s="20">
        <f>SUM(F23:F24)</f>
        <v>5.2114155251141554</v>
      </c>
      <c r="G22" s="21">
        <f>SUM(G23:G24)</f>
        <v>0.98082191780821915</v>
      </c>
      <c r="H22" s="4" t="s">
        <v>19</v>
      </c>
    </row>
    <row r="23" spans="1:8" x14ac:dyDescent="0.2">
      <c r="A23" s="3"/>
      <c r="B23" s="3"/>
      <c r="C23" s="19">
        <v>7.7082191780821914</v>
      </c>
      <c r="D23" s="20">
        <v>3.9470319634703199</v>
      </c>
      <c r="E23" s="20">
        <v>2.3237442922374427</v>
      </c>
      <c r="F23" s="20">
        <v>1.2123287671232876</v>
      </c>
      <c r="G23" s="21">
        <v>0.22511415525114156</v>
      </c>
      <c r="H23" s="4" t="s">
        <v>15</v>
      </c>
    </row>
    <row r="24" spans="1:8" x14ac:dyDescent="0.2">
      <c r="A24" s="5"/>
      <c r="B24" s="5"/>
      <c r="C24" s="22">
        <v>25.421004566210044</v>
      </c>
      <c r="D24" s="23">
        <v>13.043378995433789</v>
      </c>
      <c r="E24" s="23">
        <v>7.6232876712328768</v>
      </c>
      <c r="F24" s="23">
        <v>3.999086757990868</v>
      </c>
      <c r="G24" s="24">
        <v>0.75570776255707761</v>
      </c>
      <c r="H24" s="6" t="s">
        <v>16</v>
      </c>
    </row>
    <row r="26" spans="1:8" x14ac:dyDescent="0.2">
      <c r="A26" s="11" t="s">
        <v>9</v>
      </c>
      <c r="B26" s="25"/>
      <c r="C26" s="15" t="s">
        <v>19</v>
      </c>
      <c r="D26" s="15" t="s">
        <v>3</v>
      </c>
      <c r="E26" s="15" t="s">
        <v>2</v>
      </c>
      <c r="F26" s="15" t="s">
        <v>1</v>
      </c>
      <c r="G26" s="2" t="s">
        <v>0</v>
      </c>
    </row>
    <row r="27" spans="1:8" x14ac:dyDescent="0.2">
      <c r="A27" s="3"/>
      <c r="B27" s="1" t="s">
        <v>19</v>
      </c>
      <c r="C27" s="36">
        <v>54.092694063926935</v>
      </c>
      <c r="D27" s="37">
        <v>24.426027397260274</v>
      </c>
      <c r="E27" s="37">
        <v>19.62283105022831</v>
      </c>
      <c r="F27" s="37">
        <v>7.3986301369863012</v>
      </c>
      <c r="G27" s="38">
        <v>2.6452054794520548</v>
      </c>
    </row>
    <row r="28" spans="1:8" x14ac:dyDescent="0.2">
      <c r="A28" s="3"/>
      <c r="B28" s="3" t="s">
        <v>5</v>
      </c>
      <c r="C28" s="39">
        <v>4.5205479452054796E-2</v>
      </c>
      <c r="D28" s="40">
        <v>2.0547945205479451E-2</v>
      </c>
      <c r="E28" s="40">
        <v>1.187214611872146E-2</v>
      </c>
      <c r="F28" s="40">
        <v>1.0502283105022832E-2</v>
      </c>
      <c r="G28" s="41">
        <v>2.2831050228310505E-3</v>
      </c>
    </row>
    <row r="29" spans="1:8" x14ac:dyDescent="0.2">
      <c r="A29" s="3"/>
      <c r="B29" s="3" t="s">
        <v>4</v>
      </c>
      <c r="C29" s="39">
        <v>49.414155251141558</v>
      </c>
      <c r="D29" s="40">
        <v>22.43013698630137</v>
      </c>
      <c r="E29" s="40">
        <v>17.739726027397261</v>
      </c>
      <c r="F29" s="40">
        <v>6.7986301369863016</v>
      </c>
      <c r="G29" s="41">
        <v>2.4456621004566208</v>
      </c>
    </row>
    <row r="30" spans="1:8" x14ac:dyDescent="0.2">
      <c r="A30" s="5"/>
      <c r="B30" s="34" t="s">
        <v>20</v>
      </c>
      <c r="C30" s="42">
        <v>4.2356164383561641</v>
      </c>
      <c r="D30" s="43">
        <v>1.800456621004566</v>
      </c>
      <c r="E30" s="43">
        <v>1.7132420091324201</v>
      </c>
      <c r="F30" s="43">
        <v>0.54292237442922375</v>
      </c>
      <c r="G30" s="44">
        <v>0.17899543378995433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787E-7E7E-4E14-A1C3-3228DF5F9E04}">
  <dimension ref="A1:C22"/>
  <sheetViews>
    <sheetView tabSelected="1" workbookViewId="0">
      <selection activeCell="G17" sqref="G17"/>
    </sheetView>
  </sheetViews>
  <sheetFormatPr defaultRowHeight="12.75" x14ac:dyDescent="0.2"/>
  <cols>
    <col min="1" max="1" width="53.85546875" customWidth="1"/>
    <col min="2" max="2" width="8.28515625" customWidth="1"/>
    <col min="3" max="3" width="13.85546875" customWidth="1"/>
    <col min="4" max="4" width="13.140625" customWidth="1"/>
  </cols>
  <sheetData>
    <row r="1" spans="1:3" x14ac:dyDescent="0.2">
      <c r="A1" s="32" t="s">
        <v>21</v>
      </c>
      <c r="B1" s="33"/>
      <c r="C1" s="32" t="s">
        <v>17</v>
      </c>
    </row>
    <row r="2" spans="1:3" x14ac:dyDescent="0.2">
      <c r="A2" s="7" t="s">
        <v>18</v>
      </c>
      <c r="B2" s="1" t="s">
        <v>19</v>
      </c>
      <c r="C2" s="2">
        <v>2.4282184442136336</v>
      </c>
    </row>
    <row r="3" spans="1:3" x14ac:dyDescent="0.2">
      <c r="A3" s="3"/>
      <c r="B3" s="3" t="s">
        <v>3</v>
      </c>
      <c r="C3" s="4">
        <v>2.2069597815899926</v>
      </c>
    </row>
    <row r="4" spans="1:3" x14ac:dyDescent="0.2">
      <c r="A4" s="3"/>
      <c r="B4" s="3" t="s">
        <v>2</v>
      </c>
      <c r="C4" s="4">
        <v>2.3679934479934479</v>
      </c>
    </row>
    <row r="5" spans="1:3" x14ac:dyDescent="0.2">
      <c r="A5" s="3"/>
      <c r="B5" s="3" t="s">
        <v>1</v>
      </c>
      <c r="C5" s="4">
        <v>3.487961985216474</v>
      </c>
    </row>
    <row r="6" spans="1:3" x14ac:dyDescent="0.2">
      <c r="A6" s="5"/>
      <c r="B6" s="5" t="s">
        <v>0</v>
      </c>
      <c r="C6" s="6">
        <v>3.5448073701842548</v>
      </c>
    </row>
    <row r="7" spans="1:3" x14ac:dyDescent="0.2">
      <c r="A7" s="7" t="s">
        <v>10</v>
      </c>
      <c r="B7" s="1" t="s">
        <v>19</v>
      </c>
      <c r="C7" s="2">
        <f>(IF(Rates!C13=0,0,1/Rates!C13)*(1-(Rates!C27/Rates!C2)))</f>
        <v>1.1012920620730985E-2</v>
      </c>
    </row>
    <row r="8" spans="1:3" x14ac:dyDescent="0.2">
      <c r="A8" s="3"/>
      <c r="B8" s="3" t="s">
        <v>3</v>
      </c>
      <c r="C8" s="4">
        <v>2.2963732386977201E-2</v>
      </c>
    </row>
    <row r="9" spans="1:3" x14ac:dyDescent="0.2">
      <c r="A9" s="3"/>
      <c r="B9" s="3" t="s">
        <v>2</v>
      </c>
      <c r="C9" s="4">
        <v>3.2663568833227609E-2</v>
      </c>
    </row>
    <row r="10" spans="1:3" x14ac:dyDescent="0.2">
      <c r="A10" s="3"/>
      <c r="B10" s="3" t="s">
        <v>1</v>
      </c>
      <c r="C10" s="4">
        <v>7.5600973905555396E-2</v>
      </c>
    </row>
    <row r="11" spans="1:3" x14ac:dyDescent="0.2">
      <c r="A11" s="5"/>
      <c r="B11" s="5" t="s">
        <v>0</v>
      </c>
      <c r="C11" s="6">
        <v>0.26845801386634865</v>
      </c>
    </row>
    <row r="12" spans="1:3" x14ac:dyDescent="0.2">
      <c r="A12" s="7" t="s">
        <v>11</v>
      </c>
      <c r="B12" s="1" t="s">
        <v>19</v>
      </c>
      <c r="C12" s="2">
        <f>(IF(Rates!C13=0,0,1/Rates!C13)*LN((Rates!C2/Rates!C27)))</f>
        <v>1.4833976396017544E-2</v>
      </c>
    </row>
    <row r="13" spans="1:3" x14ac:dyDescent="0.2">
      <c r="A13" s="3"/>
      <c r="B13" s="3" t="s">
        <v>3</v>
      </c>
      <c r="C13" s="4">
        <v>3.2009671366421209E-2</v>
      </c>
    </row>
    <row r="14" spans="1:3" x14ac:dyDescent="0.2">
      <c r="A14" s="3"/>
      <c r="B14" s="3" t="s">
        <v>2</v>
      </c>
      <c r="C14" s="4">
        <v>4.1888699247306142E-2</v>
      </c>
    </row>
    <row r="15" spans="1:3" x14ac:dyDescent="0.2">
      <c r="A15" s="3"/>
      <c r="B15" s="3" t="s">
        <v>1</v>
      </c>
      <c r="C15" s="4">
        <v>0.1056937070157281</v>
      </c>
    </row>
    <row r="16" spans="1:3" x14ac:dyDescent="0.2">
      <c r="A16" s="5"/>
      <c r="B16" s="5" t="s">
        <v>0</v>
      </c>
      <c r="C16" s="6">
        <v>0.32258038617500556</v>
      </c>
    </row>
    <row r="17" spans="1:3" x14ac:dyDescent="0.2">
      <c r="A17" s="7" t="s">
        <v>12</v>
      </c>
      <c r="B17" s="1" t="s">
        <v>19</v>
      </c>
      <c r="C17" s="2">
        <f>Rates!C27/Rates!C2</f>
        <v>0.53338406191889121</v>
      </c>
    </row>
    <row r="18" spans="1:3" x14ac:dyDescent="0.2">
      <c r="A18" s="3"/>
      <c r="B18" s="3" t="s">
        <v>3</v>
      </c>
      <c r="C18" s="4">
        <v>0.49383320101179812</v>
      </c>
    </row>
    <row r="19" spans="1:3" x14ac:dyDescent="0.2">
      <c r="A19" s="3"/>
      <c r="B19" s="3" t="s">
        <v>2</v>
      </c>
      <c r="C19" s="4">
        <v>0.59452430031957726</v>
      </c>
    </row>
    <row r="20" spans="1:3" x14ac:dyDescent="0.2">
      <c r="A20" s="3"/>
      <c r="B20" s="3" t="s">
        <v>1</v>
      </c>
      <c r="C20" s="4">
        <v>0.49053919045744898</v>
      </c>
    </row>
    <row r="21" spans="1:3" x14ac:dyDescent="0.2">
      <c r="A21" s="5"/>
      <c r="B21" s="5" t="s">
        <v>0</v>
      </c>
      <c r="C21" s="6">
        <v>0.68434731246308322</v>
      </c>
    </row>
    <row r="22" spans="1:3" x14ac:dyDescent="0.2">
      <c r="A22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Rates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2023-08-04T15:46:10Z</dcterms:modified>
</cp:coreProperties>
</file>