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6"/>
  <workbookPr defaultThemeVersion="166925"/>
  <xr:revisionPtr revIDLastSave="0" documentId="8_{8923D9A2-B39E-4065-B11F-B6562301ABF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ti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1" i="1" l="1"/>
  <c r="S91" i="1"/>
  <c r="V100" i="1"/>
  <c r="S100" i="1"/>
  <c r="V97" i="1"/>
  <c r="S97" i="1"/>
  <c r="V94" i="1"/>
  <c r="S94" i="1"/>
  <c r="Q100" i="1"/>
  <c r="Q97" i="1"/>
  <c r="Q94" i="1"/>
  <c r="V91" i="1"/>
  <c r="N113" i="1"/>
  <c r="K113" i="1"/>
  <c r="I113" i="1"/>
  <c r="N110" i="1"/>
  <c r="K110" i="1"/>
  <c r="I110" i="1"/>
  <c r="N107" i="1"/>
  <c r="K107" i="1"/>
  <c r="I107" i="1"/>
  <c r="N104" i="1"/>
  <c r="K104" i="1"/>
  <c r="I104" i="1"/>
  <c r="N100" i="1"/>
  <c r="K100" i="1"/>
  <c r="I100" i="1"/>
  <c r="N97" i="1"/>
  <c r="K97" i="1"/>
  <c r="I97" i="1"/>
  <c r="N94" i="1"/>
  <c r="N91" i="1"/>
  <c r="K94" i="1"/>
  <c r="I94" i="1"/>
  <c r="K91" i="1"/>
  <c r="I91" i="1"/>
  <c r="B105" i="1"/>
  <c r="B102" i="1"/>
  <c r="B101" i="1"/>
  <c r="B100" i="1"/>
  <c r="D98" i="1"/>
  <c r="D95" i="1"/>
  <c r="D94" i="1"/>
  <c r="D93" i="1"/>
  <c r="D92" i="1"/>
  <c r="N70" i="1"/>
  <c r="N71" i="1"/>
  <c r="N72" i="1"/>
  <c r="N73" i="1"/>
  <c r="N69" i="1"/>
  <c r="L70" i="1"/>
  <c r="L71" i="1"/>
  <c r="L72" i="1"/>
  <c r="L73" i="1"/>
  <c r="L69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B98" i="1"/>
  <c r="B92" i="1"/>
  <c r="B93" i="1"/>
  <c r="B94" i="1"/>
  <c r="B95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69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73" i="1"/>
  <c r="D74" i="1"/>
  <c r="D70" i="1"/>
  <c r="D71" i="1"/>
  <c r="D72" i="1"/>
  <c r="D69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D64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D60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D63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D59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D65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D61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D57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D56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D55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D62" i="1"/>
  <c r="D58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D54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D53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D52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D51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D50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D49" i="1"/>
  <c r="D48" i="1"/>
  <c r="D47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D4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D37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D31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D25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D19" i="1"/>
  <c r="E19" i="1"/>
  <c r="D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F13" i="1"/>
  <c r="E13" i="1"/>
</calcChain>
</file>

<file path=xl/sharedStrings.xml><?xml version="1.0" encoding="utf-8"?>
<sst xmlns="http://schemas.openxmlformats.org/spreadsheetml/2006/main" count="155" uniqueCount="58">
  <si>
    <t>ORGANI</t>
  </si>
  <si>
    <t>To Date</t>
  </si>
  <si>
    <t>Deceased Donor</t>
  </si>
  <si>
    <t>All ABO</t>
  </si>
  <si>
    <t>O</t>
  </si>
  <si>
    <t>A</t>
  </si>
  <si>
    <t>B</t>
  </si>
  <si>
    <t>AB</t>
  </si>
  <si>
    <t>Unknown</t>
  </si>
  <si>
    <t>PAZIENTI</t>
  </si>
  <si>
    <t>All Types</t>
  </si>
  <si>
    <t>Not Applicable</t>
  </si>
  <si>
    <t>Kidney/Pancreas/Kidney-Pancreas: Active</t>
  </si>
  <si>
    <t>Kidney/Panc/Kidney-Panc: Active-Medically urgent</t>
  </si>
  <si>
    <t>Kidney/Panc/Kidney-Panc: Active-Critical status</t>
  </si>
  <si>
    <t>Kidney/Panc/Kidney-Panc: Temporarily inactive</t>
  </si>
  <si>
    <t>PAZIENTI - LISTE</t>
  </si>
  <si>
    <t>Critical</t>
  </si>
  <si>
    <t>Normal</t>
  </si>
  <si>
    <t>Low</t>
  </si>
  <si>
    <t>VALORI MEDI - P</t>
  </si>
  <si>
    <t>2011-2016</t>
  </si>
  <si>
    <t>2017-2022</t>
  </si>
  <si>
    <t>VALORI MEDI - O</t>
  </si>
  <si>
    <t>normal_0</t>
  </si>
  <si>
    <t>all*p_0*p_normal</t>
  </si>
  <si>
    <t>delta</t>
  </si>
  <si>
    <t>low_0</t>
  </si>
  <si>
    <t>all*p_0*p_low</t>
  </si>
  <si>
    <t>PROBABILITÀ - P</t>
  </si>
  <si>
    <t>PROBABILITÀ - O</t>
  </si>
  <si>
    <t>p_A</t>
  </si>
  <si>
    <t>p_B</t>
  </si>
  <si>
    <t>normal_a</t>
  </si>
  <si>
    <t>all*p_A*p_normal</t>
  </si>
  <si>
    <t>low_a</t>
  </si>
  <si>
    <t>all*p_A*p_low</t>
  </si>
  <si>
    <t>p_AB</t>
  </si>
  <si>
    <t>p_0</t>
  </si>
  <si>
    <t>normal_b</t>
  </si>
  <si>
    <t>all*p_B*p_normal</t>
  </si>
  <si>
    <t>low_b</t>
  </si>
  <si>
    <t>all*p_B*p_low</t>
  </si>
  <si>
    <t>normal_AB</t>
  </si>
  <si>
    <t>all*p_AB*p_normal</t>
  </si>
  <si>
    <t>low_ab</t>
  </si>
  <si>
    <t>all*p_AB*p_low</t>
  </si>
  <si>
    <t>p_low</t>
  </si>
  <si>
    <t>p_critical</t>
  </si>
  <si>
    <t>p_normal</t>
  </si>
  <si>
    <t>crit_0</t>
  </si>
  <si>
    <t>all*p_0*p_critical</t>
  </si>
  <si>
    <t>crit_a</t>
  </si>
  <si>
    <t>all*p_A*p_critical</t>
  </si>
  <si>
    <t>crit_b</t>
  </si>
  <si>
    <t>all*p_B*p_critical</t>
  </si>
  <si>
    <t>crit_ab</t>
  </si>
  <si>
    <t>all*p_AB*p_critical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</si>
</sst>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  <font>
      <b/>
      <sz val="10"/>
      <color rgb="FF000000"/>
      <name val="Liberation Sans"/>
    </font>
    <font>
      <b/>
      <sz val="11"/>
      <color rgb="FF000000"/>
      <name val="Calibri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Liberation Sans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0" fillId="0" borderId="0" xfId="0" applyNumberFormat="1"/>
    <xf numFmtId="0" fontId="4" fillId="0" borderId="0" xfId="0" applyFont="1"/>
    <xf numFmtId="4" fontId="0" fillId="0" borderId="0" xfId="0" applyNumberFormat="1"/>
    <xf numFmtId="2" fontId="0" fillId="0" borderId="0" xfId="0" applyNumberFormat="1"/>
    <xf numFmtId="0" fontId="6" fillId="0" borderId="0" xfId="0" applyFont="1"/>
    <xf numFmtId="164" fontId="0" fillId="0" borderId="0" xfId="0" applyNumberFormat="1"/>
    <xf numFmtId="164" fontId="1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113"/>
  <sheetViews>
    <sheetView tabSelected="1" topLeftCell="A82" workbookViewId="0">
      <selection activeCell="S77" sqref="S77"/>
    </sheetView>
  </sheetViews>
  <sheetFormatPr defaultRowHeight="15"/>
  <cols>
    <col min="4" max="4" width="10.85546875" bestFit="1" customWidth="1"/>
    <col min="6" max="29" width="9.85546875" bestFit="1" customWidth="1"/>
  </cols>
  <sheetData>
    <row r="1" spans="1:41">
      <c r="A1" s="18" t="s">
        <v>0</v>
      </c>
      <c r="B1" s="19"/>
      <c r="C1" s="1"/>
      <c r="D1" s="1" t="s">
        <v>1</v>
      </c>
      <c r="E1" s="1">
        <v>2023</v>
      </c>
      <c r="F1" s="1">
        <v>2022</v>
      </c>
      <c r="G1" s="1">
        <v>2021</v>
      </c>
      <c r="H1" s="1">
        <v>2020</v>
      </c>
      <c r="I1" s="1">
        <v>2019</v>
      </c>
      <c r="J1" s="1">
        <v>2018</v>
      </c>
      <c r="K1" s="1">
        <v>2017</v>
      </c>
      <c r="L1" s="1">
        <v>2016</v>
      </c>
      <c r="M1" s="1">
        <v>2015</v>
      </c>
      <c r="N1" s="1">
        <v>2014</v>
      </c>
      <c r="O1" s="1">
        <v>2013</v>
      </c>
      <c r="P1" s="1">
        <v>2012</v>
      </c>
      <c r="Q1" s="1">
        <v>2011</v>
      </c>
      <c r="R1" s="1">
        <v>2010</v>
      </c>
      <c r="S1" s="1">
        <v>2009</v>
      </c>
      <c r="T1" s="1">
        <v>2008</v>
      </c>
      <c r="U1" s="1">
        <v>2007</v>
      </c>
      <c r="V1" s="1">
        <v>2006</v>
      </c>
      <c r="W1" s="1">
        <v>2005</v>
      </c>
      <c r="X1" s="1">
        <v>2004</v>
      </c>
      <c r="Y1" s="1">
        <v>2003</v>
      </c>
      <c r="Z1" s="1">
        <v>2002</v>
      </c>
      <c r="AA1" s="1">
        <v>2001</v>
      </c>
      <c r="AB1" s="1">
        <v>2000</v>
      </c>
      <c r="AC1" s="1">
        <v>1999</v>
      </c>
      <c r="AD1" s="1">
        <v>1998</v>
      </c>
      <c r="AE1" s="1">
        <v>1997</v>
      </c>
      <c r="AF1" s="1">
        <v>1996</v>
      </c>
      <c r="AG1" s="1">
        <v>1995</v>
      </c>
      <c r="AH1" s="1">
        <v>1994</v>
      </c>
      <c r="AI1" s="1">
        <v>1993</v>
      </c>
      <c r="AJ1" s="1">
        <v>1992</v>
      </c>
      <c r="AK1" s="1">
        <v>1991</v>
      </c>
      <c r="AL1" s="1">
        <v>1990</v>
      </c>
      <c r="AM1" s="1">
        <v>1989</v>
      </c>
      <c r="AN1" s="1">
        <v>1988</v>
      </c>
      <c r="AO1" s="1"/>
    </row>
    <row r="2" spans="1:41">
      <c r="A2" s="1" t="s">
        <v>2</v>
      </c>
      <c r="B2" s="1" t="s">
        <v>3</v>
      </c>
      <c r="C2" s="1"/>
      <c r="D2" s="3">
        <f>SUM(D3:D6)</f>
        <v>250958</v>
      </c>
      <c r="E2" s="3">
        <f t="shared" ref="E2:AN2" si="0">SUM(E3:E6)</f>
        <v>6338</v>
      </c>
      <c r="F2" s="3">
        <f t="shared" si="0"/>
        <v>14224</v>
      </c>
      <c r="G2" s="3">
        <f t="shared" si="0"/>
        <v>13214</v>
      </c>
      <c r="H2" s="3">
        <f t="shared" si="0"/>
        <v>11925</v>
      </c>
      <c r="I2" s="3">
        <f t="shared" si="0"/>
        <v>11152</v>
      </c>
      <c r="J2" s="3">
        <f t="shared" si="0"/>
        <v>9866</v>
      </c>
      <c r="K2" s="3">
        <f t="shared" si="0"/>
        <v>9401</v>
      </c>
      <c r="L2" s="3">
        <f t="shared" si="0"/>
        <v>9114</v>
      </c>
      <c r="M2" s="3">
        <f t="shared" si="0"/>
        <v>8250</v>
      </c>
      <c r="N2" s="3">
        <f t="shared" si="0"/>
        <v>7761</v>
      </c>
      <c r="O2" s="3">
        <f t="shared" si="0"/>
        <v>7547</v>
      </c>
      <c r="P2" s="3">
        <f t="shared" si="0"/>
        <v>7421</v>
      </c>
      <c r="Q2" s="3">
        <f t="shared" si="0"/>
        <v>7434</v>
      </c>
      <c r="R2" s="3">
        <f t="shared" si="0"/>
        <v>7241</v>
      </c>
      <c r="S2" s="3">
        <f t="shared" si="0"/>
        <v>7248</v>
      </c>
      <c r="T2" s="3">
        <f t="shared" si="0"/>
        <v>7188</v>
      </c>
      <c r="U2" s="3">
        <f t="shared" si="0"/>
        <v>7240</v>
      </c>
      <c r="V2" s="3">
        <f t="shared" si="0"/>
        <v>7176</v>
      </c>
      <c r="W2" s="3">
        <f t="shared" si="0"/>
        <v>6700</v>
      </c>
      <c r="X2" s="3">
        <f t="shared" si="0"/>
        <v>6325</v>
      </c>
      <c r="Y2" s="3">
        <f t="shared" si="0"/>
        <v>5752</v>
      </c>
      <c r="Z2" s="3">
        <f t="shared" si="0"/>
        <v>5638</v>
      </c>
      <c r="AA2" s="3">
        <f t="shared" si="0"/>
        <v>5528</v>
      </c>
      <c r="AB2" s="3">
        <f t="shared" si="0"/>
        <v>5489</v>
      </c>
      <c r="AC2" s="3">
        <f t="shared" si="0"/>
        <v>5385</v>
      </c>
      <c r="AD2" s="3">
        <f t="shared" si="0"/>
        <v>5339</v>
      </c>
      <c r="AE2" s="3">
        <f t="shared" si="0"/>
        <v>5083</v>
      </c>
      <c r="AF2" s="3">
        <f t="shared" si="0"/>
        <v>5037</v>
      </c>
      <c r="AG2" s="3">
        <f t="shared" si="0"/>
        <v>5003</v>
      </c>
      <c r="AH2" s="3">
        <f t="shared" si="0"/>
        <v>4797</v>
      </c>
      <c r="AI2" s="3">
        <f t="shared" si="0"/>
        <v>4609</v>
      </c>
      <c r="AJ2" s="3">
        <f t="shared" si="0"/>
        <v>4274</v>
      </c>
      <c r="AK2" s="3">
        <f t="shared" si="0"/>
        <v>4268</v>
      </c>
      <c r="AL2" s="3">
        <f t="shared" si="0"/>
        <v>4305</v>
      </c>
      <c r="AM2" s="3">
        <f t="shared" si="0"/>
        <v>3810</v>
      </c>
      <c r="AN2" s="3">
        <f t="shared" si="0"/>
        <v>3876</v>
      </c>
      <c r="AO2" s="1"/>
    </row>
    <row r="3" spans="1:41">
      <c r="A3" s="1"/>
      <c r="B3" s="1" t="s">
        <v>4</v>
      </c>
      <c r="C3" s="1"/>
      <c r="D3" s="3">
        <v>119678</v>
      </c>
      <c r="E3" s="3">
        <v>3080</v>
      </c>
      <c r="F3" s="3">
        <v>6870</v>
      </c>
      <c r="G3" s="3">
        <v>6379</v>
      </c>
      <c r="H3" s="3">
        <v>5661</v>
      </c>
      <c r="I3" s="3">
        <v>5322</v>
      </c>
      <c r="J3" s="3">
        <v>4665</v>
      </c>
      <c r="K3" s="3">
        <v>4504</v>
      </c>
      <c r="L3" s="3">
        <v>4363</v>
      </c>
      <c r="M3" s="3">
        <v>3977</v>
      </c>
      <c r="N3" s="3">
        <v>3683</v>
      </c>
      <c r="O3" s="3">
        <v>3614</v>
      </c>
      <c r="P3" s="3">
        <v>3463</v>
      </c>
      <c r="Q3" s="3">
        <v>3566</v>
      </c>
      <c r="R3" s="3">
        <v>3449</v>
      </c>
      <c r="S3" s="3">
        <v>3458</v>
      </c>
      <c r="T3" s="3">
        <v>3403</v>
      </c>
      <c r="U3" s="3">
        <v>3547</v>
      </c>
      <c r="V3" s="3">
        <v>3423</v>
      </c>
      <c r="W3" s="3">
        <v>3214</v>
      </c>
      <c r="X3" s="3">
        <v>3028</v>
      </c>
      <c r="Y3" s="3">
        <v>2812</v>
      </c>
      <c r="Z3" s="3">
        <v>2634</v>
      </c>
      <c r="AA3" s="3">
        <v>2586</v>
      </c>
      <c r="AB3" s="3">
        <v>2603</v>
      </c>
      <c r="AC3" s="3">
        <v>2494</v>
      </c>
      <c r="AD3" s="3">
        <v>2540</v>
      </c>
      <c r="AE3" s="3">
        <v>2428</v>
      </c>
      <c r="AF3" s="3">
        <v>2345</v>
      </c>
      <c r="AG3" s="3">
        <v>2400</v>
      </c>
      <c r="AH3" s="3">
        <v>2305</v>
      </c>
      <c r="AI3" s="3">
        <v>2212</v>
      </c>
      <c r="AJ3" s="3">
        <v>2064</v>
      </c>
      <c r="AK3" s="3">
        <v>2021</v>
      </c>
      <c r="AL3" s="3">
        <v>1957</v>
      </c>
      <c r="AM3" s="3">
        <v>1810</v>
      </c>
      <c r="AN3" s="3">
        <v>1798</v>
      </c>
      <c r="AO3" s="1"/>
    </row>
    <row r="4" spans="1:41">
      <c r="A4" s="1"/>
      <c r="B4" s="1" t="s">
        <v>5</v>
      </c>
      <c r="C4" s="1"/>
      <c r="D4" s="3">
        <v>93683</v>
      </c>
      <c r="E4" s="3">
        <v>2312</v>
      </c>
      <c r="F4" s="3">
        <v>5213</v>
      </c>
      <c r="G4" s="3">
        <v>4915</v>
      </c>
      <c r="H4" s="3">
        <v>4435</v>
      </c>
      <c r="I4" s="3">
        <v>4127</v>
      </c>
      <c r="J4" s="3">
        <v>3635</v>
      </c>
      <c r="K4" s="3">
        <v>3516</v>
      </c>
      <c r="L4" s="3">
        <v>3403</v>
      </c>
      <c r="M4" s="3">
        <v>3020</v>
      </c>
      <c r="N4" s="3">
        <v>2882</v>
      </c>
      <c r="O4" s="3">
        <v>2815</v>
      </c>
      <c r="P4" s="3">
        <v>2766</v>
      </c>
      <c r="Q4" s="3">
        <v>2715</v>
      </c>
      <c r="R4" s="3">
        <v>2638</v>
      </c>
      <c r="S4" s="3">
        <v>2722</v>
      </c>
      <c r="T4" s="3">
        <v>2677</v>
      </c>
      <c r="U4" s="3">
        <v>2579</v>
      </c>
      <c r="V4" s="3">
        <v>2639</v>
      </c>
      <c r="W4" s="3">
        <v>2493</v>
      </c>
      <c r="X4" s="3">
        <v>2342</v>
      </c>
      <c r="Y4" s="3">
        <v>2125</v>
      </c>
      <c r="Z4" s="3">
        <v>2169</v>
      </c>
      <c r="AA4" s="3">
        <v>2120</v>
      </c>
      <c r="AB4" s="3">
        <v>2079</v>
      </c>
      <c r="AC4" s="3">
        <v>2055</v>
      </c>
      <c r="AD4" s="3">
        <v>2024</v>
      </c>
      <c r="AE4" s="3">
        <v>1914</v>
      </c>
      <c r="AF4" s="3">
        <v>1996</v>
      </c>
      <c r="AG4" s="3">
        <v>1883</v>
      </c>
      <c r="AH4" s="3">
        <v>1799</v>
      </c>
      <c r="AI4" s="3">
        <v>1762</v>
      </c>
      <c r="AJ4" s="3">
        <v>1598</v>
      </c>
      <c r="AK4" s="3">
        <v>1630</v>
      </c>
      <c r="AL4" s="3">
        <v>1723</v>
      </c>
      <c r="AM4" s="3">
        <v>1453</v>
      </c>
      <c r="AN4" s="3">
        <v>1509</v>
      </c>
      <c r="AO4" s="1"/>
    </row>
    <row r="5" spans="1:41">
      <c r="A5" s="1"/>
      <c r="B5" s="1" t="s">
        <v>6</v>
      </c>
      <c r="C5" s="1"/>
      <c r="D5" s="3">
        <v>28973</v>
      </c>
      <c r="E5" s="1">
        <v>735</v>
      </c>
      <c r="F5" s="3">
        <v>1636</v>
      </c>
      <c r="G5" s="3">
        <v>1471</v>
      </c>
      <c r="H5" s="3">
        <v>1390</v>
      </c>
      <c r="I5" s="3">
        <v>1313</v>
      </c>
      <c r="J5" s="3">
        <v>1221</v>
      </c>
      <c r="K5" s="3">
        <v>1058</v>
      </c>
      <c r="L5" s="3">
        <v>1072</v>
      </c>
      <c r="M5" s="1">
        <v>950</v>
      </c>
      <c r="N5" s="1">
        <v>929</v>
      </c>
      <c r="O5" s="1">
        <v>874</v>
      </c>
      <c r="P5" s="1">
        <v>935</v>
      </c>
      <c r="Q5" s="1">
        <v>889</v>
      </c>
      <c r="R5" s="1">
        <v>896</v>
      </c>
      <c r="S5" s="1">
        <v>850</v>
      </c>
      <c r="T5" s="1">
        <v>882</v>
      </c>
      <c r="U5" s="1">
        <v>833</v>
      </c>
      <c r="V5" s="1">
        <v>851</v>
      </c>
      <c r="W5" s="1">
        <v>746</v>
      </c>
      <c r="X5" s="1">
        <v>757</v>
      </c>
      <c r="Y5" s="1">
        <v>617</v>
      </c>
      <c r="Z5" s="1">
        <v>635</v>
      </c>
      <c r="AA5" s="1">
        <v>635</v>
      </c>
      <c r="AB5" s="1">
        <v>618</v>
      </c>
      <c r="AC5" s="1">
        <v>637</v>
      </c>
      <c r="AD5" s="1">
        <v>612</v>
      </c>
      <c r="AE5" s="1">
        <v>552</v>
      </c>
      <c r="AF5" s="1">
        <v>520</v>
      </c>
      <c r="AG5" s="1">
        <v>549</v>
      </c>
      <c r="AH5" s="1">
        <v>520</v>
      </c>
      <c r="AI5" s="1">
        <v>519</v>
      </c>
      <c r="AJ5" s="1">
        <v>452</v>
      </c>
      <c r="AK5" s="1">
        <v>458</v>
      </c>
      <c r="AL5" s="1">
        <v>472</v>
      </c>
      <c r="AM5" s="1">
        <v>432</v>
      </c>
      <c r="AN5" s="1">
        <v>457</v>
      </c>
      <c r="AO5" s="1"/>
    </row>
    <row r="6" spans="1:41">
      <c r="A6" s="1"/>
      <c r="B6" s="1" t="s">
        <v>7</v>
      </c>
      <c r="C6" s="1"/>
      <c r="D6" s="3">
        <v>8624</v>
      </c>
      <c r="E6" s="1">
        <v>211</v>
      </c>
      <c r="F6" s="1">
        <v>505</v>
      </c>
      <c r="G6" s="1">
        <v>449</v>
      </c>
      <c r="H6" s="1">
        <v>439</v>
      </c>
      <c r="I6" s="1">
        <v>390</v>
      </c>
      <c r="J6" s="1">
        <v>345</v>
      </c>
      <c r="K6" s="1">
        <v>323</v>
      </c>
      <c r="L6" s="1">
        <v>276</v>
      </c>
      <c r="M6" s="1">
        <v>303</v>
      </c>
      <c r="N6" s="1">
        <v>267</v>
      </c>
      <c r="O6" s="1">
        <v>244</v>
      </c>
      <c r="P6" s="1">
        <v>257</v>
      </c>
      <c r="Q6" s="1">
        <v>264</v>
      </c>
      <c r="R6" s="1">
        <v>258</v>
      </c>
      <c r="S6" s="1">
        <v>218</v>
      </c>
      <c r="T6" s="1">
        <v>226</v>
      </c>
      <c r="U6" s="1">
        <v>281</v>
      </c>
      <c r="V6" s="1">
        <v>263</v>
      </c>
      <c r="W6" s="1">
        <v>247</v>
      </c>
      <c r="X6" s="1">
        <v>198</v>
      </c>
      <c r="Y6" s="1">
        <v>198</v>
      </c>
      <c r="Z6" s="1">
        <v>200</v>
      </c>
      <c r="AA6" s="1">
        <v>187</v>
      </c>
      <c r="AB6" s="1">
        <v>189</v>
      </c>
      <c r="AC6" s="1">
        <v>199</v>
      </c>
      <c r="AD6" s="1">
        <v>163</v>
      </c>
      <c r="AE6" s="1">
        <v>189</v>
      </c>
      <c r="AF6" s="1">
        <v>176</v>
      </c>
      <c r="AG6" s="1">
        <v>171</v>
      </c>
      <c r="AH6" s="1">
        <v>173</v>
      </c>
      <c r="AI6" s="1">
        <v>116</v>
      </c>
      <c r="AJ6" s="1">
        <v>160</v>
      </c>
      <c r="AK6" s="1">
        <v>159</v>
      </c>
      <c r="AL6" s="1">
        <v>153</v>
      </c>
      <c r="AM6" s="1">
        <v>115</v>
      </c>
      <c r="AN6" s="1">
        <v>112</v>
      </c>
      <c r="AO6" s="1"/>
    </row>
    <row r="7" spans="1:41">
      <c r="A7" s="1"/>
      <c r="B7" s="1" t="s">
        <v>8</v>
      </c>
      <c r="C7" s="1"/>
      <c r="D7" s="1">
        <v>16</v>
      </c>
      <c r="E7" s="1">
        <v>1</v>
      </c>
      <c r="F7" s="1">
        <v>4</v>
      </c>
      <c r="G7" s="1">
        <v>1</v>
      </c>
      <c r="H7" s="1">
        <v>0</v>
      </c>
      <c r="I7" s="1">
        <v>0</v>
      </c>
      <c r="J7" s="1">
        <v>1</v>
      </c>
      <c r="K7" s="1">
        <v>0</v>
      </c>
      <c r="L7" s="1">
        <v>2</v>
      </c>
      <c r="M7" s="1">
        <v>0</v>
      </c>
      <c r="N7" s="1">
        <v>2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1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2</v>
      </c>
      <c r="AK7" s="1">
        <v>0</v>
      </c>
      <c r="AL7" s="1">
        <v>1</v>
      </c>
      <c r="AM7" s="1">
        <v>0</v>
      </c>
      <c r="AN7" s="1">
        <v>0</v>
      </c>
      <c r="AO7" s="1"/>
    </row>
    <row r="8" spans="1:4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>
      <c r="A9" s="1"/>
      <c r="B9" s="1"/>
      <c r="C9" s="1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"/>
      <c r="B10" s="1"/>
      <c r="C10" s="1"/>
      <c r="D10" s="1"/>
      <c r="E10" s="1"/>
      <c r="F10" s="1"/>
      <c r="G10" s="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>
      <c r="A12" s="18" t="s">
        <v>9</v>
      </c>
      <c r="B12" s="19"/>
      <c r="C12" s="1"/>
      <c r="D12" s="1" t="s">
        <v>1</v>
      </c>
      <c r="E12" s="1">
        <v>2023</v>
      </c>
      <c r="F12" s="1">
        <v>2022</v>
      </c>
      <c r="G12" s="1">
        <v>2021</v>
      </c>
      <c r="H12" s="1">
        <v>2020</v>
      </c>
      <c r="I12" s="1">
        <v>2019</v>
      </c>
      <c r="J12" s="1">
        <v>2018</v>
      </c>
      <c r="K12" s="1">
        <v>2017</v>
      </c>
      <c r="L12" s="1">
        <v>2016</v>
      </c>
      <c r="M12" s="1">
        <v>2015</v>
      </c>
      <c r="N12" s="1">
        <v>2014</v>
      </c>
      <c r="O12" s="1">
        <v>2013</v>
      </c>
      <c r="P12" s="1">
        <v>2012</v>
      </c>
      <c r="Q12" s="1">
        <v>2011</v>
      </c>
      <c r="R12" s="1">
        <v>2010</v>
      </c>
      <c r="S12" s="1">
        <v>2009</v>
      </c>
      <c r="T12" s="1">
        <v>2008</v>
      </c>
      <c r="U12" s="1">
        <v>2007</v>
      </c>
      <c r="V12" s="1">
        <v>2006</v>
      </c>
      <c r="W12" s="1">
        <v>2005</v>
      </c>
      <c r="X12" s="1">
        <v>2004</v>
      </c>
      <c r="Y12" s="1">
        <v>2003</v>
      </c>
      <c r="Z12" s="1">
        <v>2002</v>
      </c>
      <c r="AA12" s="1">
        <v>2001</v>
      </c>
      <c r="AB12" s="1">
        <v>2000</v>
      </c>
      <c r="AC12" s="1">
        <v>1999</v>
      </c>
      <c r="AD12" s="1">
        <v>1998</v>
      </c>
      <c r="AE12" s="1">
        <v>1997</v>
      </c>
      <c r="AF12" s="1">
        <v>1996</v>
      </c>
      <c r="AG12" s="1">
        <v>1995</v>
      </c>
      <c r="AH12" s="1"/>
      <c r="AI12" s="1"/>
      <c r="AJ12" s="1"/>
      <c r="AK12" s="1"/>
      <c r="AL12" s="1"/>
      <c r="AM12" s="1"/>
      <c r="AN12" s="1"/>
      <c r="AO12" s="1"/>
    </row>
    <row r="13" spans="1:41">
      <c r="A13" s="1" t="s">
        <v>3</v>
      </c>
      <c r="B13" s="1" t="s">
        <v>10</v>
      </c>
      <c r="C13" s="1"/>
      <c r="D13" s="3">
        <f>SUM(D14:D18)</f>
        <v>765634</v>
      </c>
      <c r="E13" s="3">
        <f>SUM(E14:E18)</f>
        <v>18740</v>
      </c>
      <c r="F13" s="3">
        <f>SUM(F14:F18)</f>
        <v>42754</v>
      </c>
      <c r="G13" s="3">
        <f t="shared" ref="G13:AG13" si="1">SUM(G14:G18)</f>
        <v>40595</v>
      </c>
      <c r="H13" s="3">
        <f t="shared" si="1"/>
        <v>36559</v>
      </c>
      <c r="I13" s="3">
        <f t="shared" si="1"/>
        <v>41531</v>
      </c>
      <c r="J13" s="3">
        <f t="shared" si="1"/>
        <v>39163</v>
      </c>
      <c r="K13" s="3">
        <f t="shared" si="1"/>
        <v>35899</v>
      </c>
      <c r="L13" s="3">
        <f t="shared" si="1"/>
        <v>35763</v>
      </c>
      <c r="M13" s="3">
        <f t="shared" si="1"/>
        <v>35379</v>
      </c>
      <c r="N13" s="3">
        <f t="shared" si="1"/>
        <v>36624</v>
      </c>
      <c r="O13" s="3">
        <f t="shared" si="1"/>
        <v>36874</v>
      </c>
      <c r="P13" s="3">
        <f t="shared" si="1"/>
        <v>35260</v>
      </c>
      <c r="Q13" s="3">
        <f t="shared" si="1"/>
        <v>33936</v>
      </c>
      <c r="R13" s="3">
        <f t="shared" si="1"/>
        <v>34766</v>
      </c>
      <c r="S13" s="3">
        <f t="shared" si="1"/>
        <v>34060</v>
      </c>
      <c r="T13" s="3">
        <f t="shared" si="1"/>
        <v>32997</v>
      </c>
      <c r="U13" s="3">
        <f t="shared" si="1"/>
        <v>32716</v>
      </c>
      <c r="V13" s="3">
        <f t="shared" si="1"/>
        <v>31512</v>
      </c>
      <c r="W13" s="3">
        <f t="shared" si="1"/>
        <v>29367</v>
      </c>
      <c r="X13" s="3">
        <f t="shared" si="1"/>
        <v>27373</v>
      </c>
      <c r="Y13" s="3">
        <f t="shared" si="1"/>
        <v>24642</v>
      </c>
      <c r="Z13" s="3">
        <f t="shared" si="1"/>
        <v>23691</v>
      </c>
      <c r="AA13" s="3">
        <f t="shared" si="1"/>
        <v>22528</v>
      </c>
      <c r="AB13" s="3">
        <f t="shared" si="1"/>
        <v>22425</v>
      </c>
      <c r="AC13" s="3">
        <f t="shared" si="1"/>
        <v>21943</v>
      </c>
      <c r="AD13" s="3">
        <f t="shared" si="1"/>
        <v>19501</v>
      </c>
      <c r="AE13" s="3">
        <f t="shared" si="1"/>
        <v>18417</v>
      </c>
      <c r="AF13" s="3">
        <f t="shared" si="1"/>
        <v>17770</v>
      </c>
      <c r="AG13" s="3">
        <f t="shared" si="1"/>
        <v>17335</v>
      </c>
      <c r="AH13" s="1"/>
      <c r="AI13" s="1"/>
      <c r="AJ13" s="1"/>
      <c r="AK13" s="1"/>
      <c r="AL13" s="1"/>
      <c r="AM13" s="1"/>
      <c r="AN13" s="1"/>
      <c r="AO13" s="1"/>
    </row>
    <row r="14" spans="1:41">
      <c r="A14" s="1"/>
      <c r="B14" s="1" t="s">
        <v>11</v>
      </c>
      <c r="C14" s="1"/>
      <c r="D14" s="3">
        <v>1677</v>
      </c>
      <c r="E14" s="1">
        <v>0</v>
      </c>
      <c r="F14" s="1">
        <v>7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3">
        <v>1490</v>
      </c>
      <c r="AD14" s="1">
        <v>13</v>
      </c>
      <c r="AE14" s="1">
        <v>12</v>
      </c>
      <c r="AF14" s="1">
        <v>33</v>
      </c>
      <c r="AG14" s="1">
        <v>120</v>
      </c>
      <c r="AH14" s="1"/>
      <c r="AI14" s="1"/>
      <c r="AJ14" s="1"/>
      <c r="AK14" s="1"/>
      <c r="AL14" s="1"/>
      <c r="AM14" s="1"/>
      <c r="AN14" s="1"/>
      <c r="AO14" s="1"/>
    </row>
    <row r="15" spans="1:41">
      <c r="A15" s="1"/>
      <c r="B15" s="1" t="s">
        <v>12</v>
      </c>
      <c r="C15" s="1"/>
      <c r="D15" s="3">
        <v>582593</v>
      </c>
      <c r="E15" s="3">
        <v>12273</v>
      </c>
      <c r="F15" s="3">
        <v>28365</v>
      </c>
      <c r="G15" s="3">
        <v>27645</v>
      </c>
      <c r="H15" s="3">
        <v>25844</v>
      </c>
      <c r="I15" s="3">
        <v>31145</v>
      </c>
      <c r="J15" s="3">
        <v>29735</v>
      </c>
      <c r="K15" s="3">
        <v>27913</v>
      </c>
      <c r="L15" s="3">
        <v>27644</v>
      </c>
      <c r="M15" s="3">
        <v>26395</v>
      </c>
      <c r="N15" s="3">
        <v>25198</v>
      </c>
      <c r="O15" s="3">
        <v>25120</v>
      </c>
      <c r="P15" s="3">
        <v>24125</v>
      </c>
      <c r="Q15" s="3">
        <v>23502</v>
      </c>
      <c r="R15" s="3">
        <v>24367</v>
      </c>
      <c r="S15" s="3">
        <v>24299</v>
      </c>
      <c r="T15" s="3">
        <v>23979</v>
      </c>
      <c r="U15" s="3">
        <v>24549</v>
      </c>
      <c r="V15" s="3">
        <v>24481</v>
      </c>
      <c r="W15" s="3">
        <v>24569</v>
      </c>
      <c r="X15" s="3">
        <v>24537</v>
      </c>
      <c r="Y15" s="3">
        <v>23929</v>
      </c>
      <c r="Z15" s="3">
        <v>23029</v>
      </c>
      <c r="AA15" s="3">
        <v>21972</v>
      </c>
      <c r="AB15" s="3">
        <v>21766</v>
      </c>
      <c r="AC15" s="3">
        <v>19878</v>
      </c>
      <c r="AD15" s="3">
        <v>18989</v>
      </c>
      <c r="AE15" s="3">
        <v>17993</v>
      </c>
      <c r="AF15" s="3">
        <v>17063</v>
      </c>
      <c r="AG15" s="3">
        <v>16209</v>
      </c>
      <c r="AH15" s="1"/>
      <c r="AI15" s="1"/>
      <c r="AJ15" s="1"/>
      <c r="AK15" s="1"/>
      <c r="AL15" s="1"/>
      <c r="AM15" s="1"/>
      <c r="AN15" s="1"/>
      <c r="AO15" s="1"/>
    </row>
    <row r="16" spans="1:41">
      <c r="A16" s="1"/>
      <c r="B16" s="1" t="s">
        <v>13</v>
      </c>
      <c r="C16" s="1"/>
      <c r="D16" s="1">
        <v>938</v>
      </c>
      <c r="E16" s="1">
        <v>0</v>
      </c>
      <c r="F16" s="1">
        <v>0</v>
      </c>
      <c r="G16" s="1">
        <v>4</v>
      </c>
      <c r="H16" s="1">
        <v>26</v>
      </c>
      <c r="I16" s="1">
        <v>35</v>
      </c>
      <c r="J16" s="1">
        <v>32</v>
      </c>
      <c r="K16" s="1">
        <v>18</v>
      </c>
      <c r="L16" s="1">
        <v>39</v>
      </c>
      <c r="M16" s="1">
        <v>40</v>
      </c>
      <c r="N16" s="1">
        <v>18</v>
      </c>
      <c r="O16" s="1">
        <v>20</v>
      </c>
      <c r="P16" s="1">
        <v>23</v>
      </c>
      <c r="Q16" s="1">
        <v>19</v>
      </c>
      <c r="R16" s="1">
        <v>27</v>
      </c>
      <c r="S16" s="1">
        <v>21</v>
      </c>
      <c r="T16" s="1">
        <v>40</v>
      </c>
      <c r="U16" s="1">
        <v>39</v>
      </c>
      <c r="V16" s="1">
        <v>51</v>
      </c>
      <c r="W16" s="1">
        <v>52</v>
      </c>
      <c r="X16" s="1">
        <v>33</v>
      </c>
      <c r="Y16" s="1">
        <v>59</v>
      </c>
      <c r="Z16" s="1">
        <v>60</v>
      </c>
      <c r="AA16" s="1">
        <v>37</v>
      </c>
      <c r="AB16" s="1">
        <v>40</v>
      </c>
      <c r="AC16" s="1">
        <v>40</v>
      </c>
      <c r="AD16" s="1">
        <v>47</v>
      </c>
      <c r="AE16" s="1">
        <v>38</v>
      </c>
      <c r="AF16" s="1">
        <v>36</v>
      </c>
      <c r="AG16" s="1">
        <v>51</v>
      </c>
      <c r="AH16" s="1"/>
      <c r="AI16" s="1"/>
      <c r="AJ16" s="1"/>
      <c r="AK16" s="1"/>
      <c r="AL16" s="1"/>
      <c r="AM16" s="1"/>
      <c r="AN16" s="1"/>
      <c r="AO16" s="1"/>
    </row>
    <row r="17" spans="1:41">
      <c r="A17" s="1"/>
      <c r="B17" s="1" t="s">
        <v>14</v>
      </c>
      <c r="C17" s="1"/>
      <c r="D17" s="1">
        <v>272</v>
      </c>
      <c r="E17" s="1">
        <v>0</v>
      </c>
      <c r="F17" s="1">
        <v>0</v>
      </c>
      <c r="G17" s="1">
        <v>3</v>
      </c>
      <c r="H17" s="1">
        <v>4</v>
      </c>
      <c r="I17" s="1">
        <v>6</v>
      </c>
      <c r="J17" s="1">
        <v>5</v>
      </c>
      <c r="K17" s="1">
        <v>1</v>
      </c>
      <c r="L17" s="1">
        <v>6</v>
      </c>
      <c r="M17" s="1">
        <v>6</v>
      </c>
      <c r="N17" s="1">
        <v>18</v>
      </c>
      <c r="O17" s="1">
        <v>9</v>
      </c>
      <c r="P17" s="1">
        <v>5</v>
      </c>
      <c r="Q17" s="1">
        <v>10</v>
      </c>
      <c r="R17" s="1">
        <v>7</v>
      </c>
      <c r="S17" s="1">
        <v>14</v>
      </c>
      <c r="T17" s="1">
        <v>19</v>
      </c>
      <c r="U17" s="1">
        <v>15</v>
      </c>
      <c r="V17" s="1">
        <v>13</v>
      </c>
      <c r="W17" s="1">
        <v>22</v>
      </c>
      <c r="X17" s="1">
        <v>15</v>
      </c>
      <c r="Y17" s="1">
        <v>27</v>
      </c>
      <c r="Z17" s="1">
        <v>19</v>
      </c>
      <c r="AA17" s="1">
        <v>5</v>
      </c>
      <c r="AB17" s="1">
        <v>13</v>
      </c>
      <c r="AC17" s="1">
        <v>8</v>
      </c>
      <c r="AD17" s="1">
        <v>2</v>
      </c>
      <c r="AE17" s="1">
        <v>7</v>
      </c>
      <c r="AF17" s="1">
        <v>7</v>
      </c>
      <c r="AG17" s="1">
        <v>8</v>
      </c>
      <c r="AH17" s="1"/>
      <c r="AI17" s="1"/>
      <c r="AJ17" s="1"/>
      <c r="AK17" s="1"/>
      <c r="AL17" s="1"/>
      <c r="AM17" s="1"/>
      <c r="AN17" s="1"/>
      <c r="AO17" s="1"/>
    </row>
    <row r="18" spans="1:41">
      <c r="A18" s="1"/>
      <c r="B18" s="1" t="s">
        <v>15</v>
      </c>
      <c r="C18" s="1"/>
      <c r="D18" s="3">
        <v>180154</v>
      </c>
      <c r="E18" s="3">
        <v>6467</v>
      </c>
      <c r="F18" s="3">
        <v>14382</v>
      </c>
      <c r="G18" s="3">
        <v>12941</v>
      </c>
      <c r="H18" s="3">
        <v>10685</v>
      </c>
      <c r="I18" s="3">
        <v>10345</v>
      </c>
      <c r="J18" s="3">
        <v>9391</v>
      </c>
      <c r="K18" s="3">
        <v>7967</v>
      </c>
      <c r="L18" s="3">
        <v>8074</v>
      </c>
      <c r="M18" s="3">
        <v>8938</v>
      </c>
      <c r="N18" s="3">
        <v>11390</v>
      </c>
      <c r="O18" s="3">
        <v>11725</v>
      </c>
      <c r="P18" s="3">
        <v>11107</v>
      </c>
      <c r="Q18" s="3">
        <v>10405</v>
      </c>
      <c r="R18" s="3">
        <v>10365</v>
      </c>
      <c r="S18" s="3">
        <v>9726</v>
      </c>
      <c r="T18" s="3">
        <v>8959</v>
      </c>
      <c r="U18" s="3">
        <v>8113</v>
      </c>
      <c r="V18" s="3">
        <v>6967</v>
      </c>
      <c r="W18" s="3">
        <v>4724</v>
      </c>
      <c r="X18" s="3">
        <v>2788</v>
      </c>
      <c r="Y18" s="1">
        <v>627</v>
      </c>
      <c r="Z18" s="1">
        <v>583</v>
      </c>
      <c r="AA18" s="1">
        <v>514</v>
      </c>
      <c r="AB18" s="1">
        <v>606</v>
      </c>
      <c r="AC18" s="1">
        <v>527</v>
      </c>
      <c r="AD18" s="1">
        <v>450</v>
      </c>
      <c r="AE18" s="1">
        <v>367</v>
      </c>
      <c r="AF18" s="1">
        <v>631</v>
      </c>
      <c r="AG18" s="1">
        <v>947</v>
      </c>
      <c r="AH18" s="1"/>
      <c r="AI18" s="1"/>
      <c r="AJ18" s="1"/>
      <c r="AK18" s="1"/>
      <c r="AL18" s="1"/>
      <c r="AM18" s="1"/>
      <c r="AN18" s="1"/>
      <c r="AO18" s="1"/>
    </row>
    <row r="19" spans="1:41">
      <c r="A19" s="1" t="s">
        <v>4</v>
      </c>
      <c r="B19" s="1" t="s">
        <v>10</v>
      </c>
      <c r="C19" s="1"/>
      <c r="D19" s="3">
        <f>SUM(D20:D24)</f>
        <v>370214</v>
      </c>
      <c r="E19" s="3">
        <f>SUM(E20:E24)</f>
        <v>9326</v>
      </c>
      <c r="F19" s="3">
        <f t="shared" ref="F19:AG19" si="2">SUM(F20:F24)</f>
        <v>21056</v>
      </c>
      <c r="G19" s="3">
        <f t="shared" si="2"/>
        <v>19905</v>
      </c>
      <c r="H19" s="3">
        <f t="shared" si="2"/>
        <v>17881</v>
      </c>
      <c r="I19" s="3">
        <f t="shared" si="2"/>
        <v>20338</v>
      </c>
      <c r="J19" s="3">
        <f t="shared" si="2"/>
        <v>19143</v>
      </c>
      <c r="K19" s="3">
        <f t="shared" si="2"/>
        <v>17349</v>
      </c>
      <c r="L19" s="3">
        <f t="shared" si="2"/>
        <v>17638</v>
      </c>
      <c r="M19" s="3">
        <f t="shared" si="2"/>
        <v>17152</v>
      </c>
      <c r="N19" s="3">
        <f t="shared" si="2"/>
        <v>17804</v>
      </c>
      <c r="O19" s="3">
        <f t="shared" si="2"/>
        <v>17857</v>
      </c>
      <c r="P19" s="3">
        <f t="shared" si="2"/>
        <v>17168</v>
      </c>
      <c r="Q19" s="3">
        <f t="shared" si="2"/>
        <v>16415</v>
      </c>
      <c r="R19" s="3">
        <f t="shared" si="2"/>
        <v>16854</v>
      </c>
      <c r="S19" s="3">
        <f t="shared" si="2"/>
        <v>16525</v>
      </c>
      <c r="T19" s="3">
        <f t="shared" si="2"/>
        <v>15975</v>
      </c>
      <c r="U19" s="3">
        <f t="shared" si="2"/>
        <v>15958</v>
      </c>
      <c r="V19" s="3">
        <f t="shared" si="2"/>
        <v>15237</v>
      </c>
      <c r="W19" s="3">
        <f t="shared" si="2"/>
        <v>14211</v>
      </c>
      <c r="X19" s="3">
        <f t="shared" si="2"/>
        <v>13385</v>
      </c>
      <c r="Y19" s="3">
        <f t="shared" si="2"/>
        <v>11977</v>
      </c>
      <c r="Z19" s="3">
        <f t="shared" si="2"/>
        <v>11511</v>
      </c>
      <c r="AA19" s="3">
        <f t="shared" si="2"/>
        <v>10884</v>
      </c>
      <c r="AB19" s="3">
        <f t="shared" si="2"/>
        <v>10870</v>
      </c>
      <c r="AC19" s="3">
        <f t="shared" si="2"/>
        <v>10531</v>
      </c>
      <c r="AD19" s="3">
        <f t="shared" si="2"/>
        <v>9416</v>
      </c>
      <c r="AE19" s="3">
        <f t="shared" si="2"/>
        <v>8869</v>
      </c>
      <c r="AF19" s="3">
        <f t="shared" si="2"/>
        <v>8575</v>
      </c>
      <c r="AG19" s="3">
        <f t="shared" si="2"/>
        <v>8270</v>
      </c>
      <c r="AH19" s="1"/>
      <c r="AI19" s="1"/>
      <c r="AJ19" s="1"/>
      <c r="AK19" s="1"/>
      <c r="AL19" s="1"/>
      <c r="AM19" s="1"/>
      <c r="AN19" s="1"/>
      <c r="AO19" s="1"/>
    </row>
    <row r="20" spans="1:41">
      <c r="A20" s="1"/>
      <c r="B20" s="1" t="s">
        <v>11</v>
      </c>
      <c r="C20" s="1"/>
      <c r="D20" s="1">
        <v>854</v>
      </c>
      <c r="E20" s="1">
        <v>0</v>
      </c>
      <c r="F20" s="1">
        <v>3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762</v>
      </c>
      <c r="AD20" s="1">
        <v>9</v>
      </c>
      <c r="AE20" s="1">
        <v>4</v>
      </c>
      <c r="AF20" s="1">
        <v>18</v>
      </c>
      <c r="AG20" s="1">
        <v>58</v>
      </c>
    </row>
    <row r="21" spans="1:41">
      <c r="A21" s="1"/>
      <c r="B21" s="1" t="s">
        <v>12</v>
      </c>
      <c r="C21" s="1"/>
      <c r="D21" s="3">
        <v>282489</v>
      </c>
      <c r="E21" s="3">
        <v>6214</v>
      </c>
      <c r="F21" s="3">
        <v>14233</v>
      </c>
      <c r="G21" s="3">
        <v>13624</v>
      </c>
      <c r="H21" s="3">
        <v>12769</v>
      </c>
      <c r="I21" s="3">
        <v>15382</v>
      </c>
      <c r="J21" s="3">
        <v>14662</v>
      </c>
      <c r="K21" s="3">
        <v>13658</v>
      </c>
      <c r="L21" s="3">
        <v>13652</v>
      </c>
      <c r="M21" s="3">
        <v>12810</v>
      </c>
      <c r="N21" s="3">
        <v>12356</v>
      </c>
      <c r="O21" s="3">
        <v>12164</v>
      </c>
      <c r="P21" s="3">
        <v>11814</v>
      </c>
      <c r="Q21" s="3">
        <v>11454</v>
      </c>
      <c r="R21" s="3">
        <v>11807</v>
      </c>
      <c r="S21" s="3">
        <v>11751</v>
      </c>
      <c r="T21" s="3">
        <v>11650</v>
      </c>
      <c r="U21" s="3">
        <v>11960</v>
      </c>
      <c r="V21" s="3">
        <v>11918</v>
      </c>
      <c r="W21" s="3">
        <v>11918</v>
      </c>
      <c r="X21" s="3">
        <v>12028</v>
      </c>
      <c r="Y21" s="3">
        <v>11615</v>
      </c>
      <c r="Z21" s="3">
        <v>11218</v>
      </c>
      <c r="AA21" s="3">
        <v>10640</v>
      </c>
      <c r="AB21" s="3">
        <v>10551</v>
      </c>
      <c r="AC21" s="3">
        <v>9515</v>
      </c>
      <c r="AD21" s="3">
        <v>9154</v>
      </c>
      <c r="AE21" s="3">
        <v>8671</v>
      </c>
      <c r="AF21" s="3">
        <v>8250</v>
      </c>
      <c r="AG21" s="3">
        <v>7739</v>
      </c>
    </row>
    <row r="22" spans="1:41">
      <c r="A22" s="1"/>
      <c r="B22" s="1" t="s">
        <v>13</v>
      </c>
      <c r="C22" s="1"/>
      <c r="D22" s="1">
        <v>458</v>
      </c>
      <c r="E22" s="1">
        <v>0</v>
      </c>
      <c r="F22" s="1">
        <v>0</v>
      </c>
      <c r="G22" s="1">
        <v>0</v>
      </c>
      <c r="H22" s="1">
        <v>14</v>
      </c>
      <c r="I22" s="1">
        <v>14</v>
      </c>
      <c r="J22" s="1">
        <v>13</v>
      </c>
      <c r="K22" s="1">
        <v>9</v>
      </c>
      <c r="L22" s="1">
        <v>21</v>
      </c>
      <c r="M22" s="1">
        <v>26</v>
      </c>
      <c r="N22" s="1">
        <v>6</v>
      </c>
      <c r="O22" s="1">
        <v>9</v>
      </c>
      <c r="P22" s="1">
        <v>15</v>
      </c>
      <c r="Q22" s="1">
        <v>10</v>
      </c>
      <c r="R22" s="1">
        <v>12</v>
      </c>
      <c r="S22" s="1">
        <v>9</v>
      </c>
      <c r="T22" s="1">
        <v>23</v>
      </c>
      <c r="U22" s="1">
        <v>18</v>
      </c>
      <c r="V22" s="1">
        <v>19</v>
      </c>
      <c r="W22" s="1">
        <v>22</v>
      </c>
      <c r="X22" s="1">
        <v>13</v>
      </c>
      <c r="Y22" s="1">
        <v>33</v>
      </c>
      <c r="Z22" s="1">
        <v>29</v>
      </c>
      <c r="AA22" s="1">
        <v>18</v>
      </c>
      <c r="AB22" s="1">
        <v>23</v>
      </c>
      <c r="AC22" s="1">
        <v>21</v>
      </c>
      <c r="AD22" s="1">
        <v>31</v>
      </c>
      <c r="AE22" s="1">
        <v>17</v>
      </c>
      <c r="AF22" s="1">
        <v>17</v>
      </c>
      <c r="AG22" s="1">
        <v>22</v>
      </c>
    </row>
    <row r="23" spans="1:41">
      <c r="A23" s="1"/>
      <c r="B23" s="1" t="s">
        <v>14</v>
      </c>
      <c r="C23" s="1"/>
      <c r="D23" s="1">
        <v>139</v>
      </c>
      <c r="E23" s="1">
        <v>0</v>
      </c>
      <c r="F23" s="1">
        <v>0</v>
      </c>
      <c r="G23" s="1">
        <v>3</v>
      </c>
      <c r="H23" s="1">
        <v>3</v>
      </c>
      <c r="I23" s="1">
        <v>5</v>
      </c>
      <c r="J23" s="1">
        <v>4</v>
      </c>
      <c r="K23" s="1">
        <v>1</v>
      </c>
      <c r="L23" s="1">
        <v>2</v>
      </c>
      <c r="M23" s="1">
        <v>5</v>
      </c>
      <c r="N23" s="1">
        <v>8</v>
      </c>
      <c r="O23" s="1">
        <v>4</v>
      </c>
      <c r="P23" s="1">
        <v>5</v>
      </c>
      <c r="Q23" s="1">
        <v>6</v>
      </c>
      <c r="R23" s="1">
        <v>4</v>
      </c>
      <c r="S23" s="1">
        <v>6</v>
      </c>
      <c r="T23" s="1">
        <v>14</v>
      </c>
      <c r="U23" s="1">
        <v>11</v>
      </c>
      <c r="V23" s="1">
        <v>5</v>
      </c>
      <c r="W23" s="1">
        <v>12</v>
      </c>
      <c r="X23" s="1">
        <v>6</v>
      </c>
      <c r="Y23" s="1">
        <v>10</v>
      </c>
      <c r="Z23" s="1">
        <v>6</v>
      </c>
      <c r="AA23" s="1">
        <v>2</v>
      </c>
      <c r="AB23" s="1">
        <v>5</v>
      </c>
      <c r="AC23" s="1">
        <v>5</v>
      </c>
      <c r="AD23" s="1">
        <v>1</v>
      </c>
      <c r="AE23" s="1">
        <v>3</v>
      </c>
      <c r="AF23" s="1">
        <v>2</v>
      </c>
      <c r="AG23" s="1">
        <v>2</v>
      </c>
    </row>
    <row r="24" spans="1:41">
      <c r="A24" s="1"/>
      <c r="B24" s="1" t="s">
        <v>15</v>
      </c>
      <c r="C24" s="1"/>
      <c r="D24" s="3">
        <v>86274</v>
      </c>
      <c r="E24" s="3">
        <v>3112</v>
      </c>
      <c r="F24" s="3">
        <v>6820</v>
      </c>
      <c r="G24" s="3">
        <v>6278</v>
      </c>
      <c r="H24" s="3">
        <v>5095</v>
      </c>
      <c r="I24" s="3">
        <v>4937</v>
      </c>
      <c r="J24" s="3">
        <v>4464</v>
      </c>
      <c r="K24" s="3">
        <v>3681</v>
      </c>
      <c r="L24" s="3">
        <v>3963</v>
      </c>
      <c r="M24" s="3">
        <v>4311</v>
      </c>
      <c r="N24" s="3">
        <v>5434</v>
      </c>
      <c r="O24" s="3">
        <v>5680</v>
      </c>
      <c r="P24" s="3">
        <v>5334</v>
      </c>
      <c r="Q24" s="3">
        <v>4945</v>
      </c>
      <c r="R24" s="3">
        <v>5031</v>
      </c>
      <c r="S24" s="3">
        <v>4759</v>
      </c>
      <c r="T24" s="3">
        <v>4288</v>
      </c>
      <c r="U24" s="3">
        <v>3969</v>
      </c>
      <c r="V24" s="3">
        <v>3295</v>
      </c>
      <c r="W24" s="3">
        <v>2259</v>
      </c>
      <c r="X24" s="3">
        <v>1338</v>
      </c>
      <c r="Y24" s="1">
        <v>319</v>
      </c>
      <c r="Z24" s="1">
        <v>258</v>
      </c>
      <c r="AA24" s="1">
        <v>224</v>
      </c>
      <c r="AB24" s="1">
        <v>291</v>
      </c>
      <c r="AC24" s="1">
        <v>228</v>
      </c>
      <c r="AD24" s="1">
        <v>221</v>
      </c>
      <c r="AE24" s="1">
        <v>174</v>
      </c>
      <c r="AF24" s="1">
        <v>288</v>
      </c>
      <c r="AG24" s="1">
        <v>449</v>
      </c>
    </row>
    <row r="25" spans="1:41">
      <c r="A25" s="1" t="s">
        <v>5</v>
      </c>
      <c r="B25" s="1" t="s">
        <v>10</v>
      </c>
      <c r="C25" s="1"/>
      <c r="D25" s="3">
        <f>SUM(D26:D30)</f>
        <v>254451</v>
      </c>
      <c r="E25" s="3">
        <f t="shared" ref="E25:AG25" si="3">SUM(E26:E30)</f>
        <v>5919</v>
      </c>
      <c r="F25" s="3">
        <f t="shared" si="3"/>
        <v>13710</v>
      </c>
      <c r="G25" s="3">
        <f t="shared" si="3"/>
        <v>13008</v>
      </c>
      <c r="H25" s="3">
        <f t="shared" si="3"/>
        <v>11877</v>
      </c>
      <c r="I25" s="3">
        <f t="shared" si="3"/>
        <v>13454</v>
      </c>
      <c r="J25" s="3">
        <f t="shared" si="3"/>
        <v>12604</v>
      </c>
      <c r="K25" s="3">
        <f t="shared" si="3"/>
        <v>11814</v>
      </c>
      <c r="L25" s="3">
        <f t="shared" si="3"/>
        <v>11601</v>
      </c>
      <c r="M25" s="3">
        <f t="shared" si="3"/>
        <v>11585</v>
      </c>
      <c r="N25" s="3">
        <f t="shared" si="3"/>
        <v>11951</v>
      </c>
      <c r="O25" s="3">
        <f t="shared" si="3"/>
        <v>12077</v>
      </c>
      <c r="P25" s="3">
        <f t="shared" si="3"/>
        <v>11576</v>
      </c>
      <c r="Q25" s="3">
        <f t="shared" si="3"/>
        <v>11357</v>
      </c>
      <c r="R25" s="3">
        <f t="shared" si="3"/>
        <v>11499</v>
      </c>
      <c r="S25" s="3">
        <f t="shared" si="3"/>
        <v>11207</v>
      </c>
      <c r="T25" s="3">
        <f t="shared" si="3"/>
        <v>10867</v>
      </c>
      <c r="U25" s="3">
        <f t="shared" si="3"/>
        <v>10758</v>
      </c>
      <c r="V25" s="3">
        <f t="shared" si="3"/>
        <v>10564</v>
      </c>
      <c r="W25" s="3">
        <f t="shared" si="3"/>
        <v>9762</v>
      </c>
      <c r="X25" s="3">
        <f t="shared" si="3"/>
        <v>9051</v>
      </c>
      <c r="Y25" s="3">
        <f t="shared" si="3"/>
        <v>8171</v>
      </c>
      <c r="Z25" s="3">
        <f t="shared" si="3"/>
        <v>7836</v>
      </c>
      <c r="AA25" s="3">
        <f t="shared" si="3"/>
        <v>7559</v>
      </c>
      <c r="AB25" s="3">
        <f t="shared" si="3"/>
        <v>7450</v>
      </c>
      <c r="AC25" s="3">
        <f t="shared" si="3"/>
        <v>7456</v>
      </c>
      <c r="AD25" s="3">
        <f t="shared" si="3"/>
        <v>6500</v>
      </c>
      <c r="AE25" s="3">
        <f t="shared" si="3"/>
        <v>6276</v>
      </c>
      <c r="AF25" s="3">
        <f t="shared" si="3"/>
        <v>6034</v>
      </c>
      <c r="AG25" s="3">
        <f t="shared" si="3"/>
        <v>5898</v>
      </c>
    </row>
    <row r="26" spans="1:41">
      <c r="A26" s="1"/>
      <c r="B26" s="1" t="s">
        <v>11</v>
      </c>
      <c r="C26" s="1"/>
      <c r="D26" s="1">
        <v>530</v>
      </c>
      <c r="E26" s="1">
        <v>0</v>
      </c>
      <c r="F26" s="1">
        <v>4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472</v>
      </c>
      <c r="AD26" s="1">
        <v>3</v>
      </c>
      <c r="AE26" s="1">
        <v>5</v>
      </c>
      <c r="AF26" s="1">
        <v>12</v>
      </c>
      <c r="AG26" s="1">
        <v>33</v>
      </c>
      <c r="AH26" s="1"/>
      <c r="AI26" s="1"/>
      <c r="AJ26" s="1"/>
      <c r="AK26" s="1"/>
      <c r="AL26" s="1"/>
      <c r="AM26" s="1"/>
      <c r="AN26" s="1"/>
    </row>
    <row r="27" spans="1:41">
      <c r="A27" s="1"/>
      <c r="B27" s="1" t="s">
        <v>12</v>
      </c>
      <c r="C27" s="1"/>
      <c r="D27" s="3">
        <v>193108</v>
      </c>
      <c r="E27" s="3">
        <v>3810</v>
      </c>
      <c r="F27" s="3">
        <v>8826</v>
      </c>
      <c r="G27" s="3">
        <v>8795</v>
      </c>
      <c r="H27" s="3">
        <v>8222</v>
      </c>
      <c r="I27" s="3">
        <v>9915</v>
      </c>
      <c r="J27" s="3">
        <v>9378</v>
      </c>
      <c r="K27" s="3">
        <v>9046</v>
      </c>
      <c r="L27" s="3">
        <v>8850</v>
      </c>
      <c r="M27" s="3">
        <v>8677</v>
      </c>
      <c r="N27" s="3">
        <v>8153</v>
      </c>
      <c r="O27" s="3">
        <v>8253</v>
      </c>
      <c r="P27" s="3">
        <v>7919</v>
      </c>
      <c r="Q27" s="3">
        <v>7809</v>
      </c>
      <c r="R27" s="3">
        <v>8128</v>
      </c>
      <c r="S27" s="3">
        <v>8044</v>
      </c>
      <c r="T27" s="3">
        <v>7883</v>
      </c>
      <c r="U27" s="3">
        <v>8061</v>
      </c>
      <c r="V27" s="3">
        <v>8168</v>
      </c>
      <c r="W27" s="3">
        <v>8130</v>
      </c>
      <c r="X27" s="3">
        <v>8076</v>
      </c>
      <c r="Y27" s="3">
        <v>7914</v>
      </c>
      <c r="Z27" s="3">
        <v>7579</v>
      </c>
      <c r="AA27" s="3">
        <v>7356</v>
      </c>
      <c r="AB27" s="3">
        <v>7216</v>
      </c>
      <c r="AC27" s="3">
        <v>6761</v>
      </c>
      <c r="AD27" s="3">
        <v>6339</v>
      </c>
      <c r="AE27" s="3">
        <v>6119</v>
      </c>
      <c r="AF27" s="3">
        <v>5761</v>
      </c>
      <c r="AG27" s="3">
        <v>5535</v>
      </c>
      <c r="AH27" s="1"/>
      <c r="AI27" s="1"/>
      <c r="AJ27" s="1"/>
      <c r="AK27" s="1"/>
      <c r="AL27" s="1"/>
      <c r="AM27" s="1"/>
      <c r="AN27" s="1"/>
    </row>
    <row r="28" spans="1:41">
      <c r="A28" s="1"/>
      <c r="B28" s="1" t="s">
        <v>13</v>
      </c>
      <c r="C28" s="1"/>
      <c r="D28" s="1">
        <v>300</v>
      </c>
      <c r="E28" s="1">
        <v>0</v>
      </c>
      <c r="F28" s="1">
        <v>0</v>
      </c>
      <c r="G28" s="1">
        <v>1</v>
      </c>
      <c r="H28" s="1">
        <v>5</v>
      </c>
      <c r="I28" s="1">
        <v>9</v>
      </c>
      <c r="J28" s="1">
        <v>9</v>
      </c>
      <c r="K28" s="1">
        <v>8</v>
      </c>
      <c r="L28" s="1">
        <v>10</v>
      </c>
      <c r="M28" s="1">
        <v>7</v>
      </c>
      <c r="N28" s="1">
        <v>11</v>
      </c>
      <c r="O28" s="1">
        <v>7</v>
      </c>
      <c r="P28" s="1">
        <v>7</v>
      </c>
      <c r="Q28" s="1">
        <v>5</v>
      </c>
      <c r="R28" s="1">
        <v>10</v>
      </c>
      <c r="S28" s="1">
        <v>3</v>
      </c>
      <c r="T28" s="1">
        <v>11</v>
      </c>
      <c r="U28" s="1">
        <v>15</v>
      </c>
      <c r="V28" s="1">
        <v>26</v>
      </c>
      <c r="W28" s="1">
        <v>23</v>
      </c>
      <c r="X28" s="1">
        <v>11</v>
      </c>
      <c r="Y28" s="1">
        <v>18</v>
      </c>
      <c r="Z28" s="1">
        <v>20</v>
      </c>
      <c r="AA28" s="1">
        <v>10</v>
      </c>
      <c r="AB28" s="1">
        <v>11</v>
      </c>
      <c r="AC28" s="1">
        <v>12</v>
      </c>
      <c r="AD28" s="1">
        <v>6</v>
      </c>
      <c r="AE28" s="1">
        <v>12</v>
      </c>
      <c r="AF28" s="1">
        <v>15</v>
      </c>
      <c r="AG28" s="1">
        <v>19</v>
      </c>
      <c r="AH28" s="1"/>
      <c r="AI28" s="1"/>
      <c r="AJ28" s="1"/>
      <c r="AK28" s="1"/>
      <c r="AL28" s="1"/>
      <c r="AM28" s="1"/>
      <c r="AN28" s="1"/>
    </row>
    <row r="29" spans="1:41">
      <c r="A29" s="1"/>
      <c r="B29" s="1" t="s">
        <v>14</v>
      </c>
      <c r="C29" s="1"/>
      <c r="D29" s="1">
        <v>87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0</v>
      </c>
      <c r="L29" s="1">
        <v>2</v>
      </c>
      <c r="M29" s="1">
        <v>1</v>
      </c>
      <c r="N29" s="1">
        <v>5</v>
      </c>
      <c r="O29" s="1">
        <v>3</v>
      </c>
      <c r="P29" s="1">
        <v>0</v>
      </c>
      <c r="Q29" s="1">
        <v>2</v>
      </c>
      <c r="R29" s="1">
        <v>2</v>
      </c>
      <c r="S29" s="1">
        <v>4</v>
      </c>
      <c r="T29" s="1">
        <v>5</v>
      </c>
      <c r="U29" s="1">
        <v>3</v>
      </c>
      <c r="V29" s="1">
        <v>5</v>
      </c>
      <c r="W29" s="1">
        <v>7</v>
      </c>
      <c r="X29" s="1">
        <v>5</v>
      </c>
      <c r="Y29" s="1">
        <v>14</v>
      </c>
      <c r="Z29" s="1">
        <v>10</v>
      </c>
      <c r="AA29" s="1">
        <v>2</v>
      </c>
      <c r="AB29" s="1">
        <v>5</v>
      </c>
      <c r="AC29" s="1">
        <v>2</v>
      </c>
      <c r="AD29" s="1">
        <v>0</v>
      </c>
      <c r="AE29" s="1">
        <v>3</v>
      </c>
      <c r="AF29" s="1">
        <v>4</v>
      </c>
      <c r="AG29" s="1">
        <v>2</v>
      </c>
      <c r="AH29" s="1"/>
      <c r="AI29" s="1"/>
      <c r="AJ29" s="1"/>
      <c r="AK29" s="1"/>
      <c r="AL29" s="1"/>
      <c r="AM29" s="1"/>
      <c r="AN29" s="1"/>
    </row>
    <row r="30" spans="1:41">
      <c r="A30" s="1"/>
      <c r="B30" s="1" t="s">
        <v>15</v>
      </c>
      <c r="C30" s="1"/>
      <c r="D30" s="3">
        <v>60426</v>
      </c>
      <c r="E30" s="3">
        <v>2109</v>
      </c>
      <c r="F30" s="3">
        <v>4880</v>
      </c>
      <c r="G30" s="3">
        <v>4211</v>
      </c>
      <c r="H30" s="3">
        <v>3650</v>
      </c>
      <c r="I30" s="3">
        <v>3529</v>
      </c>
      <c r="J30" s="3">
        <v>3216</v>
      </c>
      <c r="K30" s="3">
        <v>2760</v>
      </c>
      <c r="L30" s="3">
        <v>2739</v>
      </c>
      <c r="M30" s="3">
        <v>2900</v>
      </c>
      <c r="N30" s="3">
        <v>3782</v>
      </c>
      <c r="O30" s="3">
        <v>3814</v>
      </c>
      <c r="P30" s="3">
        <v>3650</v>
      </c>
      <c r="Q30" s="3">
        <v>3541</v>
      </c>
      <c r="R30" s="3">
        <v>3359</v>
      </c>
      <c r="S30" s="3">
        <v>3156</v>
      </c>
      <c r="T30" s="3">
        <v>2968</v>
      </c>
      <c r="U30" s="3">
        <v>2679</v>
      </c>
      <c r="V30" s="3">
        <v>2365</v>
      </c>
      <c r="W30" s="3">
        <v>1602</v>
      </c>
      <c r="X30" s="1">
        <v>959</v>
      </c>
      <c r="Y30" s="1">
        <v>225</v>
      </c>
      <c r="Z30" s="1">
        <v>227</v>
      </c>
      <c r="AA30" s="1">
        <v>191</v>
      </c>
      <c r="AB30" s="1">
        <v>218</v>
      </c>
      <c r="AC30" s="1">
        <v>209</v>
      </c>
      <c r="AD30" s="1">
        <v>152</v>
      </c>
      <c r="AE30" s="1">
        <v>137</v>
      </c>
      <c r="AF30" s="1">
        <v>242</v>
      </c>
      <c r="AG30" s="1">
        <v>309</v>
      </c>
      <c r="AH30" s="1"/>
      <c r="AI30" s="1"/>
      <c r="AJ30" s="1"/>
      <c r="AK30" s="1"/>
      <c r="AL30" s="1"/>
      <c r="AM30" s="1"/>
      <c r="AN30" s="1"/>
    </row>
    <row r="31" spans="1:41">
      <c r="A31" s="1" t="s">
        <v>6</v>
      </c>
      <c r="B31" s="1" t="s">
        <v>10</v>
      </c>
      <c r="C31" s="1"/>
      <c r="D31" s="3">
        <f>SUM(D32:D36)</f>
        <v>111106</v>
      </c>
      <c r="E31" s="3">
        <f t="shared" ref="E31:AG31" si="4">SUM(E32:E36)</f>
        <v>2790</v>
      </c>
      <c r="F31" s="3">
        <f t="shared" si="4"/>
        <v>6342</v>
      </c>
      <c r="G31" s="3">
        <f t="shared" si="4"/>
        <v>6111</v>
      </c>
      <c r="H31" s="3">
        <f t="shared" si="4"/>
        <v>5433</v>
      </c>
      <c r="I31" s="3">
        <f t="shared" si="4"/>
        <v>6148</v>
      </c>
      <c r="J31" s="3">
        <f t="shared" si="4"/>
        <v>5913</v>
      </c>
      <c r="K31" s="3">
        <f t="shared" si="4"/>
        <v>5351</v>
      </c>
      <c r="L31" s="3">
        <f t="shared" si="4"/>
        <v>5233</v>
      </c>
      <c r="M31" s="3">
        <f t="shared" si="4"/>
        <v>5256</v>
      </c>
      <c r="N31" s="3">
        <f t="shared" si="4"/>
        <v>5480</v>
      </c>
      <c r="O31" s="3">
        <f t="shared" si="4"/>
        <v>5568</v>
      </c>
      <c r="P31" s="3">
        <f t="shared" si="4"/>
        <v>5159</v>
      </c>
      <c r="Q31" s="3">
        <f t="shared" si="4"/>
        <v>4891</v>
      </c>
      <c r="R31" s="3">
        <f t="shared" si="4"/>
        <v>5040</v>
      </c>
      <c r="S31" s="3">
        <f t="shared" si="4"/>
        <v>4991</v>
      </c>
      <c r="T31" s="3">
        <f t="shared" si="4"/>
        <v>4901</v>
      </c>
      <c r="U31" s="3">
        <f t="shared" si="4"/>
        <v>4731</v>
      </c>
      <c r="V31" s="3">
        <f t="shared" si="4"/>
        <v>4450</v>
      </c>
      <c r="W31" s="3">
        <f t="shared" si="4"/>
        <v>4225</v>
      </c>
      <c r="X31" s="3">
        <f t="shared" si="4"/>
        <v>3930</v>
      </c>
      <c r="Y31" s="3">
        <f t="shared" si="4"/>
        <v>3570</v>
      </c>
      <c r="Z31" s="3">
        <f t="shared" si="4"/>
        <v>3423</v>
      </c>
      <c r="AA31" s="3">
        <f t="shared" si="4"/>
        <v>3223</v>
      </c>
      <c r="AB31" s="3">
        <f t="shared" si="4"/>
        <v>3258</v>
      </c>
      <c r="AC31" s="3">
        <f t="shared" si="4"/>
        <v>3105</v>
      </c>
      <c r="AD31" s="3">
        <f t="shared" si="4"/>
        <v>2822</v>
      </c>
      <c r="AE31" s="3">
        <f t="shared" si="4"/>
        <v>2573</v>
      </c>
      <c r="AF31" s="3">
        <f t="shared" si="4"/>
        <v>2489</v>
      </c>
      <c r="AG31" s="3">
        <f t="shared" si="4"/>
        <v>2510</v>
      </c>
      <c r="AH31" s="1"/>
      <c r="AI31" s="1"/>
      <c r="AJ31" s="1"/>
      <c r="AK31" s="1"/>
      <c r="AL31" s="1"/>
      <c r="AM31" s="1"/>
      <c r="AN31" s="1"/>
    </row>
    <row r="32" spans="1:41">
      <c r="A32" s="1"/>
      <c r="B32" s="1" t="s">
        <v>11</v>
      </c>
      <c r="C32" s="1"/>
      <c r="D32" s="1">
        <v>249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222</v>
      </c>
      <c r="AD32" s="1">
        <v>1</v>
      </c>
      <c r="AE32" s="1">
        <v>2</v>
      </c>
      <c r="AF32" s="1">
        <v>2</v>
      </c>
      <c r="AG32" s="1">
        <v>21</v>
      </c>
      <c r="AH32" s="1"/>
      <c r="AI32" s="1"/>
      <c r="AJ32" s="1"/>
      <c r="AK32" s="1"/>
      <c r="AL32" s="1"/>
      <c r="AM32" s="1"/>
      <c r="AN32" s="1"/>
    </row>
    <row r="33" spans="1:40">
      <c r="A33" s="1"/>
      <c r="B33" s="1" t="s">
        <v>12</v>
      </c>
      <c r="C33" s="1"/>
      <c r="D33" s="3">
        <v>84500</v>
      </c>
      <c r="E33" s="3">
        <v>1820</v>
      </c>
      <c r="F33" s="3">
        <v>4249</v>
      </c>
      <c r="G33" s="3">
        <v>4181</v>
      </c>
      <c r="H33" s="3">
        <v>3926</v>
      </c>
      <c r="I33" s="3">
        <v>4689</v>
      </c>
      <c r="J33" s="3">
        <v>4577</v>
      </c>
      <c r="K33" s="3">
        <v>4175</v>
      </c>
      <c r="L33" s="3">
        <v>4126</v>
      </c>
      <c r="M33" s="3">
        <v>3905</v>
      </c>
      <c r="N33" s="3">
        <v>3716</v>
      </c>
      <c r="O33" s="3">
        <v>3790</v>
      </c>
      <c r="P33" s="3">
        <v>3478</v>
      </c>
      <c r="Q33" s="3">
        <v>3371</v>
      </c>
      <c r="R33" s="3">
        <v>3517</v>
      </c>
      <c r="S33" s="3">
        <v>3554</v>
      </c>
      <c r="T33" s="3">
        <v>3546</v>
      </c>
      <c r="U33" s="3">
        <v>3582</v>
      </c>
      <c r="V33" s="3">
        <v>3449</v>
      </c>
      <c r="W33" s="3">
        <v>3542</v>
      </c>
      <c r="X33" s="3">
        <v>3532</v>
      </c>
      <c r="Y33" s="3">
        <v>3500</v>
      </c>
      <c r="Z33" s="3">
        <v>3332</v>
      </c>
      <c r="AA33" s="3">
        <v>3134</v>
      </c>
      <c r="AB33" s="3">
        <v>3171</v>
      </c>
      <c r="AC33" s="3">
        <v>2802</v>
      </c>
      <c r="AD33" s="3">
        <v>2753</v>
      </c>
      <c r="AE33" s="3">
        <v>2519</v>
      </c>
      <c r="AF33" s="3">
        <v>2399</v>
      </c>
      <c r="AG33" s="3">
        <v>2324</v>
      </c>
      <c r="AH33" s="1"/>
      <c r="AI33" s="1"/>
      <c r="AJ33" s="1"/>
      <c r="AK33" s="1"/>
      <c r="AL33" s="1"/>
      <c r="AM33" s="1"/>
      <c r="AN33" s="1"/>
    </row>
    <row r="34" spans="1:40">
      <c r="A34" s="1"/>
      <c r="B34" s="1" t="s">
        <v>13</v>
      </c>
      <c r="C34" s="1"/>
      <c r="D34" s="1">
        <v>145</v>
      </c>
      <c r="E34" s="1">
        <v>0</v>
      </c>
      <c r="F34" s="1">
        <v>0</v>
      </c>
      <c r="G34" s="1">
        <v>2</v>
      </c>
      <c r="H34" s="1">
        <v>5</v>
      </c>
      <c r="I34" s="1">
        <v>10</v>
      </c>
      <c r="J34" s="1">
        <v>7</v>
      </c>
      <c r="K34" s="1">
        <v>0</v>
      </c>
      <c r="L34" s="1">
        <v>7</v>
      </c>
      <c r="M34" s="1">
        <v>5</v>
      </c>
      <c r="N34" s="1">
        <v>1</v>
      </c>
      <c r="O34" s="1">
        <v>3</v>
      </c>
      <c r="P34" s="1">
        <v>1</v>
      </c>
      <c r="Q34" s="1">
        <v>2</v>
      </c>
      <c r="R34" s="1">
        <v>5</v>
      </c>
      <c r="S34" s="1">
        <v>9</v>
      </c>
      <c r="T34" s="1">
        <v>4</v>
      </c>
      <c r="U34" s="1">
        <v>4</v>
      </c>
      <c r="V34" s="1">
        <v>5</v>
      </c>
      <c r="W34" s="1">
        <v>6</v>
      </c>
      <c r="X34" s="1">
        <v>7</v>
      </c>
      <c r="Y34" s="1">
        <v>7</v>
      </c>
      <c r="Z34" s="1">
        <v>9</v>
      </c>
      <c r="AA34" s="1">
        <v>6</v>
      </c>
      <c r="AB34" s="1">
        <v>6</v>
      </c>
      <c r="AC34" s="1">
        <v>6</v>
      </c>
      <c r="AD34" s="1">
        <v>9</v>
      </c>
      <c r="AE34" s="1">
        <v>6</v>
      </c>
      <c r="AF34" s="1">
        <v>3</v>
      </c>
      <c r="AG34" s="1">
        <v>10</v>
      </c>
      <c r="AH34" s="1"/>
      <c r="AI34" s="1"/>
      <c r="AJ34" s="1"/>
      <c r="AK34" s="1"/>
      <c r="AL34" s="1"/>
      <c r="AM34" s="1"/>
      <c r="AN34" s="1"/>
    </row>
    <row r="35" spans="1:40">
      <c r="A35" s="1"/>
      <c r="B35" s="1" t="s">
        <v>14</v>
      </c>
      <c r="C35" s="1"/>
      <c r="D35" s="1">
        <v>35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5</v>
      </c>
      <c r="O35" s="1">
        <v>2</v>
      </c>
      <c r="P35" s="1">
        <v>0</v>
      </c>
      <c r="Q35" s="1">
        <v>1</v>
      </c>
      <c r="R35" s="1">
        <v>0</v>
      </c>
      <c r="S35" s="1">
        <v>4</v>
      </c>
      <c r="T35" s="1">
        <v>0</v>
      </c>
      <c r="U35" s="1">
        <v>1</v>
      </c>
      <c r="V35" s="1">
        <v>1</v>
      </c>
      <c r="W35" s="1">
        <v>3</v>
      </c>
      <c r="X35" s="1">
        <v>2</v>
      </c>
      <c r="Y35" s="1">
        <v>1</v>
      </c>
      <c r="Z35" s="1">
        <v>3</v>
      </c>
      <c r="AA35" s="1">
        <v>1</v>
      </c>
      <c r="AB35" s="1">
        <v>2</v>
      </c>
      <c r="AC35" s="1">
        <v>1</v>
      </c>
      <c r="AD35" s="1">
        <v>0</v>
      </c>
      <c r="AE35" s="1">
        <v>1</v>
      </c>
      <c r="AF35" s="1">
        <v>1</v>
      </c>
      <c r="AG35" s="1">
        <v>4</v>
      </c>
      <c r="AH35" s="1"/>
      <c r="AI35" s="1"/>
      <c r="AJ35" s="1"/>
      <c r="AK35" s="1"/>
      <c r="AL35" s="1"/>
      <c r="AM35" s="1"/>
      <c r="AN35" s="1"/>
    </row>
    <row r="36" spans="1:40">
      <c r="A36" s="1"/>
      <c r="B36" s="1" t="s">
        <v>15</v>
      </c>
      <c r="C36" s="1"/>
      <c r="D36" s="3">
        <v>26177</v>
      </c>
      <c r="E36" s="1">
        <v>970</v>
      </c>
      <c r="F36" s="3">
        <v>2093</v>
      </c>
      <c r="G36" s="3">
        <v>1927</v>
      </c>
      <c r="H36" s="3">
        <v>1501</v>
      </c>
      <c r="I36" s="3">
        <v>1449</v>
      </c>
      <c r="J36" s="3">
        <v>1329</v>
      </c>
      <c r="K36" s="3">
        <v>1176</v>
      </c>
      <c r="L36" s="3">
        <v>1099</v>
      </c>
      <c r="M36" s="3">
        <v>1346</v>
      </c>
      <c r="N36" s="3">
        <v>1758</v>
      </c>
      <c r="O36" s="3">
        <v>1773</v>
      </c>
      <c r="P36" s="3">
        <v>1680</v>
      </c>
      <c r="Q36" s="3">
        <v>1517</v>
      </c>
      <c r="R36" s="3">
        <v>1518</v>
      </c>
      <c r="S36" s="3">
        <v>1424</v>
      </c>
      <c r="T36" s="3">
        <v>1351</v>
      </c>
      <c r="U36" s="3">
        <v>1144</v>
      </c>
      <c r="V36" s="1">
        <v>995</v>
      </c>
      <c r="W36" s="1">
        <v>674</v>
      </c>
      <c r="X36" s="1">
        <v>389</v>
      </c>
      <c r="Y36" s="1">
        <v>62</v>
      </c>
      <c r="Z36" s="1">
        <v>79</v>
      </c>
      <c r="AA36" s="1">
        <v>82</v>
      </c>
      <c r="AB36" s="1">
        <v>79</v>
      </c>
      <c r="AC36" s="1">
        <v>74</v>
      </c>
      <c r="AD36" s="1">
        <v>59</v>
      </c>
      <c r="AE36" s="1">
        <v>45</v>
      </c>
      <c r="AF36" s="1">
        <v>84</v>
      </c>
      <c r="AG36" s="1">
        <v>151</v>
      </c>
      <c r="AH36" s="1"/>
      <c r="AI36" s="1"/>
      <c r="AJ36" s="1"/>
      <c r="AK36" s="1"/>
      <c r="AL36" s="1"/>
      <c r="AM36" s="1"/>
      <c r="AN36" s="1"/>
    </row>
    <row r="37" spans="1:40">
      <c r="A37" s="1" t="s">
        <v>7</v>
      </c>
      <c r="B37" s="1" t="s">
        <v>10</v>
      </c>
      <c r="C37" s="1"/>
      <c r="D37" s="3">
        <f>SUM(D38:D42)</f>
        <v>29965</v>
      </c>
      <c r="E37" s="3">
        <f t="shared" ref="E37:AG37" si="5">SUM(E38:E42)</f>
        <v>705</v>
      </c>
      <c r="F37" s="3">
        <f t="shared" si="5"/>
        <v>1646</v>
      </c>
      <c r="G37" s="3">
        <f t="shared" si="5"/>
        <v>1571</v>
      </c>
      <c r="H37" s="3">
        <f t="shared" si="5"/>
        <v>1368</v>
      </c>
      <c r="I37" s="3">
        <f t="shared" si="5"/>
        <v>1592</v>
      </c>
      <c r="J37" s="3">
        <f t="shared" si="5"/>
        <v>1503</v>
      </c>
      <c r="K37" s="3">
        <f t="shared" si="5"/>
        <v>1386</v>
      </c>
      <c r="L37" s="3">
        <f t="shared" si="5"/>
        <v>1292</v>
      </c>
      <c r="M37" s="3">
        <f t="shared" si="5"/>
        <v>1387</v>
      </c>
      <c r="N37" s="3">
        <f t="shared" si="5"/>
        <v>1389</v>
      </c>
      <c r="O37" s="3">
        <f t="shared" si="5"/>
        <v>1373</v>
      </c>
      <c r="P37" s="3">
        <f t="shared" si="5"/>
        <v>1358</v>
      </c>
      <c r="Q37" s="3">
        <f t="shared" si="5"/>
        <v>1274</v>
      </c>
      <c r="R37" s="3">
        <f t="shared" si="5"/>
        <v>1373</v>
      </c>
      <c r="S37" s="3">
        <f t="shared" si="5"/>
        <v>1340</v>
      </c>
      <c r="T37" s="3">
        <f t="shared" si="5"/>
        <v>1257</v>
      </c>
      <c r="U37" s="3">
        <f t="shared" si="5"/>
        <v>1272</v>
      </c>
      <c r="V37" s="3">
        <f t="shared" si="5"/>
        <v>1268</v>
      </c>
      <c r="W37" s="3">
        <f t="shared" si="5"/>
        <v>1171</v>
      </c>
      <c r="X37" s="3">
        <f t="shared" si="5"/>
        <v>1009</v>
      </c>
      <c r="Y37" s="3">
        <f t="shared" si="5"/>
        <v>924</v>
      </c>
      <c r="Z37" s="3">
        <f t="shared" si="5"/>
        <v>922</v>
      </c>
      <c r="AA37" s="3">
        <f t="shared" si="5"/>
        <v>862</v>
      </c>
      <c r="AB37" s="3">
        <f t="shared" si="5"/>
        <v>847</v>
      </c>
      <c r="AC37" s="3">
        <f t="shared" si="5"/>
        <v>852</v>
      </c>
      <c r="AD37" s="3">
        <f t="shared" si="5"/>
        <v>764</v>
      </c>
      <c r="AE37" s="3">
        <f t="shared" si="5"/>
        <v>699</v>
      </c>
      <c r="AF37" s="3">
        <f t="shared" si="5"/>
        <v>672</v>
      </c>
      <c r="AG37" s="3">
        <f t="shared" si="5"/>
        <v>657</v>
      </c>
      <c r="AH37" s="1"/>
      <c r="AI37" s="1"/>
      <c r="AJ37" s="1"/>
      <c r="AK37" s="1"/>
      <c r="AL37" s="1"/>
      <c r="AM37" s="1"/>
      <c r="AN37" s="1"/>
    </row>
    <row r="38" spans="1:40">
      <c r="A38" s="1"/>
      <c r="B38" s="1" t="s">
        <v>11</v>
      </c>
      <c r="C38" s="1"/>
      <c r="D38" s="1">
        <v>44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34</v>
      </c>
      <c r="AD38" s="1">
        <v>0</v>
      </c>
      <c r="AE38" s="1">
        <v>1</v>
      </c>
      <c r="AF38" s="1">
        <v>1</v>
      </c>
      <c r="AG38" s="1">
        <v>8</v>
      </c>
      <c r="AH38" s="1"/>
      <c r="AI38" s="1"/>
      <c r="AJ38" s="1"/>
      <c r="AK38" s="1"/>
      <c r="AL38" s="1"/>
      <c r="AM38" s="1"/>
      <c r="AN38" s="1"/>
    </row>
    <row r="39" spans="1:40">
      <c r="A39" s="1"/>
      <c r="B39" s="1" t="s">
        <v>12</v>
      </c>
      <c r="C39" s="1"/>
      <c r="D39" s="3">
        <v>22592</v>
      </c>
      <c r="E39" s="1">
        <v>429</v>
      </c>
      <c r="F39" s="3">
        <v>1057</v>
      </c>
      <c r="G39" s="3">
        <v>1045</v>
      </c>
      <c r="H39" s="1">
        <v>927</v>
      </c>
      <c r="I39" s="3">
        <v>1160</v>
      </c>
      <c r="J39" s="3">
        <v>1118</v>
      </c>
      <c r="K39" s="3">
        <v>1035</v>
      </c>
      <c r="L39" s="3">
        <v>1017</v>
      </c>
      <c r="M39" s="3">
        <v>1004</v>
      </c>
      <c r="N39" s="1">
        <v>973</v>
      </c>
      <c r="O39" s="1">
        <v>914</v>
      </c>
      <c r="P39" s="1">
        <v>915</v>
      </c>
      <c r="Q39" s="1">
        <v>869</v>
      </c>
      <c r="R39" s="1">
        <v>915</v>
      </c>
      <c r="S39" s="1">
        <v>952</v>
      </c>
      <c r="T39" s="1">
        <v>903</v>
      </c>
      <c r="U39" s="1">
        <v>948</v>
      </c>
      <c r="V39" s="1">
        <v>951</v>
      </c>
      <c r="W39" s="1">
        <v>981</v>
      </c>
      <c r="X39" s="1">
        <v>903</v>
      </c>
      <c r="Y39" s="1">
        <v>900</v>
      </c>
      <c r="Z39" s="1">
        <v>901</v>
      </c>
      <c r="AA39" s="1">
        <v>842</v>
      </c>
      <c r="AB39" s="1">
        <v>828</v>
      </c>
      <c r="AC39" s="1">
        <v>801</v>
      </c>
      <c r="AD39" s="1">
        <v>744</v>
      </c>
      <c r="AE39" s="1">
        <v>684</v>
      </c>
      <c r="AF39" s="1">
        <v>653</v>
      </c>
      <c r="AG39" s="1">
        <v>611</v>
      </c>
    </row>
    <row r="40" spans="1:40">
      <c r="A40" s="1"/>
      <c r="B40" s="1" t="s">
        <v>13</v>
      </c>
      <c r="C40" s="1"/>
      <c r="D40" s="1">
        <v>35</v>
      </c>
      <c r="E40" s="1">
        <v>0</v>
      </c>
      <c r="F40" s="1">
        <v>0</v>
      </c>
      <c r="G40" s="1">
        <v>1</v>
      </c>
      <c r="H40" s="1">
        <v>2</v>
      </c>
      <c r="I40" s="1">
        <v>2</v>
      </c>
      <c r="J40" s="1">
        <v>3</v>
      </c>
      <c r="K40" s="1">
        <v>1</v>
      </c>
      <c r="L40" s="1">
        <v>1</v>
      </c>
      <c r="M40" s="1">
        <v>2</v>
      </c>
      <c r="N40" s="1">
        <v>0</v>
      </c>
      <c r="O40" s="1">
        <v>1</v>
      </c>
      <c r="P40" s="1">
        <v>0</v>
      </c>
      <c r="Q40" s="1">
        <v>2</v>
      </c>
      <c r="R40" s="1">
        <v>0</v>
      </c>
      <c r="S40" s="1">
        <v>0</v>
      </c>
      <c r="T40" s="1">
        <v>2</v>
      </c>
      <c r="U40" s="1">
        <v>2</v>
      </c>
      <c r="V40" s="1">
        <v>1</v>
      </c>
      <c r="W40" s="1">
        <v>1</v>
      </c>
      <c r="X40" s="1">
        <v>2</v>
      </c>
      <c r="Y40" s="1">
        <v>1</v>
      </c>
      <c r="Z40" s="1">
        <v>2</v>
      </c>
      <c r="AA40" s="1">
        <v>3</v>
      </c>
      <c r="AB40" s="1">
        <v>0</v>
      </c>
      <c r="AC40" s="1">
        <v>1</v>
      </c>
      <c r="AD40" s="1">
        <v>1</v>
      </c>
      <c r="AE40" s="1">
        <v>3</v>
      </c>
      <c r="AF40" s="1">
        <v>1</v>
      </c>
      <c r="AG40" s="1">
        <v>0</v>
      </c>
    </row>
    <row r="41" spans="1:40">
      <c r="A41" s="1"/>
      <c r="B41" s="1" t="s">
        <v>14</v>
      </c>
      <c r="C41" s="1"/>
      <c r="D41" s="1">
        <v>11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1</v>
      </c>
      <c r="S41" s="1">
        <v>0</v>
      </c>
      <c r="T41" s="1">
        <v>0</v>
      </c>
      <c r="U41" s="1">
        <v>0</v>
      </c>
      <c r="V41" s="1">
        <v>2</v>
      </c>
      <c r="W41" s="1">
        <v>0</v>
      </c>
      <c r="X41" s="1">
        <v>2</v>
      </c>
      <c r="Y41" s="1">
        <v>2</v>
      </c>
      <c r="Z41" s="1">
        <v>0</v>
      </c>
      <c r="AA41" s="1">
        <v>0</v>
      </c>
      <c r="AB41" s="1">
        <v>1</v>
      </c>
      <c r="AC41" s="1">
        <v>0</v>
      </c>
      <c r="AD41" s="1">
        <v>1</v>
      </c>
      <c r="AE41" s="1">
        <v>0</v>
      </c>
      <c r="AF41" s="1">
        <v>0</v>
      </c>
      <c r="AG41" s="1">
        <v>0</v>
      </c>
    </row>
    <row r="42" spans="1:40">
      <c r="A42" s="1"/>
      <c r="B42" s="1" t="s">
        <v>15</v>
      </c>
      <c r="C42" s="1"/>
      <c r="D42" s="3">
        <v>7283</v>
      </c>
      <c r="E42" s="1">
        <v>276</v>
      </c>
      <c r="F42" s="1">
        <v>589</v>
      </c>
      <c r="G42" s="1">
        <v>525</v>
      </c>
      <c r="H42" s="1">
        <v>439</v>
      </c>
      <c r="I42" s="1">
        <v>430</v>
      </c>
      <c r="J42" s="1">
        <v>382</v>
      </c>
      <c r="K42" s="1">
        <v>350</v>
      </c>
      <c r="L42" s="1">
        <v>273</v>
      </c>
      <c r="M42" s="1">
        <v>381</v>
      </c>
      <c r="N42" s="1">
        <v>416</v>
      </c>
      <c r="O42" s="1">
        <v>458</v>
      </c>
      <c r="P42" s="1">
        <v>443</v>
      </c>
      <c r="Q42" s="1">
        <v>402</v>
      </c>
      <c r="R42" s="1">
        <v>457</v>
      </c>
      <c r="S42" s="1">
        <v>388</v>
      </c>
      <c r="T42" s="1">
        <v>352</v>
      </c>
      <c r="U42" s="1">
        <v>322</v>
      </c>
      <c r="V42" s="1">
        <v>314</v>
      </c>
      <c r="W42" s="1">
        <v>189</v>
      </c>
      <c r="X42" s="1">
        <v>102</v>
      </c>
      <c r="Y42" s="1">
        <v>21</v>
      </c>
      <c r="Z42" s="1">
        <v>19</v>
      </c>
      <c r="AA42" s="1">
        <v>17</v>
      </c>
      <c r="AB42" s="1">
        <v>18</v>
      </c>
      <c r="AC42" s="1">
        <v>16</v>
      </c>
      <c r="AD42" s="1">
        <v>18</v>
      </c>
      <c r="AE42" s="1">
        <v>11</v>
      </c>
      <c r="AF42" s="1">
        <v>17</v>
      </c>
      <c r="AG42" s="1">
        <v>38</v>
      </c>
    </row>
    <row r="45" spans="1:40">
      <c r="A45" s="11" t="s">
        <v>16</v>
      </c>
      <c r="B45" s="12"/>
      <c r="D45" s="1" t="s">
        <v>1</v>
      </c>
      <c r="E45" s="1">
        <v>2023</v>
      </c>
      <c r="F45" s="1">
        <v>2022</v>
      </c>
      <c r="G45" s="1">
        <v>2021</v>
      </c>
      <c r="H45" s="1">
        <v>2020</v>
      </c>
      <c r="I45" s="1">
        <v>2019</v>
      </c>
      <c r="J45" s="1">
        <v>2018</v>
      </c>
      <c r="K45" s="1">
        <v>2017</v>
      </c>
      <c r="L45" s="1">
        <v>2016</v>
      </c>
      <c r="M45" s="1">
        <v>2015</v>
      </c>
      <c r="N45" s="1">
        <v>2014</v>
      </c>
      <c r="O45" s="1">
        <v>2013</v>
      </c>
      <c r="P45" s="1">
        <v>2012</v>
      </c>
      <c r="Q45" s="1">
        <v>2011</v>
      </c>
      <c r="R45" s="1">
        <v>2010</v>
      </c>
      <c r="S45" s="1">
        <v>2009</v>
      </c>
      <c r="T45" s="1">
        <v>2008</v>
      </c>
      <c r="U45" s="1">
        <v>2007</v>
      </c>
      <c r="V45" s="1">
        <v>2006</v>
      </c>
      <c r="W45" s="1">
        <v>2005</v>
      </c>
      <c r="X45" s="1">
        <v>2004</v>
      </c>
      <c r="Y45" s="1">
        <v>2003</v>
      </c>
      <c r="Z45" s="1">
        <v>2002</v>
      </c>
      <c r="AA45" s="1">
        <v>2001</v>
      </c>
      <c r="AB45" s="1">
        <v>2000</v>
      </c>
      <c r="AC45" s="1">
        <v>1999</v>
      </c>
      <c r="AD45" s="1">
        <v>1998</v>
      </c>
      <c r="AE45" s="1">
        <v>1997</v>
      </c>
      <c r="AF45" s="1">
        <v>1996</v>
      </c>
      <c r="AG45" s="1">
        <v>1995</v>
      </c>
    </row>
    <row r="46" spans="1:40">
      <c r="A46" s="1" t="s">
        <v>3</v>
      </c>
      <c r="B46" s="1" t="s">
        <v>10</v>
      </c>
      <c r="D46" s="3">
        <f>SUM(D14:D18)</f>
        <v>765634</v>
      </c>
      <c r="E46" s="3">
        <f t="shared" ref="E46:AG46" si="6">SUM(E14:E18)</f>
        <v>18740</v>
      </c>
      <c r="F46" s="3">
        <f t="shared" si="6"/>
        <v>42754</v>
      </c>
      <c r="G46" s="3">
        <f t="shared" si="6"/>
        <v>40595</v>
      </c>
      <c r="H46" s="3">
        <f t="shared" si="6"/>
        <v>36559</v>
      </c>
      <c r="I46" s="3">
        <f t="shared" si="6"/>
        <v>41531</v>
      </c>
      <c r="J46" s="3">
        <f t="shared" si="6"/>
        <v>39163</v>
      </c>
      <c r="K46" s="3">
        <f t="shared" si="6"/>
        <v>35899</v>
      </c>
      <c r="L46" s="3">
        <f t="shared" si="6"/>
        <v>35763</v>
      </c>
      <c r="M46" s="3">
        <f t="shared" si="6"/>
        <v>35379</v>
      </c>
      <c r="N46" s="3">
        <f t="shared" si="6"/>
        <v>36624</v>
      </c>
      <c r="O46" s="3">
        <f t="shared" si="6"/>
        <v>36874</v>
      </c>
      <c r="P46" s="3">
        <f t="shared" si="6"/>
        <v>35260</v>
      </c>
      <c r="Q46" s="3">
        <f t="shared" si="6"/>
        <v>33936</v>
      </c>
      <c r="R46" s="3">
        <f t="shared" si="6"/>
        <v>34766</v>
      </c>
      <c r="S46" s="3">
        <f t="shared" si="6"/>
        <v>34060</v>
      </c>
      <c r="T46" s="3">
        <f t="shared" si="6"/>
        <v>32997</v>
      </c>
      <c r="U46" s="3">
        <f t="shared" si="6"/>
        <v>32716</v>
      </c>
      <c r="V46" s="3">
        <f t="shared" si="6"/>
        <v>31512</v>
      </c>
      <c r="W46" s="3">
        <f t="shared" si="6"/>
        <v>29367</v>
      </c>
      <c r="X46" s="3">
        <f t="shared" si="6"/>
        <v>27373</v>
      </c>
      <c r="Y46" s="3">
        <f t="shared" si="6"/>
        <v>24642</v>
      </c>
      <c r="Z46" s="3">
        <f t="shared" si="6"/>
        <v>23691</v>
      </c>
      <c r="AA46" s="3">
        <f t="shared" si="6"/>
        <v>22528</v>
      </c>
      <c r="AB46" s="3">
        <f t="shared" si="6"/>
        <v>22425</v>
      </c>
      <c r="AC46" s="3">
        <f t="shared" si="6"/>
        <v>21943</v>
      </c>
      <c r="AD46" s="3">
        <f t="shared" si="6"/>
        <v>19501</v>
      </c>
      <c r="AE46" s="3">
        <f t="shared" si="6"/>
        <v>18417</v>
      </c>
      <c r="AF46" s="3">
        <f t="shared" si="6"/>
        <v>17770</v>
      </c>
      <c r="AG46" s="3">
        <f t="shared" si="6"/>
        <v>17335</v>
      </c>
    </row>
    <row r="47" spans="1:40">
      <c r="B47" t="s">
        <v>17</v>
      </c>
      <c r="D47">
        <f>SUM(D16:D17)</f>
        <v>1210</v>
      </c>
      <c r="E47">
        <f t="shared" ref="E47:AG47" si="7">SUM(E16:E17)</f>
        <v>0</v>
      </c>
      <c r="F47">
        <f t="shared" si="7"/>
        <v>0</v>
      </c>
      <c r="G47">
        <f t="shared" si="7"/>
        <v>7</v>
      </c>
      <c r="H47">
        <f t="shared" si="7"/>
        <v>30</v>
      </c>
      <c r="I47">
        <f t="shared" si="7"/>
        <v>41</v>
      </c>
      <c r="J47">
        <f t="shared" si="7"/>
        <v>37</v>
      </c>
      <c r="K47">
        <f t="shared" si="7"/>
        <v>19</v>
      </c>
      <c r="L47">
        <f t="shared" si="7"/>
        <v>45</v>
      </c>
      <c r="M47">
        <f t="shared" si="7"/>
        <v>46</v>
      </c>
      <c r="N47">
        <f t="shared" si="7"/>
        <v>36</v>
      </c>
      <c r="O47">
        <f t="shared" si="7"/>
        <v>29</v>
      </c>
      <c r="P47">
        <f t="shared" si="7"/>
        <v>28</v>
      </c>
      <c r="Q47">
        <f t="shared" si="7"/>
        <v>29</v>
      </c>
      <c r="R47">
        <f t="shared" si="7"/>
        <v>34</v>
      </c>
      <c r="S47">
        <f t="shared" si="7"/>
        <v>35</v>
      </c>
      <c r="T47">
        <f t="shared" si="7"/>
        <v>59</v>
      </c>
      <c r="U47">
        <f t="shared" si="7"/>
        <v>54</v>
      </c>
      <c r="V47">
        <f t="shared" si="7"/>
        <v>64</v>
      </c>
      <c r="W47">
        <f t="shared" si="7"/>
        <v>74</v>
      </c>
      <c r="X47">
        <f t="shared" si="7"/>
        <v>48</v>
      </c>
      <c r="Y47">
        <f t="shared" si="7"/>
        <v>86</v>
      </c>
      <c r="Z47">
        <f t="shared" si="7"/>
        <v>79</v>
      </c>
      <c r="AA47">
        <f t="shared" si="7"/>
        <v>42</v>
      </c>
      <c r="AB47">
        <f t="shared" si="7"/>
        <v>53</v>
      </c>
      <c r="AC47">
        <f t="shared" si="7"/>
        <v>48</v>
      </c>
      <c r="AD47">
        <f t="shared" si="7"/>
        <v>49</v>
      </c>
      <c r="AE47">
        <f t="shared" si="7"/>
        <v>45</v>
      </c>
      <c r="AF47">
        <f t="shared" si="7"/>
        <v>43</v>
      </c>
      <c r="AG47">
        <f t="shared" si="7"/>
        <v>59</v>
      </c>
    </row>
    <row r="48" spans="1:40">
      <c r="B48" t="s">
        <v>18</v>
      </c>
      <c r="D48" s="4">
        <f>SUM(D14:D15)</f>
        <v>584270</v>
      </c>
      <c r="E48" s="4">
        <f t="shared" ref="E48:AG48" si="8">SUM(E14:E15)</f>
        <v>12273</v>
      </c>
      <c r="F48" s="4">
        <f t="shared" si="8"/>
        <v>28372</v>
      </c>
      <c r="G48" s="4">
        <f t="shared" si="8"/>
        <v>27647</v>
      </c>
      <c r="H48" s="4">
        <f t="shared" si="8"/>
        <v>25844</v>
      </c>
      <c r="I48" s="4">
        <f t="shared" si="8"/>
        <v>31145</v>
      </c>
      <c r="J48" s="4">
        <f t="shared" si="8"/>
        <v>29735</v>
      </c>
      <c r="K48" s="4">
        <f t="shared" si="8"/>
        <v>27913</v>
      </c>
      <c r="L48" s="4">
        <f t="shared" si="8"/>
        <v>27644</v>
      </c>
      <c r="M48" s="4">
        <f t="shared" si="8"/>
        <v>26395</v>
      </c>
      <c r="N48" s="4">
        <f t="shared" si="8"/>
        <v>25198</v>
      </c>
      <c r="O48" s="4">
        <f t="shared" si="8"/>
        <v>25120</v>
      </c>
      <c r="P48" s="4">
        <f t="shared" si="8"/>
        <v>24125</v>
      </c>
      <c r="Q48" s="4">
        <f t="shared" si="8"/>
        <v>23502</v>
      </c>
      <c r="R48" s="4">
        <f t="shared" si="8"/>
        <v>24367</v>
      </c>
      <c r="S48" s="4">
        <f t="shared" si="8"/>
        <v>24299</v>
      </c>
      <c r="T48" s="4">
        <f t="shared" si="8"/>
        <v>23979</v>
      </c>
      <c r="U48" s="4">
        <f t="shared" si="8"/>
        <v>24549</v>
      </c>
      <c r="V48" s="4">
        <f t="shared" si="8"/>
        <v>24481</v>
      </c>
      <c r="W48" s="4">
        <f t="shared" si="8"/>
        <v>24569</v>
      </c>
      <c r="X48" s="4">
        <f t="shared" si="8"/>
        <v>24537</v>
      </c>
      <c r="Y48" s="4">
        <f t="shared" si="8"/>
        <v>23929</v>
      </c>
      <c r="Z48" s="4">
        <f t="shared" si="8"/>
        <v>23029</v>
      </c>
      <c r="AA48" s="4">
        <f t="shared" si="8"/>
        <v>21972</v>
      </c>
      <c r="AB48" s="4">
        <f t="shared" si="8"/>
        <v>21766</v>
      </c>
      <c r="AC48" s="4">
        <f t="shared" si="8"/>
        <v>21368</v>
      </c>
      <c r="AD48" s="4">
        <f t="shared" si="8"/>
        <v>19002</v>
      </c>
      <c r="AE48" s="4">
        <f t="shared" si="8"/>
        <v>18005</v>
      </c>
      <c r="AF48" s="4">
        <f t="shared" si="8"/>
        <v>17096</v>
      </c>
      <c r="AG48" s="4">
        <f t="shared" si="8"/>
        <v>16329</v>
      </c>
    </row>
    <row r="49" spans="1:33">
      <c r="B49" t="s">
        <v>19</v>
      </c>
      <c r="D49" s="4">
        <f>D18</f>
        <v>180154</v>
      </c>
      <c r="E49" s="4">
        <f t="shared" ref="E49:AG49" si="9">E18</f>
        <v>6467</v>
      </c>
      <c r="F49" s="4">
        <f t="shared" si="9"/>
        <v>14382</v>
      </c>
      <c r="G49" s="4">
        <f t="shared" si="9"/>
        <v>12941</v>
      </c>
      <c r="H49" s="4">
        <f t="shared" si="9"/>
        <v>10685</v>
      </c>
      <c r="I49" s="4">
        <f t="shared" si="9"/>
        <v>10345</v>
      </c>
      <c r="J49" s="4">
        <f t="shared" si="9"/>
        <v>9391</v>
      </c>
      <c r="K49" s="4">
        <f t="shared" si="9"/>
        <v>7967</v>
      </c>
      <c r="L49" s="4">
        <f t="shared" si="9"/>
        <v>8074</v>
      </c>
      <c r="M49" s="4">
        <f t="shared" si="9"/>
        <v>8938</v>
      </c>
      <c r="N49" s="4">
        <f t="shared" si="9"/>
        <v>11390</v>
      </c>
      <c r="O49" s="4">
        <f t="shared" si="9"/>
        <v>11725</v>
      </c>
      <c r="P49" s="4">
        <f t="shared" si="9"/>
        <v>11107</v>
      </c>
      <c r="Q49" s="4">
        <f t="shared" si="9"/>
        <v>10405</v>
      </c>
      <c r="R49" s="4">
        <f t="shared" si="9"/>
        <v>10365</v>
      </c>
      <c r="S49" s="4">
        <f t="shared" si="9"/>
        <v>9726</v>
      </c>
      <c r="T49" s="4">
        <f t="shared" si="9"/>
        <v>8959</v>
      </c>
      <c r="U49" s="4">
        <f t="shared" si="9"/>
        <v>8113</v>
      </c>
      <c r="V49" s="4">
        <f t="shared" si="9"/>
        <v>6967</v>
      </c>
      <c r="W49" s="4">
        <f t="shared" si="9"/>
        <v>4724</v>
      </c>
      <c r="X49" s="4">
        <f t="shared" si="9"/>
        <v>2788</v>
      </c>
      <c r="Y49" s="4">
        <f t="shared" si="9"/>
        <v>627</v>
      </c>
      <c r="Z49" s="4">
        <f t="shared" si="9"/>
        <v>583</v>
      </c>
      <c r="AA49" s="4">
        <f t="shared" si="9"/>
        <v>514</v>
      </c>
      <c r="AB49" s="4">
        <f t="shared" si="9"/>
        <v>606</v>
      </c>
      <c r="AC49" s="4">
        <f t="shared" si="9"/>
        <v>527</v>
      </c>
      <c r="AD49" s="4">
        <f t="shared" si="9"/>
        <v>450</v>
      </c>
      <c r="AE49" s="4">
        <f t="shared" si="9"/>
        <v>367</v>
      </c>
      <c r="AF49" s="4">
        <f t="shared" si="9"/>
        <v>631</v>
      </c>
      <c r="AG49" s="4">
        <f t="shared" si="9"/>
        <v>947</v>
      </c>
    </row>
    <row r="50" spans="1:33">
      <c r="A50" s="1" t="s">
        <v>4</v>
      </c>
      <c r="B50" s="1" t="s">
        <v>10</v>
      </c>
      <c r="D50" s="4">
        <f>D19</f>
        <v>370214</v>
      </c>
      <c r="E50" s="4">
        <f t="shared" ref="E50:AG50" si="10">E19</f>
        <v>9326</v>
      </c>
      <c r="F50" s="4">
        <f t="shared" si="10"/>
        <v>21056</v>
      </c>
      <c r="G50" s="4">
        <f t="shared" si="10"/>
        <v>19905</v>
      </c>
      <c r="H50" s="4">
        <f t="shared" si="10"/>
        <v>17881</v>
      </c>
      <c r="I50" s="4">
        <f t="shared" si="10"/>
        <v>20338</v>
      </c>
      <c r="J50" s="4">
        <f t="shared" si="10"/>
        <v>19143</v>
      </c>
      <c r="K50" s="4">
        <f t="shared" si="10"/>
        <v>17349</v>
      </c>
      <c r="L50" s="4">
        <f t="shared" si="10"/>
        <v>17638</v>
      </c>
      <c r="M50" s="4">
        <f t="shared" si="10"/>
        <v>17152</v>
      </c>
      <c r="N50" s="4">
        <f t="shared" si="10"/>
        <v>17804</v>
      </c>
      <c r="O50" s="4">
        <f t="shared" si="10"/>
        <v>17857</v>
      </c>
      <c r="P50" s="4">
        <f t="shared" si="10"/>
        <v>17168</v>
      </c>
      <c r="Q50" s="4">
        <f t="shared" si="10"/>
        <v>16415</v>
      </c>
      <c r="R50" s="4">
        <f t="shared" si="10"/>
        <v>16854</v>
      </c>
      <c r="S50" s="4">
        <f t="shared" si="10"/>
        <v>16525</v>
      </c>
      <c r="T50" s="4">
        <f t="shared" si="10"/>
        <v>15975</v>
      </c>
      <c r="U50" s="4">
        <f t="shared" si="10"/>
        <v>15958</v>
      </c>
      <c r="V50" s="4">
        <f t="shared" si="10"/>
        <v>15237</v>
      </c>
      <c r="W50" s="4">
        <f t="shared" si="10"/>
        <v>14211</v>
      </c>
      <c r="X50" s="4">
        <f t="shared" si="10"/>
        <v>13385</v>
      </c>
      <c r="Y50" s="4">
        <f t="shared" si="10"/>
        <v>11977</v>
      </c>
      <c r="Z50" s="4">
        <f t="shared" si="10"/>
        <v>11511</v>
      </c>
      <c r="AA50" s="4">
        <f t="shared" si="10"/>
        <v>10884</v>
      </c>
      <c r="AB50" s="4">
        <f t="shared" si="10"/>
        <v>10870</v>
      </c>
      <c r="AC50" s="4">
        <f t="shared" si="10"/>
        <v>10531</v>
      </c>
      <c r="AD50" s="4">
        <f t="shared" si="10"/>
        <v>9416</v>
      </c>
      <c r="AE50" s="4">
        <f t="shared" si="10"/>
        <v>8869</v>
      </c>
      <c r="AF50" s="4">
        <f t="shared" si="10"/>
        <v>8575</v>
      </c>
      <c r="AG50" s="4">
        <f t="shared" si="10"/>
        <v>8270</v>
      </c>
    </row>
    <row r="51" spans="1:33">
      <c r="B51" t="s">
        <v>17</v>
      </c>
      <c r="D51">
        <f>SUM(D22:D23)</f>
        <v>597</v>
      </c>
      <c r="E51">
        <f t="shared" ref="E51:AG51" si="11">SUM(E22:E23)</f>
        <v>0</v>
      </c>
      <c r="F51">
        <f t="shared" si="11"/>
        <v>0</v>
      </c>
      <c r="G51">
        <f t="shared" si="11"/>
        <v>3</v>
      </c>
      <c r="H51">
        <f t="shared" si="11"/>
        <v>17</v>
      </c>
      <c r="I51">
        <f t="shared" si="11"/>
        <v>19</v>
      </c>
      <c r="J51">
        <f t="shared" si="11"/>
        <v>17</v>
      </c>
      <c r="K51">
        <f t="shared" si="11"/>
        <v>10</v>
      </c>
      <c r="L51">
        <f t="shared" si="11"/>
        <v>23</v>
      </c>
      <c r="M51">
        <f t="shared" si="11"/>
        <v>31</v>
      </c>
      <c r="N51">
        <f t="shared" si="11"/>
        <v>14</v>
      </c>
      <c r="O51">
        <f t="shared" si="11"/>
        <v>13</v>
      </c>
      <c r="P51">
        <f t="shared" si="11"/>
        <v>20</v>
      </c>
      <c r="Q51">
        <f t="shared" si="11"/>
        <v>16</v>
      </c>
      <c r="R51">
        <f t="shared" si="11"/>
        <v>16</v>
      </c>
      <c r="S51">
        <f t="shared" si="11"/>
        <v>15</v>
      </c>
      <c r="T51">
        <f t="shared" si="11"/>
        <v>37</v>
      </c>
      <c r="U51">
        <f t="shared" si="11"/>
        <v>29</v>
      </c>
      <c r="V51">
        <f t="shared" si="11"/>
        <v>24</v>
      </c>
      <c r="W51">
        <f t="shared" si="11"/>
        <v>34</v>
      </c>
      <c r="X51">
        <f t="shared" si="11"/>
        <v>19</v>
      </c>
      <c r="Y51">
        <f t="shared" si="11"/>
        <v>43</v>
      </c>
      <c r="Z51">
        <f t="shared" si="11"/>
        <v>35</v>
      </c>
      <c r="AA51">
        <f t="shared" si="11"/>
        <v>20</v>
      </c>
      <c r="AB51">
        <f t="shared" si="11"/>
        <v>28</v>
      </c>
      <c r="AC51">
        <f t="shared" si="11"/>
        <v>26</v>
      </c>
      <c r="AD51">
        <f t="shared" si="11"/>
        <v>32</v>
      </c>
      <c r="AE51">
        <f t="shared" si="11"/>
        <v>20</v>
      </c>
      <c r="AF51">
        <f t="shared" si="11"/>
        <v>19</v>
      </c>
      <c r="AG51">
        <f t="shared" si="11"/>
        <v>24</v>
      </c>
    </row>
    <row r="52" spans="1:33">
      <c r="B52" t="s">
        <v>18</v>
      </c>
      <c r="D52" s="4">
        <f>SUM(D20:D21)</f>
        <v>283343</v>
      </c>
      <c r="E52" s="4">
        <f t="shared" ref="E52:AG52" si="12">SUM(E20:E21)</f>
        <v>6214</v>
      </c>
      <c r="F52" s="4">
        <f t="shared" si="12"/>
        <v>14236</v>
      </c>
      <c r="G52" s="4">
        <f t="shared" si="12"/>
        <v>13624</v>
      </c>
      <c r="H52" s="4">
        <f t="shared" si="12"/>
        <v>12769</v>
      </c>
      <c r="I52" s="4">
        <f t="shared" si="12"/>
        <v>15382</v>
      </c>
      <c r="J52" s="4">
        <f t="shared" si="12"/>
        <v>14662</v>
      </c>
      <c r="K52" s="4">
        <f t="shared" si="12"/>
        <v>13658</v>
      </c>
      <c r="L52" s="4">
        <f t="shared" si="12"/>
        <v>13652</v>
      </c>
      <c r="M52" s="4">
        <f t="shared" si="12"/>
        <v>12810</v>
      </c>
      <c r="N52" s="4">
        <f t="shared" si="12"/>
        <v>12356</v>
      </c>
      <c r="O52" s="4">
        <f t="shared" si="12"/>
        <v>12164</v>
      </c>
      <c r="P52" s="4">
        <f t="shared" si="12"/>
        <v>11814</v>
      </c>
      <c r="Q52" s="4">
        <f t="shared" si="12"/>
        <v>11454</v>
      </c>
      <c r="R52" s="4">
        <f t="shared" si="12"/>
        <v>11807</v>
      </c>
      <c r="S52" s="4">
        <f t="shared" si="12"/>
        <v>11751</v>
      </c>
      <c r="T52" s="4">
        <f t="shared" si="12"/>
        <v>11650</v>
      </c>
      <c r="U52" s="4">
        <f t="shared" si="12"/>
        <v>11960</v>
      </c>
      <c r="V52" s="4">
        <f t="shared" si="12"/>
        <v>11918</v>
      </c>
      <c r="W52" s="4">
        <f t="shared" si="12"/>
        <v>11918</v>
      </c>
      <c r="X52" s="4">
        <f t="shared" si="12"/>
        <v>12028</v>
      </c>
      <c r="Y52" s="4">
        <f t="shared" si="12"/>
        <v>11615</v>
      </c>
      <c r="Z52" s="4">
        <f t="shared" si="12"/>
        <v>11218</v>
      </c>
      <c r="AA52" s="4">
        <f t="shared" si="12"/>
        <v>10640</v>
      </c>
      <c r="AB52" s="4">
        <f t="shared" si="12"/>
        <v>10551</v>
      </c>
      <c r="AC52" s="4">
        <f t="shared" si="12"/>
        <v>10277</v>
      </c>
      <c r="AD52" s="4">
        <f t="shared" si="12"/>
        <v>9163</v>
      </c>
      <c r="AE52" s="4">
        <f t="shared" si="12"/>
        <v>8675</v>
      </c>
      <c r="AF52" s="4">
        <f t="shared" si="12"/>
        <v>8268</v>
      </c>
      <c r="AG52" s="4">
        <f t="shared" si="12"/>
        <v>7797</v>
      </c>
    </row>
    <row r="53" spans="1:33">
      <c r="B53" t="s">
        <v>19</v>
      </c>
      <c r="D53" s="4">
        <f>D24</f>
        <v>86274</v>
      </c>
      <c r="E53" s="4">
        <f t="shared" ref="E53:AG53" si="13">E24</f>
        <v>3112</v>
      </c>
      <c r="F53" s="4">
        <f t="shared" si="13"/>
        <v>6820</v>
      </c>
      <c r="G53" s="4">
        <f t="shared" si="13"/>
        <v>6278</v>
      </c>
      <c r="H53" s="4">
        <f t="shared" si="13"/>
        <v>5095</v>
      </c>
      <c r="I53" s="4">
        <f t="shared" si="13"/>
        <v>4937</v>
      </c>
      <c r="J53" s="4">
        <f t="shared" si="13"/>
        <v>4464</v>
      </c>
      <c r="K53" s="4">
        <f t="shared" si="13"/>
        <v>3681</v>
      </c>
      <c r="L53" s="4">
        <f t="shared" si="13"/>
        <v>3963</v>
      </c>
      <c r="M53" s="4">
        <f t="shared" si="13"/>
        <v>4311</v>
      </c>
      <c r="N53" s="4">
        <f t="shared" si="13"/>
        <v>5434</v>
      </c>
      <c r="O53" s="4">
        <f t="shared" si="13"/>
        <v>5680</v>
      </c>
      <c r="P53" s="4">
        <f t="shared" si="13"/>
        <v>5334</v>
      </c>
      <c r="Q53" s="4">
        <f t="shared" si="13"/>
        <v>4945</v>
      </c>
      <c r="R53" s="4">
        <f t="shared" si="13"/>
        <v>5031</v>
      </c>
      <c r="S53" s="4">
        <f t="shared" si="13"/>
        <v>4759</v>
      </c>
      <c r="T53" s="4">
        <f t="shared" si="13"/>
        <v>4288</v>
      </c>
      <c r="U53" s="4">
        <f t="shared" si="13"/>
        <v>3969</v>
      </c>
      <c r="V53" s="4">
        <f t="shared" si="13"/>
        <v>3295</v>
      </c>
      <c r="W53" s="4">
        <f t="shared" si="13"/>
        <v>2259</v>
      </c>
      <c r="X53" s="4">
        <f t="shared" si="13"/>
        <v>1338</v>
      </c>
      <c r="Y53" s="4">
        <f t="shared" si="13"/>
        <v>319</v>
      </c>
      <c r="Z53" s="4">
        <f t="shared" si="13"/>
        <v>258</v>
      </c>
      <c r="AA53" s="4">
        <f t="shared" si="13"/>
        <v>224</v>
      </c>
      <c r="AB53" s="4">
        <f t="shared" si="13"/>
        <v>291</v>
      </c>
      <c r="AC53" s="4">
        <f t="shared" si="13"/>
        <v>228</v>
      </c>
      <c r="AD53" s="4">
        <f t="shared" si="13"/>
        <v>221</v>
      </c>
      <c r="AE53" s="4">
        <f t="shared" si="13"/>
        <v>174</v>
      </c>
      <c r="AF53" s="4">
        <f t="shared" si="13"/>
        <v>288</v>
      </c>
      <c r="AG53" s="4">
        <f t="shared" si="13"/>
        <v>449</v>
      </c>
    </row>
    <row r="54" spans="1:33">
      <c r="A54" s="1" t="s">
        <v>5</v>
      </c>
      <c r="B54" s="1" t="s">
        <v>10</v>
      </c>
      <c r="D54" s="4">
        <f>D25</f>
        <v>254451</v>
      </c>
      <c r="E54" s="4">
        <f t="shared" ref="E54:AG54" si="14">E25</f>
        <v>5919</v>
      </c>
      <c r="F54" s="4">
        <f t="shared" si="14"/>
        <v>13710</v>
      </c>
      <c r="G54" s="4">
        <f t="shared" si="14"/>
        <v>13008</v>
      </c>
      <c r="H54" s="4">
        <f t="shared" si="14"/>
        <v>11877</v>
      </c>
      <c r="I54" s="4">
        <f t="shared" si="14"/>
        <v>13454</v>
      </c>
      <c r="J54" s="4">
        <f t="shared" si="14"/>
        <v>12604</v>
      </c>
      <c r="K54" s="4">
        <f t="shared" si="14"/>
        <v>11814</v>
      </c>
      <c r="L54" s="4">
        <f t="shared" si="14"/>
        <v>11601</v>
      </c>
      <c r="M54" s="4">
        <f t="shared" si="14"/>
        <v>11585</v>
      </c>
      <c r="N54" s="4">
        <f t="shared" si="14"/>
        <v>11951</v>
      </c>
      <c r="O54" s="4">
        <f t="shared" si="14"/>
        <v>12077</v>
      </c>
      <c r="P54" s="4">
        <f t="shared" si="14"/>
        <v>11576</v>
      </c>
      <c r="Q54" s="4">
        <f t="shared" si="14"/>
        <v>11357</v>
      </c>
      <c r="R54" s="4">
        <f t="shared" si="14"/>
        <v>11499</v>
      </c>
      <c r="S54" s="4">
        <f t="shared" si="14"/>
        <v>11207</v>
      </c>
      <c r="T54" s="4">
        <f t="shared" si="14"/>
        <v>10867</v>
      </c>
      <c r="U54" s="4">
        <f t="shared" si="14"/>
        <v>10758</v>
      </c>
      <c r="V54" s="4">
        <f t="shared" si="14"/>
        <v>10564</v>
      </c>
      <c r="W54" s="4">
        <f t="shared" si="14"/>
        <v>9762</v>
      </c>
      <c r="X54" s="4">
        <f t="shared" si="14"/>
        <v>9051</v>
      </c>
      <c r="Y54" s="4">
        <f t="shared" si="14"/>
        <v>8171</v>
      </c>
      <c r="Z54" s="4">
        <f t="shared" si="14"/>
        <v>7836</v>
      </c>
      <c r="AA54" s="4">
        <f t="shared" si="14"/>
        <v>7559</v>
      </c>
      <c r="AB54" s="4">
        <f t="shared" si="14"/>
        <v>7450</v>
      </c>
      <c r="AC54" s="4">
        <f t="shared" si="14"/>
        <v>7456</v>
      </c>
      <c r="AD54" s="4">
        <f t="shared" si="14"/>
        <v>6500</v>
      </c>
      <c r="AE54" s="4">
        <f t="shared" si="14"/>
        <v>6276</v>
      </c>
      <c r="AF54" s="4">
        <f t="shared" si="14"/>
        <v>6034</v>
      </c>
      <c r="AG54" s="4">
        <f t="shared" si="14"/>
        <v>5898</v>
      </c>
    </row>
    <row r="55" spans="1:33">
      <c r="B55" t="s">
        <v>17</v>
      </c>
      <c r="D55">
        <f>SUM(D28:D29)</f>
        <v>387</v>
      </c>
      <c r="E55">
        <f t="shared" ref="E55:AG55" si="15">SUM(E28:E29)</f>
        <v>0</v>
      </c>
      <c r="F55">
        <f t="shared" si="15"/>
        <v>0</v>
      </c>
      <c r="G55">
        <f t="shared" si="15"/>
        <v>1</v>
      </c>
      <c r="H55">
        <f t="shared" si="15"/>
        <v>5</v>
      </c>
      <c r="I55">
        <f t="shared" si="15"/>
        <v>10</v>
      </c>
      <c r="J55">
        <f t="shared" si="15"/>
        <v>10</v>
      </c>
      <c r="K55">
        <f t="shared" si="15"/>
        <v>8</v>
      </c>
      <c r="L55">
        <f t="shared" si="15"/>
        <v>12</v>
      </c>
      <c r="M55">
        <f t="shared" si="15"/>
        <v>8</v>
      </c>
      <c r="N55">
        <f t="shared" si="15"/>
        <v>16</v>
      </c>
      <c r="O55">
        <f t="shared" si="15"/>
        <v>10</v>
      </c>
      <c r="P55">
        <f t="shared" si="15"/>
        <v>7</v>
      </c>
      <c r="Q55">
        <f t="shared" si="15"/>
        <v>7</v>
      </c>
      <c r="R55">
        <f t="shared" si="15"/>
        <v>12</v>
      </c>
      <c r="S55">
        <f t="shared" si="15"/>
        <v>7</v>
      </c>
      <c r="T55">
        <f t="shared" si="15"/>
        <v>16</v>
      </c>
      <c r="U55">
        <f t="shared" si="15"/>
        <v>18</v>
      </c>
      <c r="V55">
        <f t="shared" si="15"/>
        <v>31</v>
      </c>
      <c r="W55">
        <f t="shared" si="15"/>
        <v>30</v>
      </c>
      <c r="X55">
        <f t="shared" si="15"/>
        <v>16</v>
      </c>
      <c r="Y55">
        <f t="shared" si="15"/>
        <v>32</v>
      </c>
      <c r="Z55">
        <f t="shared" si="15"/>
        <v>30</v>
      </c>
      <c r="AA55">
        <f t="shared" si="15"/>
        <v>12</v>
      </c>
      <c r="AB55">
        <f t="shared" si="15"/>
        <v>16</v>
      </c>
      <c r="AC55">
        <f t="shared" si="15"/>
        <v>14</v>
      </c>
      <c r="AD55">
        <f t="shared" si="15"/>
        <v>6</v>
      </c>
      <c r="AE55">
        <f t="shared" si="15"/>
        <v>15</v>
      </c>
      <c r="AF55">
        <f t="shared" si="15"/>
        <v>19</v>
      </c>
      <c r="AG55">
        <f t="shared" si="15"/>
        <v>21</v>
      </c>
    </row>
    <row r="56" spans="1:33">
      <c r="B56" t="s">
        <v>18</v>
      </c>
      <c r="D56" s="4">
        <f>SUM(D26:D27)</f>
        <v>193638</v>
      </c>
      <c r="E56" s="4">
        <f t="shared" ref="E56:AG56" si="16">SUM(E26:E27)</f>
        <v>3810</v>
      </c>
      <c r="F56" s="4">
        <f t="shared" si="16"/>
        <v>8830</v>
      </c>
      <c r="G56" s="4">
        <f t="shared" si="16"/>
        <v>8796</v>
      </c>
      <c r="H56" s="4">
        <f t="shared" si="16"/>
        <v>8222</v>
      </c>
      <c r="I56" s="4">
        <f t="shared" si="16"/>
        <v>9915</v>
      </c>
      <c r="J56" s="4">
        <f t="shared" si="16"/>
        <v>9378</v>
      </c>
      <c r="K56" s="4">
        <f t="shared" si="16"/>
        <v>9046</v>
      </c>
      <c r="L56" s="4">
        <f t="shared" si="16"/>
        <v>8850</v>
      </c>
      <c r="M56" s="4">
        <f t="shared" si="16"/>
        <v>8677</v>
      </c>
      <c r="N56" s="4">
        <f t="shared" si="16"/>
        <v>8153</v>
      </c>
      <c r="O56" s="4">
        <f t="shared" si="16"/>
        <v>8253</v>
      </c>
      <c r="P56" s="4">
        <f t="shared" si="16"/>
        <v>7919</v>
      </c>
      <c r="Q56" s="4">
        <f t="shared" si="16"/>
        <v>7809</v>
      </c>
      <c r="R56" s="4">
        <f t="shared" si="16"/>
        <v>8128</v>
      </c>
      <c r="S56" s="4">
        <f t="shared" si="16"/>
        <v>8044</v>
      </c>
      <c r="T56" s="4">
        <f t="shared" si="16"/>
        <v>7883</v>
      </c>
      <c r="U56" s="4">
        <f t="shared" si="16"/>
        <v>8061</v>
      </c>
      <c r="V56" s="4">
        <f t="shared" si="16"/>
        <v>8168</v>
      </c>
      <c r="W56" s="4">
        <f t="shared" si="16"/>
        <v>8130</v>
      </c>
      <c r="X56" s="4">
        <f t="shared" si="16"/>
        <v>8076</v>
      </c>
      <c r="Y56" s="4">
        <f t="shared" si="16"/>
        <v>7914</v>
      </c>
      <c r="Z56" s="4">
        <f t="shared" si="16"/>
        <v>7579</v>
      </c>
      <c r="AA56" s="4">
        <f t="shared" si="16"/>
        <v>7356</v>
      </c>
      <c r="AB56" s="4">
        <f t="shared" si="16"/>
        <v>7216</v>
      </c>
      <c r="AC56" s="4">
        <f t="shared" si="16"/>
        <v>7233</v>
      </c>
      <c r="AD56" s="4">
        <f t="shared" si="16"/>
        <v>6342</v>
      </c>
      <c r="AE56" s="4">
        <f t="shared" si="16"/>
        <v>6124</v>
      </c>
      <c r="AF56" s="4">
        <f t="shared" si="16"/>
        <v>5773</v>
      </c>
      <c r="AG56" s="4">
        <f t="shared" si="16"/>
        <v>5568</v>
      </c>
    </row>
    <row r="57" spans="1:33">
      <c r="B57" t="s">
        <v>19</v>
      </c>
      <c r="D57" s="4">
        <f>D30</f>
        <v>60426</v>
      </c>
      <c r="E57" s="4">
        <f t="shared" ref="E57:AG57" si="17">E30</f>
        <v>2109</v>
      </c>
      <c r="F57" s="4">
        <f t="shared" si="17"/>
        <v>4880</v>
      </c>
      <c r="G57" s="4">
        <f t="shared" si="17"/>
        <v>4211</v>
      </c>
      <c r="H57" s="4">
        <f t="shared" si="17"/>
        <v>3650</v>
      </c>
      <c r="I57" s="4">
        <f t="shared" si="17"/>
        <v>3529</v>
      </c>
      <c r="J57" s="4">
        <f t="shared" si="17"/>
        <v>3216</v>
      </c>
      <c r="K57" s="4">
        <f t="shared" si="17"/>
        <v>2760</v>
      </c>
      <c r="L57" s="4">
        <f t="shared" si="17"/>
        <v>2739</v>
      </c>
      <c r="M57" s="4">
        <f t="shared" si="17"/>
        <v>2900</v>
      </c>
      <c r="N57" s="4">
        <f t="shared" si="17"/>
        <v>3782</v>
      </c>
      <c r="O57" s="4">
        <f t="shared" si="17"/>
        <v>3814</v>
      </c>
      <c r="P57" s="4">
        <f t="shared" si="17"/>
        <v>3650</v>
      </c>
      <c r="Q57" s="4">
        <f t="shared" si="17"/>
        <v>3541</v>
      </c>
      <c r="R57" s="4">
        <f t="shared" si="17"/>
        <v>3359</v>
      </c>
      <c r="S57" s="4">
        <f t="shared" si="17"/>
        <v>3156</v>
      </c>
      <c r="T57" s="4">
        <f t="shared" si="17"/>
        <v>2968</v>
      </c>
      <c r="U57" s="4">
        <f t="shared" si="17"/>
        <v>2679</v>
      </c>
      <c r="V57" s="4">
        <f t="shared" si="17"/>
        <v>2365</v>
      </c>
      <c r="W57" s="4">
        <f t="shared" si="17"/>
        <v>1602</v>
      </c>
      <c r="X57" s="4">
        <f t="shared" si="17"/>
        <v>959</v>
      </c>
      <c r="Y57" s="4">
        <f t="shared" si="17"/>
        <v>225</v>
      </c>
      <c r="Z57" s="4">
        <f t="shared" si="17"/>
        <v>227</v>
      </c>
      <c r="AA57" s="4">
        <f t="shared" si="17"/>
        <v>191</v>
      </c>
      <c r="AB57" s="4">
        <f t="shared" si="17"/>
        <v>218</v>
      </c>
      <c r="AC57" s="4">
        <f t="shared" si="17"/>
        <v>209</v>
      </c>
      <c r="AD57" s="4">
        <f t="shared" si="17"/>
        <v>152</v>
      </c>
      <c r="AE57" s="4">
        <f t="shared" si="17"/>
        <v>137</v>
      </c>
      <c r="AF57" s="4">
        <f t="shared" si="17"/>
        <v>242</v>
      </c>
      <c r="AG57" s="4">
        <f t="shared" si="17"/>
        <v>309</v>
      </c>
    </row>
    <row r="58" spans="1:33">
      <c r="A58" s="1" t="s">
        <v>6</v>
      </c>
      <c r="B58" s="1" t="s">
        <v>10</v>
      </c>
      <c r="D58" s="4">
        <f>D31</f>
        <v>111106</v>
      </c>
      <c r="E58" s="4">
        <f t="shared" ref="E58:AG58" si="18">E31</f>
        <v>2790</v>
      </c>
      <c r="F58" s="4">
        <f t="shared" si="18"/>
        <v>6342</v>
      </c>
      <c r="G58" s="4">
        <f t="shared" si="18"/>
        <v>6111</v>
      </c>
      <c r="H58" s="4">
        <f t="shared" si="18"/>
        <v>5433</v>
      </c>
      <c r="I58" s="4">
        <f t="shared" si="18"/>
        <v>6148</v>
      </c>
      <c r="J58" s="4">
        <f t="shared" si="18"/>
        <v>5913</v>
      </c>
      <c r="K58" s="4">
        <f t="shared" si="18"/>
        <v>5351</v>
      </c>
      <c r="L58" s="4">
        <f t="shared" si="18"/>
        <v>5233</v>
      </c>
      <c r="M58" s="4">
        <f t="shared" si="18"/>
        <v>5256</v>
      </c>
      <c r="N58" s="4">
        <f t="shared" si="18"/>
        <v>5480</v>
      </c>
      <c r="O58" s="4">
        <f t="shared" si="18"/>
        <v>5568</v>
      </c>
      <c r="P58" s="4">
        <f t="shared" si="18"/>
        <v>5159</v>
      </c>
      <c r="Q58" s="4">
        <f t="shared" si="18"/>
        <v>4891</v>
      </c>
      <c r="R58" s="4">
        <f t="shared" si="18"/>
        <v>5040</v>
      </c>
      <c r="S58" s="4">
        <f t="shared" si="18"/>
        <v>4991</v>
      </c>
      <c r="T58" s="4">
        <f t="shared" si="18"/>
        <v>4901</v>
      </c>
      <c r="U58" s="4">
        <f t="shared" si="18"/>
        <v>4731</v>
      </c>
      <c r="V58" s="4">
        <f t="shared" si="18"/>
        <v>4450</v>
      </c>
      <c r="W58" s="4">
        <f t="shared" si="18"/>
        <v>4225</v>
      </c>
      <c r="X58" s="4">
        <f t="shared" si="18"/>
        <v>3930</v>
      </c>
      <c r="Y58" s="4">
        <f t="shared" si="18"/>
        <v>3570</v>
      </c>
      <c r="Z58" s="4">
        <f t="shared" si="18"/>
        <v>3423</v>
      </c>
      <c r="AA58" s="4">
        <f t="shared" si="18"/>
        <v>3223</v>
      </c>
      <c r="AB58" s="4">
        <f t="shared" si="18"/>
        <v>3258</v>
      </c>
      <c r="AC58" s="4">
        <f t="shared" si="18"/>
        <v>3105</v>
      </c>
      <c r="AD58" s="4">
        <f t="shared" si="18"/>
        <v>2822</v>
      </c>
      <c r="AE58" s="4">
        <f t="shared" si="18"/>
        <v>2573</v>
      </c>
      <c r="AF58" s="4">
        <f t="shared" si="18"/>
        <v>2489</v>
      </c>
      <c r="AG58" s="4">
        <f t="shared" si="18"/>
        <v>2510</v>
      </c>
    </row>
    <row r="59" spans="1:33">
      <c r="B59" t="s">
        <v>17</v>
      </c>
      <c r="D59">
        <f>SUM(D34:D35)</f>
        <v>180</v>
      </c>
      <c r="E59">
        <f t="shared" ref="E59:AG59" si="19">SUM(E34:E35)</f>
        <v>0</v>
      </c>
      <c r="F59">
        <f t="shared" si="19"/>
        <v>0</v>
      </c>
      <c r="G59">
        <f t="shared" si="19"/>
        <v>2</v>
      </c>
      <c r="H59">
        <f t="shared" si="19"/>
        <v>6</v>
      </c>
      <c r="I59">
        <f t="shared" si="19"/>
        <v>10</v>
      </c>
      <c r="J59">
        <f t="shared" si="19"/>
        <v>7</v>
      </c>
      <c r="K59">
        <f t="shared" si="19"/>
        <v>0</v>
      </c>
      <c r="L59">
        <f t="shared" si="19"/>
        <v>8</v>
      </c>
      <c r="M59">
        <f t="shared" si="19"/>
        <v>5</v>
      </c>
      <c r="N59">
        <f t="shared" si="19"/>
        <v>6</v>
      </c>
      <c r="O59">
        <f t="shared" si="19"/>
        <v>5</v>
      </c>
      <c r="P59">
        <f t="shared" si="19"/>
        <v>1</v>
      </c>
      <c r="Q59">
        <f t="shared" si="19"/>
        <v>3</v>
      </c>
      <c r="R59">
        <f t="shared" si="19"/>
        <v>5</v>
      </c>
      <c r="S59">
        <f t="shared" si="19"/>
        <v>13</v>
      </c>
      <c r="T59">
        <f t="shared" si="19"/>
        <v>4</v>
      </c>
      <c r="U59">
        <f t="shared" si="19"/>
        <v>5</v>
      </c>
      <c r="V59">
        <f t="shared" si="19"/>
        <v>6</v>
      </c>
      <c r="W59">
        <f t="shared" si="19"/>
        <v>9</v>
      </c>
      <c r="X59">
        <f t="shared" si="19"/>
        <v>9</v>
      </c>
      <c r="Y59">
        <f t="shared" si="19"/>
        <v>8</v>
      </c>
      <c r="Z59">
        <f t="shared" si="19"/>
        <v>12</v>
      </c>
      <c r="AA59">
        <f t="shared" si="19"/>
        <v>7</v>
      </c>
      <c r="AB59">
        <f t="shared" si="19"/>
        <v>8</v>
      </c>
      <c r="AC59">
        <f t="shared" si="19"/>
        <v>7</v>
      </c>
      <c r="AD59">
        <f t="shared" si="19"/>
        <v>9</v>
      </c>
      <c r="AE59">
        <f t="shared" si="19"/>
        <v>7</v>
      </c>
      <c r="AF59">
        <f t="shared" si="19"/>
        <v>4</v>
      </c>
      <c r="AG59">
        <f t="shared" si="19"/>
        <v>14</v>
      </c>
    </row>
    <row r="60" spans="1:33">
      <c r="B60" t="s">
        <v>18</v>
      </c>
      <c r="D60" s="4">
        <f>SUM(D32:D33)</f>
        <v>84749</v>
      </c>
      <c r="E60" s="4">
        <f t="shared" ref="E60:AG60" si="20">SUM(E32:E33)</f>
        <v>1820</v>
      </c>
      <c r="F60" s="4">
        <f t="shared" si="20"/>
        <v>4249</v>
      </c>
      <c r="G60" s="4">
        <f t="shared" si="20"/>
        <v>4182</v>
      </c>
      <c r="H60" s="4">
        <f t="shared" si="20"/>
        <v>3926</v>
      </c>
      <c r="I60" s="4">
        <f t="shared" si="20"/>
        <v>4689</v>
      </c>
      <c r="J60" s="4">
        <f t="shared" si="20"/>
        <v>4577</v>
      </c>
      <c r="K60" s="4">
        <f t="shared" si="20"/>
        <v>4175</v>
      </c>
      <c r="L60" s="4">
        <f t="shared" si="20"/>
        <v>4126</v>
      </c>
      <c r="M60" s="4">
        <f t="shared" si="20"/>
        <v>3905</v>
      </c>
      <c r="N60" s="4">
        <f t="shared" si="20"/>
        <v>3716</v>
      </c>
      <c r="O60" s="4">
        <f t="shared" si="20"/>
        <v>3790</v>
      </c>
      <c r="P60" s="4">
        <f t="shared" si="20"/>
        <v>3478</v>
      </c>
      <c r="Q60" s="4">
        <f t="shared" si="20"/>
        <v>3371</v>
      </c>
      <c r="R60" s="4">
        <f t="shared" si="20"/>
        <v>3517</v>
      </c>
      <c r="S60" s="4">
        <f t="shared" si="20"/>
        <v>3554</v>
      </c>
      <c r="T60" s="4">
        <f t="shared" si="20"/>
        <v>3546</v>
      </c>
      <c r="U60" s="4">
        <f t="shared" si="20"/>
        <v>3582</v>
      </c>
      <c r="V60" s="4">
        <f t="shared" si="20"/>
        <v>3449</v>
      </c>
      <c r="W60" s="4">
        <f t="shared" si="20"/>
        <v>3542</v>
      </c>
      <c r="X60" s="4">
        <f t="shared" si="20"/>
        <v>3532</v>
      </c>
      <c r="Y60" s="4">
        <f t="shared" si="20"/>
        <v>3500</v>
      </c>
      <c r="Z60" s="4">
        <f t="shared" si="20"/>
        <v>3332</v>
      </c>
      <c r="AA60" s="4">
        <f t="shared" si="20"/>
        <v>3134</v>
      </c>
      <c r="AB60" s="4">
        <f t="shared" si="20"/>
        <v>3171</v>
      </c>
      <c r="AC60" s="4">
        <f t="shared" si="20"/>
        <v>3024</v>
      </c>
      <c r="AD60" s="4">
        <f t="shared" si="20"/>
        <v>2754</v>
      </c>
      <c r="AE60" s="4">
        <f t="shared" si="20"/>
        <v>2521</v>
      </c>
      <c r="AF60" s="4">
        <f t="shared" si="20"/>
        <v>2401</v>
      </c>
      <c r="AG60" s="4">
        <f t="shared" si="20"/>
        <v>2345</v>
      </c>
    </row>
    <row r="61" spans="1:33">
      <c r="B61" t="s">
        <v>19</v>
      </c>
      <c r="D61" s="4">
        <f>D36</f>
        <v>26177</v>
      </c>
      <c r="E61" s="4">
        <f t="shared" ref="E61:AG61" si="21">E36</f>
        <v>970</v>
      </c>
      <c r="F61" s="4">
        <f t="shared" si="21"/>
        <v>2093</v>
      </c>
      <c r="G61" s="4">
        <f t="shared" si="21"/>
        <v>1927</v>
      </c>
      <c r="H61" s="4">
        <f t="shared" si="21"/>
        <v>1501</v>
      </c>
      <c r="I61" s="4">
        <f t="shared" si="21"/>
        <v>1449</v>
      </c>
      <c r="J61" s="4">
        <f t="shared" si="21"/>
        <v>1329</v>
      </c>
      <c r="K61" s="4">
        <f t="shared" si="21"/>
        <v>1176</v>
      </c>
      <c r="L61" s="4">
        <f t="shared" si="21"/>
        <v>1099</v>
      </c>
      <c r="M61" s="4">
        <f t="shared" si="21"/>
        <v>1346</v>
      </c>
      <c r="N61" s="4">
        <f t="shared" si="21"/>
        <v>1758</v>
      </c>
      <c r="O61" s="4">
        <f t="shared" si="21"/>
        <v>1773</v>
      </c>
      <c r="P61" s="4">
        <f t="shared" si="21"/>
        <v>1680</v>
      </c>
      <c r="Q61" s="4">
        <f t="shared" si="21"/>
        <v>1517</v>
      </c>
      <c r="R61" s="4">
        <f t="shared" si="21"/>
        <v>1518</v>
      </c>
      <c r="S61" s="4">
        <f t="shared" si="21"/>
        <v>1424</v>
      </c>
      <c r="T61" s="4">
        <f t="shared" si="21"/>
        <v>1351</v>
      </c>
      <c r="U61" s="4">
        <f t="shared" si="21"/>
        <v>1144</v>
      </c>
      <c r="V61" s="4">
        <f t="shared" si="21"/>
        <v>995</v>
      </c>
      <c r="W61" s="4">
        <f t="shared" si="21"/>
        <v>674</v>
      </c>
      <c r="X61" s="4">
        <f t="shared" si="21"/>
        <v>389</v>
      </c>
      <c r="Y61" s="4">
        <f t="shared" si="21"/>
        <v>62</v>
      </c>
      <c r="Z61" s="4">
        <f t="shared" si="21"/>
        <v>79</v>
      </c>
      <c r="AA61" s="4">
        <f t="shared" si="21"/>
        <v>82</v>
      </c>
      <c r="AB61" s="4">
        <f t="shared" si="21"/>
        <v>79</v>
      </c>
      <c r="AC61" s="4">
        <f t="shared" si="21"/>
        <v>74</v>
      </c>
      <c r="AD61" s="4">
        <f t="shared" si="21"/>
        <v>59</v>
      </c>
      <c r="AE61" s="4">
        <f t="shared" si="21"/>
        <v>45</v>
      </c>
      <c r="AF61" s="4">
        <f t="shared" si="21"/>
        <v>84</v>
      </c>
      <c r="AG61" s="4">
        <f t="shared" si="21"/>
        <v>151</v>
      </c>
    </row>
    <row r="62" spans="1:33">
      <c r="A62" s="1" t="s">
        <v>7</v>
      </c>
      <c r="B62" s="1" t="s">
        <v>10</v>
      </c>
      <c r="D62" s="4">
        <f>D37</f>
        <v>29965</v>
      </c>
      <c r="E62" s="4">
        <f t="shared" ref="E62:AG62" si="22">E37</f>
        <v>705</v>
      </c>
      <c r="F62" s="4">
        <f t="shared" si="22"/>
        <v>1646</v>
      </c>
      <c r="G62" s="4">
        <f t="shared" si="22"/>
        <v>1571</v>
      </c>
      <c r="H62" s="4">
        <f t="shared" si="22"/>
        <v>1368</v>
      </c>
      <c r="I62" s="4">
        <f t="shared" si="22"/>
        <v>1592</v>
      </c>
      <c r="J62" s="4">
        <f t="shared" si="22"/>
        <v>1503</v>
      </c>
      <c r="K62" s="4">
        <f t="shared" si="22"/>
        <v>1386</v>
      </c>
      <c r="L62" s="4">
        <f t="shared" si="22"/>
        <v>1292</v>
      </c>
      <c r="M62" s="4">
        <f t="shared" si="22"/>
        <v>1387</v>
      </c>
      <c r="N62" s="4">
        <f t="shared" si="22"/>
        <v>1389</v>
      </c>
      <c r="O62" s="4">
        <f t="shared" si="22"/>
        <v>1373</v>
      </c>
      <c r="P62" s="4">
        <f t="shared" si="22"/>
        <v>1358</v>
      </c>
      <c r="Q62" s="4">
        <f t="shared" si="22"/>
        <v>1274</v>
      </c>
      <c r="R62" s="4">
        <f t="shared" si="22"/>
        <v>1373</v>
      </c>
      <c r="S62" s="4">
        <f t="shared" si="22"/>
        <v>1340</v>
      </c>
      <c r="T62" s="4">
        <f t="shared" si="22"/>
        <v>1257</v>
      </c>
      <c r="U62" s="4">
        <f t="shared" si="22"/>
        <v>1272</v>
      </c>
      <c r="V62" s="4">
        <f t="shared" si="22"/>
        <v>1268</v>
      </c>
      <c r="W62" s="4">
        <f t="shared" si="22"/>
        <v>1171</v>
      </c>
      <c r="X62" s="4">
        <f t="shared" si="22"/>
        <v>1009</v>
      </c>
      <c r="Y62" s="4">
        <f t="shared" si="22"/>
        <v>924</v>
      </c>
      <c r="Z62" s="4">
        <f t="shared" si="22"/>
        <v>922</v>
      </c>
      <c r="AA62" s="4">
        <f t="shared" si="22"/>
        <v>862</v>
      </c>
      <c r="AB62" s="4">
        <f t="shared" si="22"/>
        <v>847</v>
      </c>
      <c r="AC62" s="4">
        <f t="shared" si="22"/>
        <v>852</v>
      </c>
      <c r="AD62" s="4">
        <f t="shared" si="22"/>
        <v>764</v>
      </c>
      <c r="AE62" s="4">
        <f t="shared" si="22"/>
        <v>699</v>
      </c>
      <c r="AF62" s="4">
        <f t="shared" si="22"/>
        <v>672</v>
      </c>
      <c r="AG62" s="4">
        <f t="shared" si="22"/>
        <v>657</v>
      </c>
    </row>
    <row r="63" spans="1:33">
      <c r="B63" t="s">
        <v>17</v>
      </c>
      <c r="D63">
        <f>SUM(D40:D41)</f>
        <v>46</v>
      </c>
      <c r="E63">
        <f t="shared" ref="E63:AG63" si="23">SUM(E40:E41)</f>
        <v>0</v>
      </c>
      <c r="F63">
        <f t="shared" si="23"/>
        <v>0</v>
      </c>
      <c r="G63">
        <f t="shared" si="23"/>
        <v>1</v>
      </c>
      <c r="H63">
        <f t="shared" si="23"/>
        <v>2</v>
      </c>
      <c r="I63">
        <f t="shared" si="23"/>
        <v>2</v>
      </c>
      <c r="J63">
        <f t="shared" si="23"/>
        <v>3</v>
      </c>
      <c r="K63">
        <f t="shared" si="23"/>
        <v>1</v>
      </c>
      <c r="L63">
        <f t="shared" si="23"/>
        <v>2</v>
      </c>
      <c r="M63">
        <f t="shared" si="23"/>
        <v>2</v>
      </c>
      <c r="N63">
        <f t="shared" si="23"/>
        <v>0</v>
      </c>
      <c r="O63">
        <f t="shared" si="23"/>
        <v>1</v>
      </c>
      <c r="P63">
        <f t="shared" si="23"/>
        <v>0</v>
      </c>
      <c r="Q63">
        <f t="shared" si="23"/>
        <v>3</v>
      </c>
      <c r="R63">
        <f t="shared" si="23"/>
        <v>1</v>
      </c>
      <c r="S63">
        <f t="shared" si="23"/>
        <v>0</v>
      </c>
      <c r="T63">
        <f t="shared" si="23"/>
        <v>2</v>
      </c>
      <c r="U63">
        <f t="shared" si="23"/>
        <v>2</v>
      </c>
      <c r="V63">
        <f t="shared" si="23"/>
        <v>3</v>
      </c>
      <c r="W63">
        <f t="shared" si="23"/>
        <v>1</v>
      </c>
      <c r="X63">
        <f t="shared" si="23"/>
        <v>4</v>
      </c>
      <c r="Y63">
        <f t="shared" si="23"/>
        <v>3</v>
      </c>
      <c r="Z63">
        <f t="shared" si="23"/>
        <v>2</v>
      </c>
      <c r="AA63">
        <f t="shared" si="23"/>
        <v>3</v>
      </c>
      <c r="AB63">
        <f t="shared" si="23"/>
        <v>1</v>
      </c>
      <c r="AC63">
        <f t="shared" si="23"/>
        <v>1</v>
      </c>
      <c r="AD63">
        <f t="shared" si="23"/>
        <v>2</v>
      </c>
      <c r="AE63">
        <f t="shared" si="23"/>
        <v>3</v>
      </c>
      <c r="AF63">
        <f t="shared" si="23"/>
        <v>1</v>
      </c>
      <c r="AG63">
        <f t="shared" si="23"/>
        <v>0</v>
      </c>
    </row>
    <row r="64" spans="1:33">
      <c r="B64" t="s">
        <v>18</v>
      </c>
      <c r="D64">
        <f>SUM(D38:D39)</f>
        <v>22636</v>
      </c>
      <c r="E64">
        <f t="shared" ref="E64:AG64" si="24">SUM(E38:E39)</f>
        <v>429</v>
      </c>
      <c r="F64">
        <f t="shared" si="24"/>
        <v>1057</v>
      </c>
      <c r="G64">
        <f t="shared" si="24"/>
        <v>1045</v>
      </c>
      <c r="H64">
        <f t="shared" si="24"/>
        <v>927</v>
      </c>
      <c r="I64">
        <f t="shared" si="24"/>
        <v>1160</v>
      </c>
      <c r="J64">
        <f t="shared" si="24"/>
        <v>1118</v>
      </c>
      <c r="K64">
        <f t="shared" si="24"/>
        <v>1035</v>
      </c>
      <c r="L64">
        <f t="shared" si="24"/>
        <v>1017</v>
      </c>
      <c r="M64">
        <f t="shared" si="24"/>
        <v>1004</v>
      </c>
      <c r="N64">
        <f t="shared" si="24"/>
        <v>973</v>
      </c>
      <c r="O64">
        <f t="shared" si="24"/>
        <v>914</v>
      </c>
      <c r="P64">
        <f t="shared" si="24"/>
        <v>915</v>
      </c>
      <c r="Q64">
        <f t="shared" si="24"/>
        <v>869</v>
      </c>
      <c r="R64">
        <f t="shared" si="24"/>
        <v>915</v>
      </c>
      <c r="S64">
        <f t="shared" si="24"/>
        <v>952</v>
      </c>
      <c r="T64">
        <f t="shared" si="24"/>
        <v>903</v>
      </c>
      <c r="U64">
        <f t="shared" si="24"/>
        <v>948</v>
      </c>
      <c r="V64">
        <f t="shared" si="24"/>
        <v>951</v>
      </c>
      <c r="W64">
        <f t="shared" si="24"/>
        <v>981</v>
      </c>
      <c r="X64">
        <f t="shared" si="24"/>
        <v>903</v>
      </c>
      <c r="Y64">
        <f t="shared" si="24"/>
        <v>900</v>
      </c>
      <c r="Z64">
        <f t="shared" si="24"/>
        <v>901</v>
      </c>
      <c r="AA64">
        <f t="shared" si="24"/>
        <v>842</v>
      </c>
      <c r="AB64">
        <f t="shared" si="24"/>
        <v>828</v>
      </c>
      <c r="AC64">
        <f t="shared" si="24"/>
        <v>835</v>
      </c>
      <c r="AD64">
        <f t="shared" si="24"/>
        <v>744</v>
      </c>
      <c r="AE64">
        <f t="shared" si="24"/>
        <v>685</v>
      </c>
      <c r="AF64">
        <f t="shared" si="24"/>
        <v>654</v>
      </c>
      <c r="AG64">
        <f t="shared" si="24"/>
        <v>619</v>
      </c>
    </row>
    <row r="65" spans="1:33">
      <c r="B65" t="s">
        <v>19</v>
      </c>
      <c r="D65" s="4">
        <f>D42</f>
        <v>7283</v>
      </c>
      <c r="E65" s="4">
        <f t="shared" ref="E65:AG65" si="25">E42</f>
        <v>276</v>
      </c>
      <c r="F65" s="4">
        <f t="shared" si="25"/>
        <v>589</v>
      </c>
      <c r="G65" s="4">
        <f t="shared" si="25"/>
        <v>525</v>
      </c>
      <c r="H65" s="4">
        <f t="shared" si="25"/>
        <v>439</v>
      </c>
      <c r="I65" s="4">
        <f t="shared" si="25"/>
        <v>430</v>
      </c>
      <c r="J65" s="4">
        <f t="shared" si="25"/>
        <v>382</v>
      </c>
      <c r="K65" s="4">
        <f t="shared" si="25"/>
        <v>350</v>
      </c>
      <c r="L65" s="4">
        <f t="shared" si="25"/>
        <v>273</v>
      </c>
      <c r="M65" s="4">
        <f t="shared" si="25"/>
        <v>381</v>
      </c>
      <c r="N65" s="4">
        <f t="shared" si="25"/>
        <v>416</v>
      </c>
      <c r="O65" s="4">
        <f t="shared" si="25"/>
        <v>458</v>
      </c>
      <c r="P65" s="4">
        <f t="shared" si="25"/>
        <v>443</v>
      </c>
      <c r="Q65" s="4">
        <f t="shared" si="25"/>
        <v>402</v>
      </c>
      <c r="R65" s="4">
        <f t="shared" si="25"/>
        <v>457</v>
      </c>
      <c r="S65" s="4">
        <f t="shared" si="25"/>
        <v>388</v>
      </c>
      <c r="T65" s="4">
        <f t="shared" si="25"/>
        <v>352</v>
      </c>
      <c r="U65" s="4">
        <f t="shared" si="25"/>
        <v>322</v>
      </c>
      <c r="V65" s="4">
        <f t="shared" si="25"/>
        <v>314</v>
      </c>
      <c r="W65" s="4">
        <f t="shared" si="25"/>
        <v>189</v>
      </c>
      <c r="X65" s="4">
        <f t="shared" si="25"/>
        <v>102</v>
      </c>
      <c r="Y65" s="4">
        <f t="shared" si="25"/>
        <v>21</v>
      </c>
      <c r="Z65" s="4">
        <f t="shared" si="25"/>
        <v>19</v>
      </c>
      <c r="AA65" s="4">
        <f t="shared" si="25"/>
        <v>17</v>
      </c>
      <c r="AB65" s="4">
        <f t="shared" si="25"/>
        <v>18</v>
      </c>
      <c r="AC65" s="4">
        <f t="shared" si="25"/>
        <v>16</v>
      </c>
      <c r="AD65" s="4">
        <f t="shared" si="25"/>
        <v>18</v>
      </c>
      <c r="AE65" s="4">
        <f t="shared" si="25"/>
        <v>11</v>
      </c>
      <c r="AF65" s="4">
        <f t="shared" si="25"/>
        <v>17</v>
      </c>
      <c r="AG65" s="4">
        <f t="shared" si="25"/>
        <v>38</v>
      </c>
    </row>
    <row r="66" spans="1:33">
      <c r="AG66" s="5"/>
    </row>
    <row r="68" spans="1:33">
      <c r="A68" s="11" t="s">
        <v>20</v>
      </c>
      <c r="B68" s="12"/>
      <c r="D68" s="2" t="s">
        <v>21</v>
      </c>
      <c r="F68" s="2" t="s">
        <v>22</v>
      </c>
      <c r="I68" s="13" t="s">
        <v>23</v>
      </c>
      <c r="J68" s="14"/>
      <c r="L68" s="2" t="s">
        <v>21</v>
      </c>
      <c r="N68" s="2" t="s">
        <v>22</v>
      </c>
    </row>
    <row r="69" spans="1:33">
      <c r="A69" s="1" t="s">
        <v>3</v>
      </c>
      <c r="B69" s="1" t="s">
        <v>10</v>
      </c>
      <c r="D69" s="4">
        <f>AVERAGE(L46:Q46)</f>
        <v>35639.333333333336</v>
      </c>
      <c r="F69" s="4">
        <f>AVERAGE(F46:K46)</f>
        <v>39416.833333333336</v>
      </c>
      <c r="I69" s="1" t="s">
        <v>3</v>
      </c>
      <c r="L69" s="4">
        <f>AVERAGE(L2:Q2)</f>
        <v>7921.166666666667</v>
      </c>
      <c r="N69" s="4">
        <f>AVERAGE(F2:K2)</f>
        <v>11630.333333333334</v>
      </c>
    </row>
    <row r="70" spans="1:33">
      <c r="B70" t="s">
        <v>17</v>
      </c>
      <c r="D70" s="4">
        <f t="shared" ref="D70:D88" si="26">AVERAGE(L47:Q47)</f>
        <v>35.5</v>
      </c>
      <c r="F70" s="4">
        <f t="shared" ref="F70:F88" si="27">AVERAGE(F47:K47)</f>
        <v>22.333333333333332</v>
      </c>
      <c r="I70" s="1" t="s">
        <v>4</v>
      </c>
      <c r="L70" s="4">
        <f t="shared" ref="L70:L73" si="28">AVERAGE(L3:Q3)</f>
        <v>3777.6666666666665</v>
      </c>
      <c r="N70" s="4">
        <f t="shared" ref="N70:N73" si="29">AVERAGE(F3:K3)</f>
        <v>5566.833333333333</v>
      </c>
    </row>
    <row r="71" spans="1:33">
      <c r="B71" t="s">
        <v>18</v>
      </c>
      <c r="D71" s="4">
        <f t="shared" si="26"/>
        <v>25330.666666666668</v>
      </c>
      <c r="F71" s="4">
        <f t="shared" si="27"/>
        <v>28442.666666666668</v>
      </c>
      <c r="I71" s="1" t="s">
        <v>5</v>
      </c>
      <c r="L71" s="4">
        <f t="shared" si="28"/>
        <v>2933.5</v>
      </c>
      <c r="N71" s="4">
        <f t="shared" si="29"/>
        <v>4306.833333333333</v>
      </c>
    </row>
    <row r="72" spans="1:33">
      <c r="B72" t="s">
        <v>19</v>
      </c>
      <c r="D72" s="4">
        <f t="shared" si="26"/>
        <v>10273.166666666666</v>
      </c>
      <c r="F72" s="4">
        <f t="shared" si="27"/>
        <v>10951.833333333334</v>
      </c>
      <c r="I72" s="1" t="s">
        <v>6</v>
      </c>
      <c r="L72" s="4">
        <f t="shared" si="28"/>
        <v>941.5</v>
      </c>
      <c r="N72" s="4">
        <f t="shared" si="29"/>
        <v>1348.1666666666667</v>
      </c>
    </row>
    <row r="73" spans="1:33">
      <c r="A73" s="1" t="s">
        <v>4</v>
      </c>
      <c r="B73" s="1" t="s">
        <v>10</v>
      </c>
      <c r="D73" s="4">
        <f t="shared" si="26"/>
        <v>17339</v>
      </c>
      <c r="F73" s="4">
        <f t="shared" si="27"/>
        <v>19278.666666666668</v>
      </c>
      <c r="I73" s="1" t="s">
        <v>7</v>
      </c>
      <c r="L73" s="4">
        <f t="shared" si="28"/>
        <v>268.5</v>
      </c>
      <c r="N73" s="4">
        <f t="shared" si="29"/>
        <v>408.5</v>
      </c>
    </row>
    <row r="74" spans="1:33">
      <c r="B74" t="s">
        <v>17</v>
      </c>
      <c r="D74" s="4">
        <f t="shared" si="26"/>
        <v>19.5</v>
      </c>
      <c r="F74" s="4">
        <f t="shared" si="27"/>
        <v>11</v>
      </c>
    </row>
    <row r="75" spans="1:33">
      <c r="B75" t="s">
        <v>18</v>
      </c>
      <c r="D75" s="4">
        <f t="shared" si="26"/>
        <v>12375</v>
      </c>
      <c r="F75" s="4">
        <f t="shared" si="27"/>
        <v>14055.166666666666</v>
      </c>
    </row>
    <row r="76" spans="1:33">
      <c r="B76" t="s">
        <v>19</v>
      </c>
      <c r="D76" s="4">
        <f t="shared" si="26"/>
        <v>4944.5</v>
      </c>
      <c r="F76" s="4">
        <f t="shared" si="27"/>
        <v>5212.5</v>
      </c>
    </row>
    <row r="77" spans="1:33">
      <c r="A77" s="1" t="s">
        <v>5</v>
      </c>
      <c r="B77" s="1" t="s">
        <v>10</v>
      </c>
      <c r="D77" s="4">
        <f t="shared" si="26"/>
        <v>11691.166666666666</v>
      </c>
      <c r="F77" s="4">
        <f t="shared" si="27"/>
        <v>12744.5</v>
      </c>
      <c r="S77" s="5"/>
    </row>
    <row r="78" spans="1:33">
      <c r="B78" t="s">
        <v>17</v>
      </c>
      <c r="D78" s="4">
        <f t="shared" si="26"/>
        <v>10</v>
      </c>
      <c r="F78" s="4">
        <f t="shared" si="27"/>
        <v>5.666666666666667</v>
      </c>
    </row>
    <row r="79" spans="1:33">
      <c r="B79" t="s">
        <v>18</v>
      </c>
      <c r="D79" s="4">
        <f t="shared" si="26"/>
        <v>8276.8333333333339</v>
      </c>
      <c r="F79" s="4">
        <f t="shared" si="27"/>
        <v>9031.1666666666661</v>
      </c>
    </row>
    <row r="80" spans="1:33">
      <c r="B80" t="s">
        <v>19</v>
      </c>
      <c r="D80" s="4">
        <f t="shared" si="26"/>
        <v>3404.3333333333335</v>
      </c>
      <c r="F80" s="4">
        <f t="shared" si="27"/>
        <v>3707.6666666666665</v>
      </c>
    </row>
    <row r="81" spans="1:22">
      <c r="A81" s="1" t="s">
        <v>6</v>
      </c>
      <c r="B81" s="1" t="s">
        <v>10</v>
      </c>
      <c r="D81" s="4">
        <f t="shared" si="26"/>
        <v>5264.5</v>
      </c>
      <c r="F81" s="4">
        <f t="shared" si="27"/>
        <v>5883</v>
      </c>
    </row>
    <row r="82" spans="1:22">
      <c r="B82" t="s">
        <v>17</v>
      </c>
      <c r="D82" s="4">
        <f t="shared" si="26"/>
        <v>4.666666666666667</v>
      </c>
      <c r="F82" s="4">
        <f t="shared" si="27"/>
        <v>4.166666666666667</v>
      </c>
    </row>
    <row r="83" spans="1:22">
      <c r="B83" t="s">
        <v>18</v>
      </c>
      <c r="D83" s="4">
        <f t="shared" si="26"/>
        <v>3731</v>
      </c>
      <c r="F83" s="4">
        <f t="shared" si="27"/>
        <v>4299.666666666667</v>
      </c>
    </row>
    <row r="84" spans="1:22">
      <c r="B84" t="s">
        <v>19</v>
      </c>
      <c r="D84" s="4">
        <f t="shared" si="26"/>
        <v>1528.8333333333333</v>
      </c>
      <c r="F84" s="4">
        <f t="shared" si="27"/>
        <v>1579.1666666666667</v>
      </c>
    </row>
    <row r="85" spans="1:22">
      <c r="A85" s="1" t="s">
        <v>7</v>
      </c>
      <c r="B85" s="1" t="s">
        <v>10</v>
      </c>
      <c r="D85" s="4">
        <f t="shared" si="26"/>
        <v>1345.5</v>
      </c>
      <c r="F85" s="4">
        <f t="shared" si="27"/>
        <v>1511</v>
      </c>
    </row>
    <row r="86" spans="1:22">
      <c r="B86" t="s">
        <v>17</v>
      </c>
      <c r="D86" s="4">
        <f t="shared" si="26"/>
        <v>1.3333333333333333</v>
      </c>
      <c r="F86" s="4">
        <f t="shared" si="27"/>
        <v>1.5</v>
      </c>
    </row>
    <row r="87" spans="1:22">
      <c r="B87" t="s">
        <v>18</v>
      </c>
      <c r="D87" s="4">
        <f t="shared" si="26"/>
        <v>948.66666666666663</v>
      </c>
      <c r="F87" s="4">
        <f t="shared" si="27"/>
        <v>1057</v>
      </c>
    </row>
    <row r="88" spans="1:22">
      <c r="B88" t="s">
        <v>19</v>
      </c>
      <c r="D88" s="4">
        <f t="shared" si="26"/>
        <v>395.5</v>
      </c>
      <c r="F88" s="4">
        <f t="shared" si="27"/>
        <v>452.5</v>
      </c>
    </row>
    <row r="90" spans="1:22">
      <c r="A90" s="16" t="s">
        <v>21</v>
      </c>
      <c r="B90" s="17"/>
      <c r="I90" t="s">
        <v>24</v>
      </c>
      <c r="K90" s="15" t="s">
        <v>25</v>
      </c>
      <c r="L90" s="15"/>
      <c r="N90" t="s">
        <v>26</v>
      </c>
      <c r="Q90" t="s">
        <v>27</v>
      </c>
      <c r="S90" t="s">
        <v>28</v>
      </c>
      <c r="V90" t="s">
        <v>26</v>
      </c>
    </row>
    <row r="91" spans="1:22">
      <c r="A91" s="11" t="s">
        <v>29</v>
      </c>
      <c r="B91" s="20"/>
      <c r="C91" s="11" t="s">
        <v>30</v>
      </c>
      <c r="D91" s="12"/>
      <c r="I91" s="4">
        <f>D75</f>
        <v>12375</v>
      </c>
      <c r="K91" s="6">
        <f>D69*B95*B102</f>
        <v>12323.699358386801</v>
      </c>
      <c r="N91" s="4">
        <f>IMABS(K91-I91)</f>
        <v>51.300641613199332</v>
      </c>
      <c r="Q91" s="4">
        <f>D76</f>
        <v>4944.5</v>
      </c>
      <c r="S91" s="6">
        <f>D69*B95*B100</f>
        <v>4998.0294290951942</v>
      </c>
      <c r="V91" s="4">
        <f>IMABS(S91-Q91)</f>
        <v>53.529429095194246</v>
      </c>
    </row>
    <row r="92" spans="1:22">
      <c r="A92" t="s">
        <v>31</v>
      </c>
      <c r="B92" s="7">
        <f>D77/D69</f>
        <v>0.32804111562131721</v>
      </c>
      <c r="D92" s="7">
        <f>L71/L69</f>
        <v>0.370336861152608</v>
      </c>
    </row>
    <row r="93" spans="1:22">
      <c r="A93" t="s">
        <v>32</v>
      </c>
      <c r="B93" s="7">
        <f>D81/D69</f>
        <v>0.14771600665930898</v>
      </c>
      <c r="D93" s="7">
        <f>L72/L69</f>
        <v>0.11885875397142677</v>
      </c>
      <c r="I93" t="s">
        <v>33</v>
      </c>
      <c r="K93" t="s">
        <v>34</v>
      </c>
      <c r="N93" t="s">
        <v>26</v>
      </c>
      <c r="Q93" t="s">
        <v>35</v>
      </c>
      <c r="S93" t="s">
        <v>36</v>
      </c>
      <c r="V93" t="s">
        <v>26</v>
      </c>
    </row>
    <row r="94" spans="1:22">
      <c r="A94" t="s">
        <v>37</v>
      </c>
      <c r="B94" s="7">
        <f>D85/D69</f>
        <v>3.7753231448399704E-2</v>
      </c>
      <c r="D94" s="7">
        <f>L73/L69</f>
        <v>3.3896521976981502E-2</v>
      </c>
      <c r="I94" s="4">
        <f>D79</f>
        <v>8276.8333333333339</v>
      </c>
      <c r="K94">
        <f>D69*B92*B102</f>
        <v>8309.5001527650475</v>
      </c>
      <c r="N94" s="4">
        <f>IMABS(K94-I94)</f>
        <v>32.66681943171352</v>
      </c>
      <c r="Q94" s="4">
        <f>D80</f>
        <v>3404.3333333333335</v>
      </c>
      <c r="S94">
        <f>D69*B92*B100</f>
        <v>3370.0210542970622</v>
      </c>
      <c r="V94" s="4">
        <f>IMABS(S94-Q94)</f>
        <v>34.31227903627132</v>
      </c>
    </row>
    <row r="95" spans="1:22">
      <c r="A95" t="s">
        <v>38</v>
      </c>
      <c r="B95" s="7">
        <f>D73/D69</f>
        <v>0.48651302867618174</v>
      </c>
      <c r="D95" s="7">
        <f>L70/L69</f>
        <v>0.47690786289898368</v>
      </c>
    </row>
    <row r="96" spans="1:22">
      <c r="I96" t="s">
        <v>39</v>
      </c>
      <c r="K96" t="s">
        <v>40</v>
      </c>
      <c r="N96" t="s">
        <v>26</v>
      </c>
      <c r="Q96" t="s">
        <v>41</v>
      </c>
      <c r="S96" t="s">
        <v>42</v>
      </c>
      <c r="V96" t="s">
        <v>26</v>
      </c>
    </row>
    <row r="97" spans="1:40">
      <c r="I97" s="4">
        <f>D83</f>
        <v>3731</v>
      </c>
      <c r="K97">
        <f>D69*B93*B102</f>
        <v>3741.7449260180692</v>
      </c>
      <c r="N97" s="4">
        <f>IMABS(K97-I97)</f>
        <v>10.744926018069236</v>
      </c>
      <c r="Q97" s="4">
        <f>D84</f>
        <v>1528.8333333333333</v>
      </c>
      <c r="S97">
        <f>D69*B93*B100</f>
        <v>1517.5111557455241</v>
      </c>
      <c r="V97" s="4">
        <f>IMABS(S97-Q97)</f>
        <v>11.322177587809165</v>
      </c>
    </row>
    <row r="98" spans="1:40">
      <c r="B98" s="7">
        <f>SUM(B92:B95)</f>
        <v>1.0000233824052076</v>
      </c>
      <c r="D98" s="7">
        <f>SUM(D92:D95)</f>
        <v>0.99999999999999989</v>
      </c>
    </row>
    <row r="99" spans="1:40">
      <c r="I99" t="s">
        <v>43</v>
      </c>
      <c r="K99" t="s">
        <v>44</v>
      </c>
      <c r="N99" t="s">
        <v>26</v>
      </c>
      <c r="Q99" t="s">
        <v>45</v>
      </c>
      <c r="S99" t="s">
        <v>46</v>
      </c>
      <c r="V99" t="s">
        <v>26</v>
      </c>
    </row>
    <row r="100" spans="1:40">
      <c r="A100" t="s">
        <v>47</v>
      </c>
      <c r="B100" s="9">
        <f>D72/D69</f>
        <v>0.28825361491984508</v>
      </c>
      <c r="I100" s="4">
        <f>D87</f>
        <v>948.66666666666663</v>
      </c>
      <c r="K100">
        <f>D69*B94*B102</f>
        <v>956.3145214089302</v>
      </c>
      <c r="N100" s="4">
        <f>IMABS(K100-I100)</f>
        <v>7.6478547422635756</v>
      </c>
      <c r="Q100" s="4">
        <f>D88</f>
        <v>395.5</v>
      </c>
      <c r="S100">
        <f>D69*B94*B100</f>
        <v>387.84523887465156</v>
      </c>
      <c r="V100" s="4">
        <f>IMABS(S100-Q100)</f>
        <v>7.6547611253484433</v>
      </c>
    </row>
    <row r="101" spans="1:40">
      <c r="A101" t="s">
        <v>48</v>
      </c>
      <c r="B101" s="9">
        <f>D70/D69</f>
        <v>9.9609046184926764E-4</v>
      </c>
    </row>
    <row r="102" spans="1:40">
      <c r="A102" s="1" t="s">
        <v>49</v>
      </c>
      <c r="B102" s="10">
        <f>D71/D69</f>
        <v>0.71075029461830563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>
      <c r="A103" s="1"/>
      <c r="B103" s="1"/>
      <c r="C103" s="1"/>
      <c r="D103" s="3"/>
      <c r="E103" s="3"/>
      <c r="F103" s="3"/>
      <c r="G103" s="3"/>
      <c r="H103" s="3"/>
      <c r="I103" s="3" t="s">
        <v>50</v>
      </c>
      <c r="J103" s="3"/>
      <c r="K103" s="3" t="s">
        <v>51</v>
      </c>
      <c r="L103" s="3"/>
      <c r="M103" s="3"/>
      <c r="N103" s="3" t="s">
        <v>26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spans="1:40">
      <c r="A104" s="1"/>
      <c r="B104" s="1"/>
      <c r="C104" s="1"/>
      <c r="D104" s="3"/>
      <c r="E104" s="3"/>
      <c r="F104" s="3"/>
      <c r="G104" s="3"/>
      <c r="H104" s="3"/>
      <c r="I104" s="3">
        <f>D74</f>
        <v>19.5</v>
      </c>
      <c r="J104" s="3"/>
      <c r="K104" s="3">
        <f>D69*B95*B101</f>
        <v>17.27121251800445</v>
      </c>
      <c r="L104" s="3"/>
      <c r="M104" s="3"/>
      <c r="N104" s="4">
        <f>IMABS(K104-I104)</f>
        <v>2.2287874819955498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spans="1:40">
      <c r="A105" s="1"/>
      <c r="B105" s="10">
        <f>SUM(B100:B102)</f>
        <v>1</v>
      </c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spans="1:40">
      <c r="A106" s="1"/>
      <c r="B106" s="1"/>
      <c r="C106" s="1"/>
      <c r="D106" s="3"/>
      <c r="E106" s="1"/>
      <c r="F106" s="3"/>
      <c r="G106" s="3"/>
      <c r="H106" s="3"/>
      <c r="I106" s="3" t="s">
        <v>52</v>
      </c>
      <c r="J106" s="3"/>
      <c r="K106" s="3" t="s">
        <v>53</v>
      </c>
      <c r="L106" s="3"/>
      <c r="M106" s="1"/>
      <c r="N106" s="3" t="s">
        <v>26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>
      <c r="A107" s="1"/>
      <c r="B107" s="1"/>
      <c r="C107" s="1"/>
      <c r="D107" s="3"/>
      <c r="E107" s="1"/>
      <c r="F107" s="1"/>
      <c r="G107" s="1"/>
      <c r="H107" s="1"/>
      <c r="I107" s="3">
        <f>D78</f>
        <v>10</v>
      </c>
      <c r="J107" s="1"/>
      <c r="K107" s="1">
        <f>D69*B92*B101</f>
        <v>11.645459604556763</v>
      </c>
      <c r="L107" s="1"/>
      <c r="M107" s="1"/>
      <c r="N107" s="4">
        <f>IMABS(K107-I107)</f>
        <v>1.6454596045567627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3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>
      <c r="I109" t="s">
        <v>54</v>
      </c>
      <c r="K109" t="s">
        <v>55</v>
      </c>
      <c r="N109" s="3" t="s">
        <v>26</v>
      </c>
    </row>
    <row r="110" spans="1:40">
      <c r="I110" s="4">
        <f>D82</f>
        <v>4.666666666666667</v>
      </c>
      <c r="K110">
        <f>D69*B93*B101</f>
        <v>5.2439182364054684</v>
      </c>
      <c r="N110" s="4">
        <f>IMABS(K110-I110)</f>
        <v>0.57725156973880143</v>
      </c>
    </row>
    <row r="111" spans="1:40">
      <c r="N111" s="3"/>
    </row>
    <row r="112" spans="1:40">
      <c r="I112" t="s">
        <v>56</v>
      </c>
      <c r="K112" t="s">
        <v>57</v>
      </c>
      <c r="N112" s="3" t="s">
        <v>26</v>
      </c>
    </row>
    <row r="113" spans="9:37">
      <c r="I113" s="4">
        <f>D86</f>
        <v>1.3333333333333333</v>
      </c>
      <c r="K113">
        <f>D69*B94*B101</f>
        <v>1.3402397164181896</v>
      </c>
      <c r="N113" s="4">
        <f>IMABS(K113-I113)</f>
        <v>6.9063830848563601E-3</v>
      </c>
      <c r="AK113" s="5"/>
    </row>
  </sheetData>
  <mergeCells count="9">
    <mergeCell ref="A45:B45"/>
    <mergeCell ref="A12:B12"/>
    <mergeCell ref="A1:B1"/>
    <mergeCell ref="A91:B91"/>
    <mergeCell ref="C91:D91"/>
    <mergeCell ref="I68:J68"/>
    <mergeCell ref="K90:L90"/>
    <mergeCell ref="A90:B90"/>
    <mergeCell ref="A68:B68"/>
  </mergeCells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2023-06-21T10:39:37Z</dcterms:created>
  <dcterms:modified xsi:type="dcterms:W3CDTF">2023-06-21T15:05:54Z</dcterms:modified>
  <cp:category/>
  <cp:contentStatus/>
</cp:coreProperties>
</file>