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156" documentId="13_ncr:1_{AB1EB067-6F4B-4DC1-ABA1-DBB061550504}" xr6:coauthVersionLast="47" xr6:coauthVersionMax="47" xr10:uidLastSave="{39059D7E-50E2-4968-B909-7EA21C8C7997}"/>
  <bookViews>
    <workbookView xWindow="-120" yWindow="-120" windowWidth="20730" windowHeight="11160" xr2:uid="{58870B00-CDA7-45B2-A026-0B544E698EBB}"/>
  </bookViews>
  <sheets>
    <sheet name="ABO Compatible" sheetId="6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6" l="1"/>
  <c r="E43" i="6"/>
  <c r="D43" i="6"/>
  <c r="G79" i="6" l="1"/>
  <c r="G78" i="6"/>
  <c r="G77" i="6"/>
  <c r="G76" i="6"/>
  <c r="G75" i="6"/>
  <c r="G74" i="6"/>
  <c r="G73" i="6"/>
  <c r="G72" i="6"/>
  <c r="G71" i="6"/>
  <c r="G70" i="6"/>
  <c r="G69" i="6"/>
  <c r="G68" i="6"/>
  <c r="G65" i="6"/>
  <c r="G64" i="6"/>
  <c r="G63" i="6"/>
  <c r="G62" i="6"/>
  <c r="G61" i="6"/>
  <c r="G60" i="6"/>
  <c r="G59" i="6"/>
  <c r="G58" i="6"/>
  <c r="G57" i="6"/>
  <c r="G56" i="6"/>
  <c r="G55" i="6"/>
  <c r="G54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</calcChain>
</file>

<file path=xl/sharedStrings.xml><?xml version="1.0" encoding="utf-8"?>
<sst xmlns="http://schemas.openxmlformats.org/spreadsheetml/2006/main" count="118" uniqueCount="26">
  <si>
    <t>AB</t>
  </si>
  <si>
    <t>B</t>
  </si>
  <si>
    <t>A</t>
  </si>
  <si>
    <t>O</t>
  </si>
  <si>
    <t>Average inter-arrival times in the organ bank</t>
  </si>
  <si>
    <t>Normal</t>
  </si>
  <si>
    <t>Critical</t>
  </si>
  <si>
    <t>Average number of patients in the waiting list</t>
  </si>
  <si>
    <t>Average delay in the waiting list</t>
  </si>
  <si>
    <t>Average inter-arrival times in the waiting list</t>
  </si>
  <si>
    <t>Statistic</t>
  </si>
  <si>
    <t>Waiting List</t>
  </si>
  <si>
    <t>Organ Bank</t>
  </si>
  <si>
    <t>Activation</t>
  </si>
  <si>
    <t>OPTN Data (2010-2019)</t>
  </si>
  <si>
    <t>INFINITE SIM</t>
  </si>
  <si>
    <t>CI</t>
  </si>
  <si>
    <t>Delta</t>
  </si>
  <si>
    <t>Average number of arrivals in the waiting list</t>
  </si>
  <si>
    <t>Average number of deaths in the waiting list</t>
  </si>
  <si>
    <t>Average number of reneges in the waiting list</t>
  </si>
  <si>
    <t>Average number of deceased donor organ arrivals</t>
  </si>
  <si>
    <t>Average number of living donor organ arrivals</t>
  </si>
  <si>
    <t>Average number of arrivals in the activation center</t>
  </si>
  <si>
    <t>Average number of deaths in the activation center</t>
  </si>
  <si>
    <t>Average number of reneges in the activation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</si>
</sst>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trike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/>
    <xf numFmtId="2" fontId="0" fillId="2" borderId="5" xfId="0" applyNumberFormat="1" applyFill="1" applyBorder="1"/>
    <xf numFmtId="2" fontId="0" fillId="0" borderId="8" xfId="0" applyNumberFormat="1" applyBorder="1"/>
    <xf numFmtId="2" fontId="0" fillId="0" borderId="3" xfId="0" applyNumberFormat="1" applyBorder="1"/>
    <xf numFmtId="0" fontId="1" fillId="0" borderId="6" xfId="0" applyFont="1" applyBorder="1"/>
    <xf numFmtId="0" fontId="3" fillId="0" borderId="0" xfId="0" applyFont="1"/>
    <xf numFmtId="2" fontId="0" fillId="0" borderId="0" xfId="0" applyNumberFormat="1"/>
    <xf numFmtId="2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0CFC0-6B65-4A53-A15E-ECBF83434F62}">
  <dimension ref="A1:J81"/>
  <sheetViews>
    <sheetView tabSelected="1" topLeftCell="A10" workbookViewId="0">
      <selection activeCell="J18" sqref="J18"/>
    </sheetView>
  </sheetViews>
  <sheetFormatPr defaultRowHeight="12.75" x14ac:dyDescent="0.2"/>
  <cols>
    <col min="1" max="1" width="48.85546875" customWidth="1"/>
    <col min="4" max="4" width="17.7109375" customWidth="1"/>
    <col min="5" max="5" width="11.140625" customWidth="1"/>
    <col min="6" max="6" width="23.28515625" customWidth="1"/>
    <col min="7" max="7" width="12.42578125" style="20" customWidth="1"/>
    <col min="9" max="9" width="27.42578125" customWidth="1"/>
  </cols>
  <sheetData>
    <row r="1" spans="1:10" x14ac:dyDescent="0.2">
      <c r="A1" s="22" t="s">
        <v>11</v>
      </c>
      <c r="B1" s="24"/>
      <c r="C1" s="24"/>
      <c r="D1" s="6"/>
      <c r="E1" s="4"/>
      <c r="F1" s="4"/>
      <c r="G1" s="5"/>
    </row>
    <row r="2" spans="1:10" s="13" customFormat="1" x14ac:dyDescent="0.2">
      <c r="A2" s="7" t="s">
        <v>10</v>
      </c>
      <c r="B2" s="8"/>
      <c r="C2" s="8"/>
      <c r="D2" s="9" t="s">
        <v>15</v>
      </c>
      <c r="E2" s="10" t="s">
        <v>16</v>
      </c>
      <c r="F2" s="11" t="s">
        <v>14</v>
      </c>
      <c r="G2" s="12" t="s">
        <v>17</v>
      </c>
      <c r="I2"/>
      <c r="J2"/>
    </row>
    <row r="3" spans="1:10" x14ac:dyDescent="0.2">
      <c r="A3" s="1" t="s">
        <v>18</v>
      </c>
      <c r="B3" t="s">
        <v>3</v>
      </c>
      <c r="C3" t="s">
        <v>6</v>
      </c>
      <c r="D3" s="1">
        <v>16.428571000000002</v>
      </c>
      <c r="E3">
        <v>1.0975079999999999</v>
      </c>
      <c r="F3">
        <v>17.899999999999999</v>
      </c>
      <c r="G3" s="14">
        <f>IF(F3&gt;D3+E3,F3-(D3+E3),IF(F3&lt;D3-E3,(D3-E3)-F3,0))</f>
        <v>0.37392099999999573</v>
      </c>
    </row>
    <row r="4" spans="1:10" x14ac:dyDescent="0.2">
      <c r="A4" s="1"/>
      <c r="C4" t="s">
        <v>5</v>
      </c>
      <c r="D4" s="1">
        <v>12455.412698</v>
      </c>
      <c r="E4">
        <v>24.133735000000001</v>
      </c>
      <c r="F4">
        <v>12987.4</v>
      </c>
      <c r="G4" s="14">
        <f t="shared" ref="G4:G33" si="0">IF(F4&gt;D4+E4,F4-(D4+E4),IF(F4&lt;D4-E4,(D4-E4)-F4,0))</f>
        <v>507.85356700000011</v>
      </c>
    </row>
    <row r="5" spans="1:10" x14ac:dyDescent="0.2">
      <c r="A5" s="1"/>
      <c r="B5" t="s">
        <v>2</v>
      </c>
      <c r="C5" t="s">
        <v>6</v>
      </c>
      <c r="D5" s="1">
        <v>9</v>
      </c>
      <c r="E5">
        <v>0.76093699999999997</v>
      </c>
      <c r="F5">
        <v>10</v>
      </c>
      <c r="G5" s="14">
        <f t="shared" si="0"/>
        <v>0.2390629999999998</v>
      </c>
    </row>
    <row r="6" spans="1:10" x14ac:dyDescent="0.2">
      <c r="A6" s="1"/>
      <c r="C6" t="s">
        <v>5</v>
      </c>
      <c r="D6" s="1">
        <v>8186.3492059999999</v>
      </c>
      <c r="E6">
        <v>21.310804999999998</v>
      </c>
      <c r="F6">
        <v>8623</v>
      </c>
      <c r="G6" s="14">
        <f t="shared" si="0"/>
        <v>415.33998900000006</v>
      </c>
    </row>
    <row r="7" spans="1:10" x14ac:dyDescent="0.2">
      <c r="A7" s="1"/>
      <c r="B7" t="s">
        <v>1</v>
      </c>
      <c r="C7" t="s">
        <v>6</v>
      </c>
      <c r="D7" s="1">
        <v>5.2063490000000003</v>
      </c>
      <c r="E7">
        <v>0.69068700000000005</v>
      </c>
      <c r="F7">
        <v>5</v>
      </c>
      <c r="G7" s="14">
        <f t="shared" si="0"/>
        <v>0</v>
      </c>
    </row>
    <row r="8" spans="1:10" x14ac:dyDescent="0.2">
      <c r="A8" s="1"/>
      <c r="C8" t="s">
        <v>5</v>
      </c>
      <c r="D8" s="1">
        <v>3783.3015869999999</v>
      </c>
      <c r="E8">
        <v>18.172394000000001</v>
      </c>
      <c r="F8">
        <v>3939</v>
      </c>
      <c r="G8" s="14">
        <f t="shared" si="0"/>
        <v>137.52601899999991</v>
      </c>
    </row>
    <row r="9" spans="1:10" x14ac:dyDescent="0.2">
      <c r="A9" s="1"/>
      <c r="B9" t="s">
        <v>0</v>
      </c>
      <c r="C9" t="s">
        <v>6</v>
      </c>
      <c r="D9" s="1">
        <v>1.6825399999999999</v>
      </c>
      <c r="E9">
        <v>0.37525799999999998</v>
      </c>
      <c r="F9">
        <v>1.5</v>
      </c>
      <c r="G9" s="14">
        <f t="shared" si="0"/>
        <v>0</v>
      </c>
    </row>
    <row r="10" spans="1:10" x14ac:dyDescent="0.2">
      <c r="A10" s="1"/>
      <c r="C10" t="s">
        <v>5</v>
      </c>
      <c r="D10" s="1">
        <v>986.38095199999998</v>
      </c>
      <c r="E10">
        <v>7.0633670000000004</v>
      </c>
      <c r="F10">
        <v>993.6</v>
      </c>
      <c r="G10" s="14">
        <f t="shared" si="0"/>
        <v>0.15568100000007234</v>
      </c>
    </row>
    <row r="11" spans="1:10" x14ac:dyDescent="0.2">
      <c r="A11" s="1" t="s">
        <v>19</v>
      </c>
      <c r="B11" t="s">
        <v>3</v>
      </c>
      <c r="C11" t="s">
        <v>6</v>
      </c>
      <c r="D11" s="1">
        <v>3.1746000000000003E-2</v>
      </c>
      <c r="E11">
        <v>4.4509E-2</v>
      </c>
      <c r="F11">
        <v>1.5</v>
      </c>
      <c r="G11" s="14">
        <f t="shared" si="0"/>
        <v>1.423745</v>
      </c>
    </row>
    <row r="12" spans="1:10" x14ac:dyDescent="0.2">
      <c r="A12" s="1"/>
      <c r="C12" t="s">
        <v>5</v>
      </c>
      <c r="D12" s="1">
        <v>941.07936500000005</v>
      </c>
      <c r="E12">
        <v>7.858225</v>
      </c>
      <c r="F12">
        <v>938.3</v>
      </c>
      <c r="G12" s="14">
        <f t="shared" si="0"/>
        <v>0</v>
      </c>
    </row>
    <row r="13" spans="1:10" x14ac:dyDescent="0.2">
      <c r="A13" s="1"/>
      <c r="B13" t="s">
        <v>2</v>
      </c>
      <c r="C13" t="s">
        <v>6</v>
      </c>
      <c r="D13" s="1">
        <v>0</v>
      </c>
      <c r="E13">
        <v>0</v>
      </c>
      <c r="F13">
        <v>1</v>
      </c>
      <c r="G13" s="14">
        <f t="shared" si="0"/>
        <v>1</v>
      </c>
    </row>
    <row r="14" spans="1:10" x14ac:dyDescent="0.2">
      <c r="A14" s="1"/>
      <c r="C14" t="s">
        <v>5</v>
      </c>
      <c r="D14" s="1">
        <v>475.39682499999998</v>
      </c>
      <c r="E14">
        <v>5.5714769999999998</v>
      </c>
      <c r="F14">
        <v>469.5</v>
      </c>
      <c r="G14" s="14">
        <f t="shared" si="0"/>
        <v>0.32534799999996267</v>
      </c>
    </row>
    <row r="15" spans="1:10" x14ac:dyDescent="0.2">
      <c r="A15" s="1"/>
      <c r="B15" t="s">
        <v>1</v>
      </c>
      <c r="C15" t="s">
        <v>6</v>
      </c>
      <c r="D15" s="1">
        <v>0</v>
      </c>
      <c r="E15">
        <v>0</v>
      </c>
      <c r="F15">
        <v>0.5</v>
      </c>
      <c r="G15" s="14">
        <f t="shared" si="0"/>
        <v>0.5</v>
      </c>
    </row>
    <row r="16" spans="1:10" x14ac:dyDescent="0.2">
      <c r="A16" s="1"/>
      <c r="C16" t="s">
        <v>5</v>
      </c>
      <c r="D16" s="1">
        <v>282.82539700000001</v>
      </c>
      <c r="E16">
        <v>3.6826840000000001</v>
      </c>
      <c r="F16">
        <v>285.60000000000002</v>
      </c>
      <c r="G16" s="14">
        <f t="shared" si="0"/>
        <v>0</v>
      </c>
    </row>
    <row r="17" spans="1:7" x14ac:dyDescent="0.2">
      <c r="A17" s="1"/>
      <c r="B17" t="s">
        <v>0</v>
      </c>
      <c r="C17" t="s">
        <v>6</v>
      </c>
      <c r="D17" s="1">
        <v>0</v>
      </c>
      <c r="E17">
        <v>0</v>
      </c>
      <c r="F17">
        <v>0.1</v>
      </c>
      <c r="G17" s="14">
        <f t="shared" si="0"/>
        <v>0.1</v>
      </c>
    </row>
    <row r="18" spans="1:7" x14ac:dyDescent="0.2">
      <c r="A18" s="1"/>
      <c r="C18" t="s">
        <v>5</v>
      </c>
      <c r="D18" s="1">
        <v>42.126984</v>
      </c>
      <c r="E18">
        <v>1.330721</v>
      </c>
      <c r="F18">
        <v>42.9</v>
      </c>
      <c r="G18" s="14">
        <f t="shared" si="0"/>
        <v>0</v>
      </c>
    </row>
    <row r="19" spans="1:7" x14ac:dyDescent="0.2">
      <c r="A19" s="1" t="s">
        <v>20</v>
      </c>
      <c r="B19" t="s">
        <v>3</v>
      </c>
      <c r="C19" t="s">
        <v>6</v>
      </c>
      <c r="D19" s="1">
        <v>0</v>
      </c>
      <c r="E19">
        <v>3.1730000000000001E-2</v>
      </c>
      <c r="F19">
        <v>2.5</v>
      </c>
      <c r="G19" s="14">
        <f t="shared" si="0"/>
        <v>2.46827</v>
      </c>
    </row>
    <row r="20" spans="1:7" x14ac:dyDescent="0.2">
      <c r="A20" s="1"/>
      <c r="C20" t="s">
        <v>5</v>
      </c>
      <c r="D20" s="1">
        <v>1435.7777779999999</v>
      </c>
      <c r="E20">
        <v>7.9132059999999997</v>
      </c>
      <c r="F20">
        <v>1439.5</v>
      </c>
      <c r="G20" s="14">
        <f t="shared" si="0"/>
        <v>0</v>
      </c>
    </row>
    <row r="21" spans="1:7" x14ac:dyDescent="0.2">
      <c r="A21" s="1"/>
      <c r="B21" t="s">
        <v>2</v>
      </c>
      <c r="C21" t="s">
        <v>6</v>
      </c>
      <c r="D21" s="1">
        <v>0</v>
      </c>
      <c r="E21">
        <v>0</v>
      </c>
      <c r="F21">
        <v>1.2</v>
      </c>
      <c r="G21" s="14">
        <f t="shared" si="0"/>
        <v>1.2</v>
      </c>
    </row>
    <row r="22" spans="1:7" x14ac:dyDescent="0.2">
      <c r="A22" s="1"/>
      <c r="C22" t="s">
        <v>5</v>
      </c>
      <c r="D22" s="1">
        <v>818.57142899999997</v>
      </c>
      <c r="E22">
        <v>9.0237049999999996</v>
      </c>
      <c r="F22">
        <v>818.7</v>
      </c>
      <c r="G22" s="14">
        <f t="shared" si="0"/>
        <v>0</v>
      </c>
    </row>
    <row r="23" spans="1:7" x14ac:dyDescent="0.2">
      <c r="A23" s="1"/>
      <c r="B23" t="s">
        <v>1</v>
      </c>
      <c r="C23" t="s">
        <v>6</v>
      </c>
      <c r="D23" s="1">
        <v>0</v>
      </c>
      <c r="E23">
        <v>0</v>
      </c>
      <c r="F23">
        <v>0.4</v>
      </c>
      <c r="G23" s="14">
        <f t="shared" si="0"/>
        <v>0.4</v>
      </c>
    </row>
    <row r="24" spans="1:7" x14ac:dyDescent="0.2">
      <c r="A24" s="1"/>
      <c r="C24" t="s">
        <v>5</v>
      </c>
      <c r="D24" s="1">
        <v>429.76190500000001</v>
      </c>
      <c r="E24">
        <v>4.6620730000000004</v>
      </c>
      <c r="F24">
        <v>430.7</v>
      </c>
      <c r="G24" s="14">
        <f t="shared" si="0"/>
        <v>0</v>
      </c>
    </row>
    <row r="25" spans="1:7" x14ac:dyDescent="0.2">
      <c r="A25" s="1"/>
      <c r="B25" t="s">
        <v>0</v>
      </c>
      <c r="C25" t="s">
        <v>6</v>
      </c>
      <c r="D25" s="1">
        <v>0</v>
      </c>
      <c r="E25">
        <v>0</v>
      </c>
      <c r="F25">
        <v>0.3</v>
      </c>
      <c r="G25" s="14">
        <f t="shared" si="0"/>
        <v>0.3</v>
      </c>
    </row>
    <row r="26" spans="1:7" x14ac:dyDescent="0.2">
      <c r="A26" s="1"/>
      <c r="C26" t="s">
        <v>5</v>
      </c>
      <c r="D26" s="1">
        <v>74.984127000000001</v>
      </c>
      <c r="E26">
        <v>2.1778460000000002</v>
      </c>
      <c r="F26">
        <v>76.099999999999994</v>
      </c>
      <c r="G26" s="14">
        <f t="shared" si="0"/>
        <v>0</v>
      </c>
    </row>
    <row r="27" spans="1:7" x14ac:dyDescent="0.2">
      <c r="A27" s="1" t="s">
        <v>9</v>
      </c>
      <c r="B27" t="s">
        <v>3</v>
      </c>
      <c r="C27" t="s">
        <v>6</v>
      </c>
      <c r="D27" s="1">
        <v>21.770078000000002</v>
      </c>
      <c r="E27">
        <v>0.15081600000000001</v>
      </c>
      <c r="F27">
        <v>20.391061452513966</v>
      </c>
      <c r="G27" s="14">
        <f t="shared" si="0"/>
        <v>1.2282005474860362</v>
      </c>
    </row>
    <row r="28" spans="1:7" x14ac:dyDescent="0.2">
      <c r="A28" s="1"/>
      <c r="C28" t="s">
        <v>5</v>
      </c>
      <c r="D28" s="1">
        <v>2.9321E-2</v>
      </c>
      <c r="E28">
        <v>1.0399999999999999E-4</v>
      </c>
      <c r="F28">
        <v>2.8129070045237708E-2</v>
      </c>
      <c r="G28" s="14">
        <f t="shared" si="0"/>
        <v>1.0879299547622914E-3</v>
      </c>
    </row>
    <row r="29" spans="1:7" x14ac:dyDescent="0.2">
      <c r="A29" s="1"/>
      <c r="B29" t="s">
        <v>2</v>
      </c>
      <c r="C29" t="s">
        <v>6</v>
      </c>
      <c r="D29" s="1">
        <v>40.112430000000003</v>
      </c>
      <c r="E29">
        <v>0.397978</v>
      </c>
      <c r="F29">
        <v>36.5</v>
      </c>
      <c r="G29" s="14">
        <f t="shared" si="0"/>
        <v>3.2144520000000014</v>
      </c>
    </row>
    <row r="30" spans="1:7" x14ac:dyDescent="0.2">
      <c r="A30" s="1"/>
      <c r="C30" t="s">
        <v>5</v>
      </c>
      <c r="D30" s="1">
        <v>4.4674999999999999E-2</v>
      </c>
      <c r="E30">
        <v>2.9399999999999999E-4</v>
      </c>
      <c r="F30">
        <v>4.2378785064090665E-2</v>
      </c>
      <c r="G30" s="14">
        <f t="shared" si="0"/>
        <v>2.0022149359093314E-3</v>
      </c>
    </row>
    <row r="31" spans="1:7" x14ac:dyDescent="0.2">
      <c r="A31" s="1"/>
      <c r="B31" t="s">
        <v>1</v>
      </c>
      <c r="C31" t="s">
        <v>6</v>
      </c>
      <c r="D31" s="1">
        <v>83.044183000000004</v>
      </c>
      <c r="E31">
        <v>3.098754</v>
      </c>
      <c r="F31">
        <v>73</v>
      </c>
      <c r="G31" s="14">
        <f t="shared" si="0"/>
        <v>6.9454290000000043</v>
      </c>
    </row>
    <row r="32" spans="1:7" x14ac:dyDescent="0.2">
      <c r="A32" s="1"/>
      <c r="C32" t="s">
        <v>5</v>
      </c>
      <c r="D32" s="1">
        <v>9.6095E-2</v>
      </c>
      <c r="E32">
        <v>1.9599999999999999E-4</v>
      </c>
      <c r="F32">
        <v>9.2771451809678718E-2</v>
      </c>
      <c r="G32" s="14">
        <f t="shared" si="0"/>
        <v>3.1275481903212804E-3</v>
      </c>
    </row>
    <row r="33" spans="1:7" x14ac:dyDescent="0.2">
      <c r="A33" s="1"/>
      <c r="B33" t="s">
        <v>0</v>
      </c>
      <c r="C33" t="s">
        <v>6</v>
      </c>
      <c r="D33" s="1">
        <v>200.179982</v>
      </c>
      <c r="E33">
        <v>7.7822829999999996</v>
      </c>
      <c r="F33">
        <v>243.33333333333337</v>
      </c>
      <c r="G33" s="15">
        <f t="shared" si="0"/>
        <v>35.371068333333369</v>
      </c>
    </row>
    <row r="34" spans="1:7" x14ac:dyDescent="0.2">
      <c r="A34" s="1"/>
      <c r="C34" t="s">
        <v>5</v>
      </c>
      <c r="D34" s="1">
        <v>0.36931999999999998</v>
      </c>
      <c r="E34">
        <v>3.846E-3</v>
      </c>
      <c r="F34">
        <v>0.3679435483870967</v>
      </c>
      <c r="G34" s="14">
        <f>IF(F34&gt;D34+E34,F34-(D34+E34),IF(F34&lt;D34-E34,(D34-E34)-F34,0))</f>
        <v>0</v>
      </c>
    </row>
    <row r="35" spans="1:7" x14ac:dyDescent="0.2">
      <c r="A35" s="1" t="s">
        <v>8</v>
      </c>
      <c r="B35" t="s">
        <v>3</v>
      </c>
      <c r="C35" t="s">
        <v>6</v>
      </c>
      <c r="D35" s="1">
        <v>9.9999999999999995E-7</v>
      </c>
      <c r="E35">
        <v>0</v>
      </c>
      <c r="F35" s="25">
        <v>1460</v>
      </c>
      <c r="G35" s="21">
        <f>IF(F35-365&gt;D43+E43,F35-365-(D43+E43),IF(F35+365&lt;D43-E43,(D43-E43)-F35-365,0))</f>
        <v>0</v>
      </c>
    </row>
    <row r="36" spans="1:7" x14ac:dyDescent="0.2">
      <c r="A36" s="1"/>
      <c r="C36" t="s">
        <v>5</v>
      </c>
      <c r="D36" s="1">
        <v>2841.3727509999999</v>
      </c>
      <c r="E36">
        <v>409.66006700000003</v>
      </c>
      <c r="F36" s="25"/>
      <c r="G36" s="21"/>
    </row>
    <row r="37" spans="1:7" x14ac:dyDescent="0.2">
      <c r="A37" s="1"/>
      <c r="B37" t="s">
        <v>2</v>
      </c>
      <c r="C37" t="s">
        <v>6</v>
      </c>
      <c r="D37" s="1">
        <v>1.9999999999999999E-6</v>
      </c>
      <c r="E37">
        <v>0</v>
      </c>
      <c r="F37" s="25"/>
      <c r="G37" s="21"/>
    </row>
    <row r="38" spans="1:7" x14ac:dyDescent="0.2">
      <c r="A38" s="1"/>
      <c r="C38" t="s">
        <v>5</v>
      </c>
      <c r="D38" s="1">
        <v>2702.361081</v>
      </c>
      <c r="E38">
        <v>391.2876</v>
      </c>
      <c r="F38" s="25"/>
      <c r="G38" s="21"/>
    </row>
    <row r="39" spans="1:7" x14ac:dyDescent="0.2">
      <c r="A39" s="1"/>
      <c r="B39" t="s">
        <v>1</v>
      </c>
      <c r="C39" t="s">
        <v>6</v>
      </c>
      <c r="D39" s="1">
        <v>0</v>
      </c>
      <c r="E39">
        <v>0</v>
      </c>
      <c r="F39" s="25"/>
      <c r="G39" s="21"/>
    </row>
    <row r="40" spans="1:7" x14ac:dyDescent="0.2">
      <c r="A40" s="1"/>
      <c r="C40" t="s">
        <v>5</v>
      </c>
      <c r="D40" s="1">
        <v>2803.6823370000002</v>
      </c>
      <c r="E40">
        <v>405.61871300000001</v>
      </c>
      <c r="F40" s="25"/>
      <c r="G40" s="21"/>
    </row>
    <row r="41" spans="1:7" x14ac:dyDescent="0.2">
      <c r="A41" s="1"/>
      <c r="B41" t="s">
        <v>0</v>
      </c>
      <c r="C41" t="s">
        <v>6</v>
      </c>
      <c r="D41" s="1">
        <v>0</v>
      </c>
      <c r="E41">
        <v>0</v>
      </c>
      <c r="F41" s="25"/>
      <c r="G41" s="21"/>
    </row>
    <row r="42" spans="1:7" x14ac:dyDescent="0.2">
      <c r="A42" s="1"/>
      <c r="C42" t="s">
        <v>5</v>
      </c>
      <c r="D42" s="1">
        <v>6.6198899999999998</v>
      </c>
      <c r="E42">
        <v>0.52680000000000005</v>
      </c>
      <c r="F42" s="25"/>
      <c r="G42" s="21"/>
    </row>
    <row r="43" spans="1:7" x14ac:dyDescent="0.2">
      <c r="A43" s="1"/>
      <c r="D43" s="1">
        <f>AVERAGE(D35:D42)</f>
        <v>1044.2545077500001</v>
      </c>
      <c r="E43" s="1">
        <f>AVERAGE(E35:E42)</f>
        <v>150.88664750000001</v>
      </c>
      <c r="F43" s="25"/>
      <c r="G43" s="21"/>
    </row>
    <row r="44" spans="1:7" x14ac:dyDescent="0.2">
      <c r="A44" s="1" t="s">
        <v>7</v>
      </c>
      <c r="B44" t="s">
        <v>3</v>
      </c>
      <c r="C44" t="s">
        <v>6</v>
      </c>
      <c r="D44" s="1">
        <v>6.0000000000000002E-5</v>
      </c>
      <c r="E44">
        <v>7.9999999999999996E-6</v>
      </c>
      <c r="G44" s="14"/>
    </row>
    <row r="45" spans="1:7" x14ac:dyDescent="0.2">
      <c r="A45" s="1"/>
      <c r="C45" t="s">
        <v>5</v>
      </c>
      <c r="D45" s="1">
        <v>74599.153778000007</v>
      </c>
      <c r="E45">
        <v>11275.159146</v>
      </c>
      <c r="G45" s="14"/>
    </row>
    <row r="46" spans="1:7" x14ac:dyDescent="0.2">
      <c r="A46" s="1"/>
      <c r="B46" t="s">
        <v>2</v>
      </c>
      <c r="C46" t="s">
        <v>6</v>
      </c>
      <c r="D46" s="1">
        <v>2.8E-5</v>
      </c>
      <c r="E46">
        <v>5.0000000000000004E-6</v>
      </c>
      <c r="G46" s="14"/>
    </row>
    <row r="47" spans="1:7" x14ac:dyDescent="0.2">
      <c r="A47" s="1"/>
      <c r="C47" t="s">
        <v>5</v>
      </c>
      <c r="D47" s="1">
        <v>51317.041239999999</v>
      </c>
      <c r="E47">
        <v>7764.6596410000002</v>
      </c>
      <c r="G47" s="14"/>
    </row>
    <row r="48" spans="1:7" x14ac:dyDescent="0.2">
      <c r="A48" s="1"/>
      <c r="B48" t="s">
        <v>1</v>
      </c>
      <c r="C48" t="s">
        <v>6</v>
      </c>
      <c r="D48" s="1">
        <v>0</v>
      </c>
      <c r="E48">
        <v>0</v>
      </c>
      <c r="G48" s="14"/>
    </row>
    <row r="49" spans="1:7" x14ac:dyDescent="0.2">
      <c r="A49" s="1"/>
      <c r="C49" t="s">
        <v>5</v>
      </c>
      <c r="D49" s="1">
        <v>22624.879687000001</v>
      </c>
      <c r="E49">
        <v>3392.401691</v>
      </c>
      <c r="G49" s="14"/>
    </row>
    <row r="50" spans="1:7" x14ac:dyDescent="0.2">
      <c r="A50" s="1"/>
      <c r="B50" t="s">
        <v>0</v>
      </c>
      <c r="C50" t="s">
        <v>6</v>
      </c>
      <c r="D50" s="1">
        <v>0</v>
      </c>
      <c r="E50">
        <v>0</v>
      </c>
      <c r="G50" s="14"/>
    </row>
    <row r="51" spans="1:7" x14ac:dyDescent="0.2">
      <c r="A51" s="2"/>
      <c r="B51" s="3"/>
      <c r="C51" s="3" t="s">
        <v>5</v>
      </c>
      <c r="D51" s="2">
        <v>731.49029099999996</v>
      </c>
      <c r="E51" s="3">
        <v>70.460891000000004</v>
      </c>
      <c r="F51" s="3"/>
      <c r="G51" s="16"/>
    </row>
    <row r="52" spans="1:7" x14ac:dyDescent="0.2">
      <c r="A52" s="22" t="s">
        <v>12</v>
      </c>
      <c r="B52" s="23"/>
      <c r="C52" s="23"/>
      <c r="D52" s="6"/>
      <c r="E52" s="4"/>
      <c r="F52" s="4"/>
      <c r="G52" s="17"/>
    </row>
    <row r="53" spans="1:7" x14ac:dyDescent="0.2">
      <c r="A53" s="18" t="s">
        <v>10</v>
      </c>
      <c r="B53" s="3"/>
      <c r="C53" s="3"/>
      <c r="D53" s="2"/>
      <c r="E53" s="3"/>
      <c r="F53" s="3"/>
      <c r="G53" s="16"/>
    </row>
    <row r="54" spans="1:7" x14ac:dyDescent="0.2">
      <c r="A54" s="1" t="s">
        <v>21</v>
      </c>
      <c r="B54" t="s">
        <v>3</v>
      </c>
      <c r="D54" s="1">
        <v>4060.3968249999998</v>
      </c>
      <c r="E54">
        <v>14.208821</v>
      </c>
      <c r="F54">
        <v>4060.6</v>
      </c>
      <c r="G54" s="14">
        <f>IF(F54&gt;D54+E54,F54-(D54+E54),IF(F54&lt;D54-E54,(D54-E54)-F54,0))</f>
        <v>0</v>
      </c>
    </row>
    <row r="55" spans="1:7" x14ac:dyDescent="0.2">
      <c r="A55" s="1"/>
      <c r="B55" t="s">
        <v>2</v>
      </c>
      <c r="D55" s="1">
        <v>3166.8412699999999</v>
      </c>
      <c r="E55">
        <v>14.340092</v>
      </c>
      <c r="F55">
        <v>3151.7</v>
      </c>
      <c r="G55" s="14">
        <f t="shared" ref="G55:G64" si="1">IF(F55&gt;D55+E55,F55-(D55+E55),IF(F55&lt;D55-E55,(D55-E55)-F55,0))</f>
        <v>0.80117800000016359</v>
      </c>
    </row>
    <row r="56" spans="1:7" x14ac:dyDescent="0.2">
      <c r="A56" s="1"/>
      <c r="B56" t="s">
        <v>1</v>
      </c>
      <c r="D56" s="1">
        <v>1013.555556</v>
      </c>
      <c r="E56">
        <v>8.5236059999999991</v>
      </c>
      <c r="F56">
        <v>1013.7</v>
      </c>
      <c r="G56" s="14">
        <f t="shared" si="1"/>
        <v>0</v>
      </c>
    </row>
    <row r="57" spans="1:7" x14ac:dyDescent="0.2">
      <c r="A57" s="1"/>
      <c r="B57" t="s">
        <v>0</v>
      </c>
      <c r="D57" s="1">
        <v>289.79365100000001</v>
      </c>
      <c r="E57">
        <v>4.1658980000000003</v>
      </c>
      <c r="F57">
        <v>293.3</v>
      </c>
      <c r="G57" s="14">
        <f t="shared" si="1"/>
        <v>0</v>
      </c>
    </row>
    <row r="58" spans="1:7" x14ac:dyDescent="0.2">
      <c r="A58" s="1" t="s">
        <v>22</v>
      </c>
      <c r="B58" t="s">
        <v>3</v>
      </c>
      <c r="D58" s="1">
        <v>3736.3174600000002</v>
      </c>
      <c r="E58">
        <v>15.111469</v>
      </c>
      <c r="F58">
        <v>3742.6</v>
      </c>
      <c r="G58" s="14">
        <f t="shared" si="1"/>
        <v>0</v>
      </c>
    </row>
    <row r="59" spans="1:7" x14ac:dyDescent="0.2">
      <c r="A59" s="1"/>
      <c r="B59" t="s">
        <v>2</v>
      </c>
      <c r="D59" s="1">
        <v>1625.142857</v>
      </c>
      <c r="E59">
        <v>10.164438000000001</v>
      </c>
      <c r="F59">
        <v>1626.7</v>
      </c>
      <c r="G59" s="14">
        <f t="shared" si="1"/>
        <v>0</v>
      </c>
    </row>
    <row r="60" spans="1:7" x14ac:dyDescent="0.2">
      <c r="A60" s="1"/>
      <c r="B60" t="s">
        <v>1</v>
      </c>
      <c r="D60" s="1">
        <v>490.30158699999998</v>
      </c>
      <c r="E60">
        <v>5.2621440000000002</v>
      </c>
      <c r="F60">
        <v>487.2</v>
      </c>
      <c r="G60" s="14">
        <f t="shared" si="1"/>
        <v>0</v>
      </c>
    </row>
    <row r="61" spans="1:7" x14ac:dyDescent="0.2">
      <c r="A61" s="1"/>
      <c r="B61" t="s">
        <v>0</v>
      </c>
      <c r="D61" s="1">
        <v>74.746032</v>
      </c>
      <c r="E61">
        <v>1.8059069999999999</v>
      </c>
      <c r="F61">
        <v>75.5</v>
      </c>
      <c r="G61" s="14">
        <f t="shared" si="1"/>
        <v>0</v>
      </c>
    </row>
    <row r="62" spans="1:7" x14ac:dyDescent="0.2">
      <c r="A62" s="1" t="s">
        <v>4</v>
      </c>
      <c r="B62" t="s">
        <v>3</v>
      </c>
      <c r="D62" s="1">
        <v>9.0015999999999999E-2</v>
      </c>
      <c r="E62">
        <v>4.8999999999999998E-5</v>
      </c>
      <c r="F62">
        <v>8.9888193862975932E-2</v>
      </c>
      <c r="G62" s="14">
        <f>IF(F62&gt;D62+E62,F62-(D62+E62),IF(F62&lt;D62-E62,(D62-E62)-F62,0))</f>
        <v>7.8806137024073353E-5</v>
      </c>
    </row>
    <row r="63" spans="1:7" x14ac:dyDescent="0.2">
      <c r="A63" s="1"/>
      <c r="B63" t="s">
        <v>2</v>
      </c>
      <c r="D63" s="1">
        <v>0.114799</v>
      </c>
      <c r="E63">
        <v>8.7000000000000001E-5</v>
      </c>
      <c r="F63">
        <v>0.11581051496018022</v>
      </c>
      <c r="G63" s="14">
        <f t="shared" si="1"/>
        <v>9.245149601802144E-4</v>
      </c>
    </row>
    <row r="64" spans="1:7" x14ac:dyDescent="0.2">
      <c r="A64" s="1"/>
      <c r="B64" t="s">
        <v>1</v>
      </c>
      <c r="D64" s="1">
        <v>0.36002800000000001</v>
      </c>
      <c r="E64">
        <v>3.2499999999999999E-4</v>
      </c>
      <c r="F64">
        <v>0.36006708099043105</v>
      </c>
      <c r="G64" s="14">
        <f t="shared" si="1"/>
        <v>0</v>
      </c>
    </row>
    <row r="65" spans="1:7" x14ac:dyDescent="0.2">
      <c r="A65" s="2"/>
      <c r="B65" s="3" t="s">
        <v>0</v>
      </c>
      <c r="C65" s="3"/>
      <c r="D65" s="2">
        <v>1.258316</v>
      </c>
      <c r="E65" s="3">
        <v>2.542E-3</v>
      </c>
      <c r="F65" s="3">
        <v>1.2444595976815547</v>
      </c>
      <c r="G65" s="16">
        <f>IF(F65&gt;D65+E65,F65-(D65+E65),IF(F65&lt;D65-E65,(D65-E65)-F65,0))</f>
        <v>1.1314402318445271E-2</v>
      </c>
    </row>
    <row r="66" spans="1:7" x14ac:dyDescent="0.2">
      <c r="A66" s="22" t="s">
        <v>13</v>
      </c>
      <c r="B66" s="23"/>
      <c r="C66" s="23"/>
      <c r="D66" s="6"/>
      <c r="E66" s="4"/>
      <c r="F66" s="4"/>
      <c r="G66" s="17"/>
    </row>
    <row r="67" spans="1:7" x14ac:dyDescent="0.2">
      <c r="A67" s="18" t="s">
        <v>10</v>
      </c>
      <c r="B67" s="3"/>
      <c r="C67" s="3"/>
      <c r="D67" s="2"/>
      <c r="E67" s="3"/>
      <c r="F67" s="3"/>
      <c r="G67" s="16"/>
    </row>
    <row r="68" spans="1:7" x14ac:dyDescent="0.2">
      <c r="A68" s="1" t="s">
        <v>23</v>
      </c>
      <c r="B68" t="s">
        <v>3</v>
      </c>
      <c r="D68" s="1">
        <v>4197.6031750000002</v>
      </c>
      <c r="E68">
        <v>15.407437</v>
      </c>
      <c r="F68">
        <v>4195.3999999999996</v>
      </c>
      <c r="G68" s="14">
        <f>IF(F68&gt;D68+E68,F68-(D68+E68),IF(F68&lt;D68-E68,(D68-E68)-F68,0))</f>
        <v>0</v>
      </c>
    </row>
    <row r="69" spans="1:7" x14ac:dyDescent="0.2">
      <c r="A69" s="1"/>
      <c r="B69" t="s">
        <v>2</v>
      </c>
      <c r="D69" s="1">
        <v>2876.6507940000001</v>
      </c>
      <c r="E69">
        <v>12.666062999999999</v>
      </c>
      <c r="F69">
        <v>2886.5</v>
      </c>
      <c r="G69" s="14">
        <f t="shared" ref="G69:G79" si="2">IF(F69&gt;D69+E69,F69-(D69+E69),IF(F69&lt;D69-E69,(D69-E69)-F69,0))</f>
        <v>0</v>
      </c>
    </row>
    <row r="70" spans="1:7" x14ac:dyDescent="0.2">
      <c r="A70" s="1"/>
      <c r="B70" t="s">
        <v>1</v>
      </c>
      <c r="D70" s="1">
        <v>1290.619048</v>
      </c>
      <c r="E70">
        <v>8.3139489999999991</v>
      </c>
      <c r="F70">
        <v>1287.3</v>
      </c>
      <c r="G70" s="14">
        <f t="shared" si="2"/>
        <v>0</v>
      </c>
    </row>
    <row r="71" spans="1:7" x14ac:dyDescent="0.2">
      <c r="A71" s="1"/>
      <c r="B71" t="s">
        <v>0</v>
      </c>
      <c r="D71" s="1">
        <v>345.69841300000002</v>
      </c>
      <c r="E71">
        <v>5.0334070000000004</v>
      </c>
      <c r="F71">
        <v>344.2</v>
      </c>
      <c r="G71" s="14">
        <f t="shared" si="2"/>
        <v>0</v>
      </c>
    </row>
    <row r="72" spans="1:7" x14ac:dyDescent="0.2">
      <c r="A72" s="1" t="s">
        <v>24</v>
      </c>
      <c r="B72" t="s">
        <v>3</v>
      </c>
      <c r="D72" s="1">
        <v>1461.936508</v>
      </c>
      <c r="E72">
        <v>8.7563999999999993</v>
      </c>
      <c r="F72">
        <v>1459.7</v>
      </c>
      <c r="G72" s="14">
        <f t="shared" si="2"/>
        <v>0</v>
      </c>
    </row>
    <row r="73" spans="1:7" x14ac:dyDescent="0.2">
      <c r="A73" s="1"/>
      <c r="B73" t="s">
        <v>2</v>
      </c>
      <c r="D73" s="1">
        <v>863.85714299999995</v>
      </c>
      <c r="E73">
        <v>6.4948139999999999</v>
      </c>
      <c r="F73">
        <v>863.3</v>
      </c>
      <c r="G73" s="14">
        <f t="shared" si="2"/>
        <v>0</v>
      </c>
    </row>
    <row r="74" spans="1:7" x14ac:dyDescent="0.2">
      <c r="A74" s="1"/>
      <c r="B74" t="s">
        <v>1</v>
      </c>
      <c r="D74" s="1">
        <v>446.74603200000001</v>
      </c>
      <c r="E74">
        <v>5.2210279999999996</v>
      </c>
      <c r="F74">
        <v>447.8</v>
      </c>
      <c r="G74" s="14">
        <f t="shared" si="2"/>
        <v>0</v>
      </c>
    </row>
    <row r="75" spans="1:7" x14ac:dyDescent="0.2">
      <c r="A75" s="1"/>
      <c r="B75" t="s">
        <v>0</v>
      </c>
      <c r="D75" s="1">
        <v>85.904762000000005</v>
      </c>
      <c r="E75">
        <v>2.404471</v>
      </c>
      <c r="F75">
        <v>86.6</v>
      </c>
      <c r="G75" s="14">
        <f t="shared" si="2"/>
        <v>0</v>
      </c>
    </row>
    <row r="76" spans="1:7" x14ac:dyDescent="0.2">
      <c r="A76" s="1" t="s">
        <v>25</v>
      </c>
      <c r="B76" t="s">
        <v>3</v>
      </c>
      <c r="D76" s="1">
        <v>3091.8412699999999</v>
      </c>
      <c r="E76">
        <v>14.157658</v>
      </c>
      <c r="F76">
        <v>4122.1000000000004</v>
      </c>
      <c r="G76" s="14">
        <f t="shared" si="2"/>
        <v>1016.1010720000004</v>
      </c>
    </row>
    <row r="77" spans="1:7" x14ac:dyDescent="0.2">
      <c r="A77" s="1"/>
      <c r="B77" t="s">
        <v>2</v>
      </c>
      <c r="D77" s="1">
        <v>2123.7777780000001</v>
      </c>
      <c r="E77">
        <v>10.841065</v>
      </c>
      <c r="F77">
        <v>2441.3000000000002</v>
      </c>
      <c r="G77" s="14">
        <f t="shared" si="2"/>
        <v>306.68115699999998</v>
      </c>
    </row>
    <row r="78" spans="1:7" x14ac:dyDescent="0.2">
      <c r="A78" s="1"/>
      <c r="B78" t="s">
        <v>1</v>
      </c>
      <c r="D78" s="1">
        <v>952.07936500000005</v>
      </c>
      <c r="E78">
        <v>8.0800520000000002</v>
      </c>
      <c r="F78">
        <v>1271.5</v>
      </c>
      <c r="G78" s="14">
        <f t="shared" si="2"/>
        <v>311.34058299999992</v>
      </c>
    </row>
    <row r="79" spans="1:7" x14ac:dyDescent="0.2">
      <c r="A79" s="1"/>
      <c r="B79" t="s">
        <v>0</v>
      </c>
      <c r="D79" s="1">
        <v>239.12698399999999</v>
      </c>
      <c r="E79">
        <v>3.8034729999999999</v>
      </c>
      <c r="F79">
        <v>241.9</v>
      </c>
      <c r="G79" s="14">
        <f t="shared" si="2"/>
        <v>0</v>
      </c>
    </row>
    <row r="81" spans="5:5" x14ac:dyDescent="0.2">
      <c r="E81" s="19"/>
    </row>
  </sheetData>
  <mergeCells count="5">
    <mergeCell ref="G35:G43"/>
    <mergeCell ref="A52:C52"/>
    <mergeCell ref="A66:C66"/>
    <mergeCell ref="A1:C1"/>
    <mergeCell ref="F35:F43"/>
  </mergeCells>
  <conditionalFormatting sqref="G3:G1048576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ABO Compatible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Livia Simoncini</cp:lastModifiedBy>
  <dcterms:created xsi:type="dcterms:W3CDTF">2023-08-04T09:50:12Z</dcterms:created>
  <dcterms:modified xsi:type="dcterms:W3CDTF">2023-08-23T09:50:15Z</dcterms:modified>
</cp:coreProperties>
</file>