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vis/Documents/xmind/"/>
    </mc:Choice>
  </mc:AlternateContent>
  <xr:revisionPtr revIDLastSave="0" documentId="13_ncr:1_{84D99921-7D88-1446-A53B-6E192728A673}" xr6:coauthVersionLast="36" xr6:coauthVersionMax="36" xr10:uidLastSave="{00000000-0000-0000-0000-000000000000}"/>
  <bookViews>
    <workbookView xWindow="0" yWindow="460" windowWidth="33600" windowHeight="19440" xr2:uid="{07A47855-4DE6-C342-9BD1-95789878DF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3" i="1" l="1"/>
  <c r="C33" i="1"/>
  <c r="K28" i="1"/>
  <c r="K29" i="1"/>
  <c r="K30" i="1"/>
  <c r="K31" i="1"/>
  <c r="K32" i="1"/>
  <c r="K33" i="1"/>
  <c r="K34" i="1"/>
  <c r="K35" i="1"/>
  <c r="K36" i="1"/>
  <c r="K27" i="1"/>
  <c r="K47" i="1"/>
  <c r="K48" i="1"/>
  <c r="K49" i="1"/>
  <c r="K50" i="1"/>
  <c r="K51" i="1"/>
  <c r="K52" i="1"/>
  <c r="K53" i="1"/>
  <c r="K54" i="1"/>
  <c r="K55" i="1"/>
  <c r="K56" i="1"/>
  <c r="K46" i="1"/>
  <c r="G104" i="1"/>
  <c r="G105" i="1"/>
  <c r="G106" i="1"/>
  <c r="G107" i="1"/>
  <c r="G108" i="1"/>
  <c r="G109" i="1"/>
  <c r="G110" i="1"/>
  <c r="G111" i="1"/>
  <c r="G112" i="1"/>
  <c r="G113" i="1"/>
  <c r="G103" i="1"/>
  <c r="K104" i="1"/>
  <c r="K105" i="1"/>
  <c r="K106" i="1"/>
  <c r="K107" i="1"/>
  <c r="K108" i="1"/>
  <c r="K109" i="1"/>
  <c r="K110" i="1"/>
  <c r="K111" i="1"/>
  <c r="K112" i="1"/>
  <c r="K113" i="1"/>
  <c r="K103" i="1"/>
  <c r="K84" i="1"/>
  <c r="K85" i="1"/>
  <c r="K86" i="1"/>
  <c r="K87" i="1"/>
  <c r="K88" i="1"/>
  <c r="K89" i="1"/>
  <c r="K90" i="1"/>
  <c r="K91" i="1"/>
  <c r="K92" i="1"/>
  <c r="K93" i="1"/>
  <c r="K94" i="1"/>
  <c r="K75" i="1"/>
  <c r="K66" i="1"/>
  <c r="K67" i="1"/>
  <c r="K68" i="1"/>
  <c r="K69" i="1"/>
  <c r="K70" i="1"/>
  <c r="K71" i="1"/>
  <c r="K72" i="1"/>
  <c r="K73" i="1"/>
  <c r="K74" i="1"/>
  <c r="K65" i="1"/>
  <c r="G65" i="1"/>
  <c r="G66" i="1"/>
  <c r="G67" i="1"/>
  <c r="G68" i="1"/>
  <c r="G69" i="1"/>
  <c r="G70" i="1"/>
  <c r="G71" i="1"/>
  <c r="G72" i="1"/>
  <c r="G73" i="1"/>
  <c r="G74" i="1"/>
  <c r="G75" i="1"/>
  <c r="I104" i="1"/>
  <c r="I105" i="1"/>
  <c r="I106" i="1"/>
  <c r="I107" i="1"/>
  <c r="I108" i="1"/>
  <c r="I109" i="1"/>
  <c r="I110" i="1"/>
  <c r="I111" i="1"/>
  <c r="I112" i="1"/>
  <c r="I103" i="1"/>
  <c r="I85" i="1"/>
  <c r="I86" i="1"/>
  <c r="I87" i="1"/>
  <c r="I88" i="1"/>
  <c r="I89" i="1"/>
  <c r="I90" i="1"/>
  <c r="I91" i="1"/>
  <c r="I92" i="1"/>
  <c r="I93" i="1"/>
  <c r="I84" i="1"/>
  <c r="I66" i="1"/>
  <c r="I67" i="1"/>
  <c r="I68" i="1"/>
  <c r="I69" i="1"/>
  <c r="I70" i="1"/>
  <c r="I71" i="1"/>
  <c r="I75" i="1" s="1"/>
  <c r="I72" i="1"/>
  <c r="I73" i="1"/>
  <c r="I74" i="1"/>
  <c r="I65" i="1"/>
  <c r="I47" i="1"/>
  <c r="I48" i="1"/>
  <c r="I49" i="1"/>
  <c r="I50" i="1"/>
  <c r="I51" i="1"/>
  <c r="I52" i="1"/>
  <c r="I56" i="1" s="1"/>
  <c r="I53" i="1"/>
  <c r="I54" i="1"/>
  <c r="I55" i="1"/>
  <c r="I46" i="1"/>
  <c r="I94" i="1"/>
  <c r="I37" i="1"/>
  <c r="I28" i="1"/>
  <c r="I29" i="1"/>
  <c r="I30" i="1"/>
  <c r="I31" i="1"/>
  <c r="I32" i="1"/>
  <c r="I33" i="1"/>
  <c r="I34" i="1"/>
  <c r="I35" i="1"/>
  <c r="I36" i="1"/>
  <c r="I27" i="1"/>
  <c r="J113" i="1"/>
  <c r="J94" i="1"/>
  <c r="J75" i="1"/>
  <c r="J56" i="1"/>
  <c r="J37" i="1"/>
  <c r="J28" i="1"/>
  <c r="O56" i="1"/>
  <c r="O113" i="1"/>
  <c r="O104" i="1"/>
  <c r="O105" i="1"/>
  <c r="O106" i="1"/>
  <c r="O107" i="1"/>
  <c r="O108" i="1"/>
  <c r="O109" i="1"/>
  <c r="O110" i="1"/>
  <c r="O111" i="1"/>
  <c r="O112" i="1"/>
  <c r="O103" i="1"/>
  <c r="M104" i="1"/>
  <c r="M105" i="1"/>
  <c r="M106" i="1"/>
  <c r="M107" i="1"/>
  <c r="M108" i="1"/>
  <c r="M109" i="1"/>
  <c r="M110" i="1"/>
  <c r="M111" i="1"/>
  <c r="M112" i="1"/>
  <c r="M103" i="1"/>
  <c r="E104" i="1"/>
  <c r="E105" i="1"/>
  <c r="E106" i="1"/>
  <c r="E107" i="1"/>
  <c r="E108" i="1"/>
  <c r="E109" i="1"/>
  <c r="E110" i="1"/>
  <c r="E111" i="1"/>
  <c r="E112" i="1"/>
  <c r="E103" i="1"/>
  <c r="B104" i="1"/>
  <c r="B103" i="1"/>
  <c r="B105" i="1"/>
  <c r="B106" i="1"/>
  <c r="B107" i="1"/>
  <c r="B108" i="1"/>
  <c r="B109" i="1"/>
  <c r="B110" i="1"/>
  <c r="B111" i="1"/>
  <c r="B112" i="1"/>
  <c r="F113" i="1"/>
  <c r="C113" i="1"/>
  <c r="N113" i="1"/>
  <c r="P103" i="1"/>
  <c r="P113" i="1" s="1"/>
  <c r="O85" i="1"/>
  <c r="O86" i="1"/>
  <c r="O94" i="1" s="1"/>
  <c r="O87" i="1"/>
  <c r="O88" i="1"/>
  <c r="O89" i="1"/>
  <c r="O90" i="1"/>
  <c r="O91" i="1"/>
  <c r="O92" i="1"/>
  <c r="O93" i="1"/>
  <c r="O84" i="1"/>
  <c r="O71" i="1"/>
  <c r="M91" i="1"/>
  <c r="G87" i="1"/>
  <c r="M85" i="1"/>
  <c r="M86" i="1"/>
  <c r="M87" i="1"/>
  <c r="M88" i="1"/>
  <c r="M89" i="1"/>
  <c r="M90" i="1"/>
  <c r="M92" i="1"/>
  <c r="M93" i="1"/>
  <c r="M84" i="1"/>
  <c r="M71" i="1"/>
  <c r="E93" i="1"/>
  <c r="E85" i="1"/>
  <c r="E86" i="1"/>
  <c r="E87" i="1"/>
  <c r="E88" i="1"/>
  <c r="E89" i="1"/>
  <c r="E90" i="1"/>
  <c r="E91" i="1"/>
  <c r="E92" i="1"/>
  <c r="E84" i="1"/>
  <c r="B85" i="1"/>
  <c r="B94" i="1" s="1"/>
  <c r="B86" i="1"/>
  <c r="B87" i="1"/>
  <c r="B88" i="1"/>
  <c r="B89" i="1"/>
  <c r="B90" i="1"/>
  <c r="B91" i="1"/>
  <c r="B92" i="1"/>
  <c r="B93" i="1"/>
  <c r="B84" i="1"/>
  <c r="B75" i="1"/>
  <c r="B66" i="1"/>
  <c r="B67" i="1"/>
  <c r="B68" i="1"/>
  <c r="B69" i="1"/>
  <c r="B70" i="1"/>
  <c r="B71" i="1"/>
  <c r="B72" i="1"/>
  <c r="B73" i="1"/>
  <c r="B74" i="1"/>
  <c r="B65" i="1"/>
  <c r="B56" i="1"/>
  <c r="B47" i="1"/>
  <c r="B48" i="1"/>
  <c r="B49" i="1"/>
  <c r="B50" i="1"/>
  <c r="B51" i="1"/>
  <c r="B52" i="1"/>
  <c r="B53" i="1"/>
  <c r="B54" i="1"/>
  <c r="B55" i="1"/>
  <c r="B46" i="1"/>
  <c r="B32" i="1"/>
  <c r="M66" i="1"/>
  <c r="M67" i="1"/>
  <c r="M68" i="1"/>
  <c r="M69" i="1"/>
  <c r="M70" i="1"/>
  <c r="M72" i="1"/>
  <c r="M73" i="1"/>
  <c r="M74" i="1"/>
  <c r="M65" i="1"/>
  <c r="E66" i="1"/>
  <c r="E67" i="1"/>
  <c r="E68" i="1"/>
  <c r="E69" i="1"/>
  <c r="E70" i="1"/>
  <c r="E71" i="1"/>
  <c r="E72" i="1"/>
  <c r="E73" i="1"/>
  <c r="E74" i="1"/>
  <c r="E65" i="1"/>
  <c r="N75" i="1"/>
  <c r="N56" i="1"/>
  <c r="M56" i="1"/>
  <c r="O66" i="1"/>
  <c r="O75" i="1" s="1"/>
  <c r="O67" i="1"/>
  <c r="O68" i="1"/>
  <c r="O69" i="1"/>
  <c r="O70" i="1"/>
  <c r="O72" i="1"/>
  <c r="O73" i="1"/>
  <c r="O74" i="1"/>
  <c r="O30" i="1"/>
  <c r="O51" i="1"/>
  <c r="O47" i="1"/>
  <c r="O48" i="1"/>
  <c r="O49" i="1"/>
  <c r="O50" i="1"/>
  <c r="O52" i="1"/>
  <c r="O53" i="1"/>
  <c r="O54" i="1"/>
  <c r="O55" i="1"/>
  <c r="O46" i="1"/>
  <c r="C94" i="1"/>
  <c r="C75" i="1"/>
  <c r="F94" i="1"/>
  <c r="G93" i="1"/>
  <c r="G92" i="1"/>
  <c r="G91" i="1"/>
  <c r="G90" i="1"/>
  <c r="G89" i="1"/>
  <c r="G88" i="1"/>
  <c r="G86" i="1"/>
  <c r="G85" i="1"/>
  <c r="P84" i="1"/>
  <c r="P94" i="1" s="1"/>
  <c r="G84" i="1"/>
  <c r="F75" i="1"/>
  <c r="P65" i="1"/>
  <c r="P75" i="1" s="1"/>
  <c r="I113" i="1" l="1"/>
  <c r="B113" i="1"/>
  <c r="M75" i="1"/>
  <c r="E113" i="1"/>
  <c r="M113" i="1"/>
  <c r="N94" i="1"/>
  <c r="O65" i="1"/>
  <c r="M94" i="1"/>
  <c r="G94" i="1"/>
  <c r="E94" i="1"/>
  <c r="E75" i="1"/>
  <c r="E47" i="1"/>
  <c r="E48" i="1"/>
  <c r="E49" i="1"/>
  <c r="E50" i="1"/>
  <c r="E51" i="1"/>
  <c r="E52" i="1"/>
  <c r="E53" i="1"/>
  <c r="E54" i="1"/>
  <c r="E55" i="1"/>
  <c r="E46" i="1"/>
  <c r="E56" i="1" s="1"/>
  <c r="F56" i="1"/>
  <c r="G55" i="1"/>
  <c r="G53" i="1"/>
  <c r="G51" i="1"/>
  <c r="G50" i="1"/>
  <c r="G49" i="1"/>
  <c r="G48" i="1"/>
  <c r="G47" i="1"/>
  <c r="P46" i="1"/>
  <c r="P56" i="1" l="1"/>
  <c r="G54" i="1"/>
  <c r="G46" i="1"/>
  <c r="O28" i="1"/>
  <c r="O29" i="1"/>
  <c r="O31" i="1"/>
  <c r="O32" i="1"/>
  <c r="O33" i="1"/>
  <c r="O34" i="1"/>
  <c r="O36" i="1"/>
  <c r="M29" i="1"/>
  <c r="M30" i="1"/>
  <c r="M31" i="1"/>
  <c r="M32" i="1"/>
  <c r="M33" i="1"/>
  <c r="M34" i="1"/>
  <c r="M35" i="1"/>
  <c r="M36" i="1"/>
  <c r="M27" i="1"/>
  <c r="P35" i="1"/>
  <c r="O35" i="1" s="1"/>
  <c r="N28" i="1"/>
  <c r="N37" i="1" s="1"/>
  <c r="M37" i="1" s="1"/>
  <c r="P27" i="1"/>
  <c r="O27" i="1" s="1"/>
  <c r="G29" i="1"/>
  <c r="E29" i="1"/>
  <c r="F28" i="1"/>
  <c r="E28" i="1" s="1"/>
  <c r="B29" i="1"/>
  <c r="G28" i="1"/>
  <c r="G30" i="1"/>
  <c r="G31" i="1"/>
  <c r="G32" i="1"/>
  <c r="G34" i="1"/>
  <c r="G35" i="1"/>
  <c r="G36" i="1"/>
  <c r="G27" i="1"/>
  <c r="E30" i="1"/>
  <c r="E31" i="1"/>
  <c r="E32" i="1"/>
  <c r="E33" i="1"/>
  <c r="E34" i="1"/>
  <c r="E35" i="1"/>
  <c r="E36" i="1"/>
  <c r="E27" i="1"/>
  <c r="B36" i="1"/>
  <c r="B35" i="1"/>
  <c r="B34" i="1"/>
  <c r="B31" i="1"/>
  <c r="B30" i="1"/>
  <c r="B28" i="1"/>
  <c r="B27" i="1"/>
  <c r="O37" i="1" l="1"/>
  <c r="F37" i="1"/>
  <c r="M28" i="1"/>
  <c r="P37" i="1"/>
  <c r="G52" i="1"/>
  <c r="G56" i="1"/>
  <c r="E37" i="1"/>
  <c r="G33" i="1"/>
  <c r="B14" i="1"/>
  <c r="B13" i="1"/>
  <c r="B18" i="1"/>
  <c r="B17" i="1"/>
  <c r="B16" i="1"/>
  <c r="B12" i="1"/>
  <c r="B11" i="1"/>
  <c r="B10" i="1"/>
  <c r="B9" i="1"/>
  <c r="B8" i="1"/>
  <c r="C15" i="1"/>
  <c r="C19" i="1" s="1"/>
  <c r="B37" i="1" l="1"/>
  <c r="C37" i="1"/>
  <c r="B19" i="1"/>
  <c r="G37" i="1" l="1"/>
  <c r="K37" i="1"/>
</calcChain>
</file>

<file path=xl/sharedStrings.xml><?xml version="1.0" encoding="utf-8"?>
<sst xmlns="http://schemas.openxmlformats.org/spreadsheetml/2006/main" count="126" uniqueCount="24">
  <si>
    <t>税前工资</t>
    <phoneticPr fontId="1" type="noConversion"/>
  </si>
  <si>
    <t>税后工资</t>
    <phoneticPr fontId="1" type="noConversion"/>
  </si>
  <si>
    <t>项目</t>
    <phoneticPr fontId="1" type="noConversion"/>
  </si>
  <si>
    <t>比例</t>
    <phoneticPr fontId="1" type="noConversion"/>
  </si>
  <si>
    <t>金额</t>
    <phoneticPr fontId="1" type="noConversion"/>
  </si>
  <si>
    <t>吃饭</t>
    <phoneticPr fontId="1" type="noConversion"/>
  </si>
  <si>
    <t>旅游</t>
    <phoneticPr fontId="1" type="noConversion"/>
  </si>
  <si>
    <t>储蓄</t>
    <phoneticPr fontId="1" type="noConversion"/>
  </si>
  <si>
    <t>理财</t>
    <phoneticPr fontId="1" type="noConversion"/>
  </si>
  <si>
    <t>慈善</t>
    <phoneticPr fontId="1" type="noConversion"/>
  </si>
  <si>
    <t>交通</t>
    <phoneticPr fontId="1" type="noConversion"/>
  </si>
  <si>
    <t>其他</t>
    <phoneticPr fontId="1" type="noConversion"/>
  </si>
  <si>
    <t>预算金额</t>
    <phoneticPr fontId="1" type="noConversion"/>
  </si>
  <si>
    <t>实际金额</t>
    <phoneticPr fontId="1" type="noConversion"/>
  </si>
  <si>
    <t>聚餐</t>
    <phoneticPr fontId="1" type="noConversion"/>
  </si>
  <si>
    <t>购物</t>
    <phoneticPr fontId="1" type="noConversion"/>
  </si>
  <si>
    <t>生活</t>
    <phoneticPr fontId="1" type="noConversion"/>
  </si>
  <si>
    <t>居住</t>
    <phoneticPr fontId="1" type="noConversion"/>
  </si>
  <si>
    <t>201908预算</t>
    <phoneticPr fontId="1" type="noConversion"/>
  </si>
  <si>
    <t>201907预算</t>
    <phoneticPr fontId="1" type="noConversion"/>
  </si>
  <si>
    <t>差值</t>
    <phoneticPr fontId="1" type="noConversion"/>
  </si>
  <si>
    <t>201909预算</t>
    <phoneticPr fontId="1" type="noConversion"/>
  </si>
  <si>
    <t>月中金额</t>
    <phoneticPr fontId="1" type="noConversion"/>
  </si>
  <si>
    <t>月中差值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</si>
</sst>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rgb="FF00B050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89829-ACD1-9741-AF5B-3030BB4ED207}">
  <dimension ref="A2:P113"/>
  <sheetViews>
    <sheetView tabSelected="1" workbookViewId="0">
      <selection activeCell="Q110" sqref="Q110"/>
    </sheetView>
  </sheetViews>
  <sheetFormatPr baseColWidth="10" defaultRowHeight="16"/>
  <cols>
    <col min="15" max="15" width="10.83203125" style="4"/>
  </cols>
  <sheetData>
    <row r="2" spans="1:15">
      <c r="O2"/>
    </row>
    <row r="3" spans="1:15">
      <c r="A3" t="s">
        <v>0</v>
      </c>
      <c r="B3">
        <v>19000</v>
      </c>
    </row>
    <row r="5" spans="1:15">
      <c r="A5" t="s">
        <v>1</v>
      </c>
      <c r="B5">
        <v>15000</v>
      </c>
    </row>
    <row r="7" spans="1:15">
      <c r="A7" t="s">
        <v>2</v>
      </c>
      <c r="B7" t="s">
        <v>3</v>
      </c>
      <c r="C7" t="s">
        <v>4</v>
      </c>
    </row>
    <row r="8" spans="1:15">
      <c r="A8" t="s">
        <v>17</v>
      </c>
      <c r="B8" s="1">
        <f t="shared" ref="B8:B14" si="0">C8/B$5</f>
        <v>0.17333333333333334</v>
      </c>
      <c r="C8">
        <v>2600</v>
      </c>
    </row>
    <row r="9" spans="1:15">
      <c r="A9" t="s">
        <v>5</v>
      </c>
      <c r="B9" s="1">
        <f t="shared" si="0"/>
        <v>7.3333333333333334E-2</v>
      </c>
      <c r="C9">
        <v>1100</v>
      </c>
    </row>
    <row r="10" spans="1:15">
      <c r="A10" t="s">
        <v>14</v>
      </c>
      <c r="B10" s="1">
        <f t="shared" si="0"/>
        <v>0.04</v>
      </c>
      <c r="C10">
        <v>600</v>
      </c>
    </row>
    <row r="11" spans="1:15">
      <c r="A11" t="s">
        <v>15</v>
      </c>
      <c r="B11" s="1">
        <f t="shared" si="0"/>
        <v>6.6666666666666666E-2</v>
      </c>
      <c r="C11">
        <v>1000</v>
      </c>
    </row>
    <row r="12" spans="1:15">
      <c r="A12" t="s">
        <v>6</v>
      </c>
      <c r="B12" s="1">
        <f t="shared" si="0"/>
        <v>0.11333333333333333</v>
      </c>
      <c r="C12">
        <v>1700</v>
      </c>
    </row>
    <row r="13" spans="1:15">
      <c r="A13" t="s">
        <v>7</v>
      </c>
      <c r="B13" s="1">
        <f t="shared" si="0"/>
        <v>0.2</v>
      </c>
      <c r="C13">
        <v>3000</v>
      </c>
    </row>
    <row r="14" spans="1:15">
      <c r="A14" t="s">
        <v>8</v>
      </c>
      <c r="B14" s="1">
        <f t="shared" si="0"/>
        <v>0.23</v>
      </c>
      <c r="C14">
        <v>3450</v>
      </c>
    </row>
    <row r="15" spans="1:15">
      <c r="A15" t="s">
        <v>9</v>
      </c>
      <c r="B15" s="1">
        <v>0.01</v>
      </c>
      <c r="C15">
        <f>B15*B5</f>
        <v>150</v>
      </c>
    </row>
    <row r="16" spans="1:15">
      <c r="A16" t="s">
        <v>10</v>
      </c>
      <c r="B16" s="1">
        <f>C16/B$5</f>
        <v>0.02</v>
      </c>
      <c r="C16">
        <v>300</v>
      </c>
    </row>
    <row r="17" spans="1:16">
      <c r="A17" t="s">
        <v>16</v>
      </c>
      <c r="B17" s="1">
        <f>C17/B$5</f>
        <v>1.3333333333333334E-2</v>
      </c>
      <c r="C17">
        <v>200</v>
      </c>
    </row>
    <row r="18" spans="1:16">
      <c r="A18" t="s">
        <v>11</v>
      </c>
      <c r="B18" s="1">
        <f>C18/B$5</f>
        <v>0.06</v>
      </c>
      <c r="C18">
        <v>900</v>
      </c>
    </row>
    <row r="19" spans="1:16">
      <c r="B19" s="1">
        <f>SUM(B8:B18)</f>
        <v>1</v>
      </c>
      <c r="C19">
        <f>SUM(C8:C18)</f>
        <v>15000</v>
      </c>
    </row>
    <row r="20" spans="1:16">
      <c r="B20" s="1"/>
    </row>
    <row r="21" spans="1:16">
      <c r="A21">
        <v>201906</v>
      </c>
    </row>
    <row r="22" spans="1:16">
      <c r="A22" t="s">
        <v>0</v>
      </c>
      <c r="B22">
        <v>19000</v>
      </c>
    </row>
    <row r="24" spans="1:16">
      <c r="A24" t="s">
        <v>1</v>
      </c>
      <c r="B24">
        <v>14710</v>
      </c>
      <c r="M24" t="s">
        <v>19</v>
      </c>
    </row>
    <row r="26" spans="1:16">
      <c r="A26" t="s">
        <v>2</v>
      </c>
      <c r="B26" t="s">
        <v>3</v>
      </c>
      <c r="C26" t="s">
        <v>12</v>
      </c>
      <c r="F26" t="s">
        <v>22</v>
      </c>
      <c r="G26" t="s">
        <v>23</v>
      </c>
      <c r="J26" t="s">
        <v>13</v>
      </c>
      <c r="K26" t="s">
        <v>20</v>
      </c>
      <c r="N26" t="s">
        <v>13</v>
      </c>
      <c r="P26" s="4" t="s">
        <v>12</v>
      </c>
    </row>
    <row r="27" spans="1:16">
      <c r="A27" t="s">
        <v>17</v>
      </c>
      <c r="B27" s="1">
        <f>C27/B$24</f>
        <v>0.17675050985723997</v>
      </c>
      <c r="C27">
        <v>2600</v>
      </c>
      <c r="E27" s="1">
        <f>F27/B$24</f>
        <v>0.17675050985723997</v>
      </c>
      <c r="F27">
        <v>2600</v>
      </c>
      <c r="G27">
        <f>F27-C27</f>
        <v>0</v>
      </c>
      <c r="I27" s="1">
        <f>J27/B$24</f>
        <v>0.17675050985723997</v>
      </c>
      <c r="J27">
        <v>2600</v>
      </c>
      <c r="K27">
        <f>J27-C27</f>
        <v>0</v>
      </c>
      <c r="M27" s="1">
        <f>N27/B$24</f>
        <v>0.17675050985723997</v>
      </c>
      <c r="N27">
        <v>2600</v>
      </c>
      <c r="O27" s="1">
        <f>P27/B$24</f>
        <v>0.17675050985723997</v>
      </c>
      <c r="P27" s="4">
        <f>N27-H27</f>
        <v>2600</v>
      </c>
    </row>
    <row r="28" spans="1:16">
      <c r="A28" t="s">
        <v>5</v>
      </c>
      <c r="B28" s="1">
        <f>C28/B$24</f>
        <v>7.477906186267845E-2</v>
      </c>
      <c r="C28">
        <v>1100</v>
      </c>
      <c r="E28" s="1">
        <f t="shared" ref="E28:E36" si="1">F28/B$24</f>
        <v>7.9273963290278721E-2</v>
      </c>
      <c r="F28" s="2">
        <f>2932.49-1766.37</f>
        <v>1166.1199999999999</v>
      </c>
      <c r="G28" s="2">
        <f t="shared" ref="G28:G37" si="2">F28-C28</f>
        <v>66.119999999999891</v>
      </c>
      <c r="I28" s="1">
        <f t="shared" ref="I28:I37" si="3">J28/B$24</f>
        <v>7.9273963290278721E-2</v>
      </c>
      <c r="J28" s="2">
        <f>2932.49-1766.37</f>
        <v>1166.1199999999999</v>
      </c>
      <c r="K28">
        <f t="shared" ref="K28:K37" si="4">J28-C28</f>
        <v>66.119999999999891</v>
      </c>
      <c r="M28" s="1">
        <f t="shared" ref="M28:M37" si="5">N28/B$24</f>
        <v>7.9273963290278721E-2</v>
      </c>
      <c r="N28" s="2">
        <f>2932.49-1766.37</f>
        <v>1166.1199999999999</v>
      </c>
      <c r="O28" s="1">
        <f>P28/B$24</f>
        <v>7.477906186267845E-2</v>
      </c>
      <c r="P28" s="5">
        <v>1100</v>
      </c>
    </row>
    <row r="29" spans="1:16">
      <c r="A29" t="s">
        <v>14</v>
      </c>
      <c r="B29" s="1">
        <f t="shared" ref="B29" si="6">C29/B$5</f>
        <v>0.04</v>
      </c>
      <c r="C29">
        <v>600</v>
      </c>
      <c r="E29" s="1">
        <f t="shared" si="1"/>
        <v>0.12007953772943575</v>
      </c>
      <c r="F29" s="2">
        <v>1766.37</v>
      </c>
      <c r="G29" s="2">
        <f t="shared" si="2"/>
        <v>1166.3699999999999</v>
      </c>
      <c r="I29" s="1">
        <f t="shared" si="3"/>
        <v>0.12007953772943575</v>
      </c>
      <c r="J29" s="2">
        <v>1766.37</v>
      </c>
      <c r="K29">
        <f t="shared" si="4"/>
        <v>1166.3699999999999</v>
      </c>
      <c r="M29" s="1">
        <f t="shared" si="5"/>
        <v>0.12007953772943575</v>
      </c>
      <c r="N29" s="2">
        <v>1766.37</v>
      </c>
      <c r="O29" s="1">
        <f>P29/B$24</f>
        <v>6.7980965329707682E-2</v>
      </c>
      <c r="P29" s="5">
        <v>1000</v>
      </c>
    </row>
    <row r="30" spans="1:16">
      <c r="A30" t="s">
        <v>15</v>
      </c>
      <c r="B30" s="1">
        <f>C30/B$24</f>
        <v>6.7980965329707682E-2</v>
      </c>
      <c r="C30">
        <v>1000</v>
      </c>
      <c r="E30" s="1">
        <f t="shared" si="1"/>
        <v>4.0848402447314754E-2</v>
      </c>
      <c r="F30">
        <v>600.88</v>
      </c>
      <c r="G30" s="3">
        <f t="shared" si="2"/>
        <v>-399.12</v>
      </c>
      <c r="I30" s="1">
        <f t="shared" si="3"/>
        <v>4.0848402447314754E-2</v>
      </c>
      <c r="J30">
        <v>600.88</v>
      </c>
      <c r="K30">
        <f t="shared" si="4"/>
        <v>-399.12</v>
      </c>
      <c r="M30" s="1">
        <f t="shared" si="5"/>
        <v>4.0848402447314754E-2</v>
      </c>
      <c r="N30">
        <v>600.88</v>
      </c>
      <c r="O30" s="1">
        <f>P30/B$24</f>
        <v>6.7980965329707682E-2</v>
      </c>
      <c r="P30" s="5">
        <v>1000</v>
      </c>
    </row>
    <row r="31" spans="1:16">
      <c r="A31" t="s">
        <v>6</v>
      </c>
      <c r="B31" s="1">
        <f>C31/B$24</f>
        <v>0.11556764106050306</v>
      </c>
      <c r="C31">
        <v>1700</v>
      </c>
      <c r="E31" s="1">
        <f t="shared" si="1"/>
        <v>0</v>
      </c>
      <c r="F31">
        <v>0</v>
      </c>
      <c r="G31" s="3">
        <f t="shared" si="2"/>
        <v>-1700</v>
      </c>
      <c r="I31" s="1">
        <f t="shared" si="3"/>
        <v>0</v>
      </c>
      <c r="J31">
        <v>0</v>
      </c>
      <c r="K31">
        <f t="shared" si="4"/>
        <v>-1700</v>
      </c>
      <c r="M31" s="1">
        <f t="shared" si="5"/>
        <v>0</v>
      </c>
      <c r="N31">
        <v>0</v>
      </c>
      <c r="O31" s="1">
        <f>P31/B$24</f>
        <v>8.9055064581917059E-2</v>
      </c>
      <c r="P31" s="5">
        <v>1310</v>
      </c>
    </row>
    <row r="32" spans="1:16">
      <c r="A32" t="s">
        <v>7</v>
      </c>
      <c r="B32" s="1">
        <f>C32/B$24</f>
        <v>0.20394289598912305</v>
      </c>
      <c r="C32">
        <v>3000</v>
      </c>
      <c r="E32" s="1">
        <f t="shared" si="1"/>
        <v>0</v>
      </c>
      <c r="F32">
        <v>0</v>
      </c>
      <c r="G32" s="3">
        <f t="shared" si="2"/>
        <v>-3000</v>
      </c>
      <c r="I32" s="1">
        <f t="shared" si="3"/>
        <v>0</v>
      </c>
      <c r="J32">
        <v>0</v>
      </c>
      <c r="K32">
        <f t="shared" si="4"/>
        <v>-3000</v>
      </c>
      <c r="M32" s="1">
        <f t="shared" si="5"/>
        <v>0</v>
      </c>
      <c r="N32">
        <v>0</v>
      </c>
      <c r="O32" s="1">
        <f>P32/B$24</f>
        <v>0.20394289598912305</v>
      </c>
      <c r="P32" s="5">
        <v>3000</v>
      </c>
    </row>
    <row r="33" spans="1:16">
      <c r="A33" t="s">
        <v>8</v>
      </c>
      <c r="B33" s="1">
        <f>C33/B$24</f>
        <v>0.21821889870836167</v>
      </c>
      <c r="C33">
        <f>B24-C27-C28-C29-C30-C31-C32-C34-C35-C36</f>
        <v>3210</v>
      </c>
      <c r="E33" s="1">
        <f t="shared" si="1"/>
        <v>0</v>
      </c>
      <c r="F33">
        <v>0</v>
      </c>
      <c r="G33" s="3">
        <f t="shared" si="2"/>
        <v>-3210</v>
      </c>
      <c r="I33" s="1">
        <f t="shared" si="3"/>
        <v>0</v>
      </c>
      <c r="J33">
        <v>0</v>
      </c>
      <c r="K33">
        <f t="shared" si="4"/>
        <v>-3210</v>
      </c>
      <c r="M33" s="1">
        <f t="shared" si="5"/>
        <v>0</v>
      </c>
      <c r="N33">
        <v>0</v>
      </c>
      <c r="O33" s="1">
        <f>P33/B$24</f>
        <v>0.21414004078857921</v>
      </c>
      <c r="P33" s="5">
        <v>3150</v>
      </c>
    </row>
    <row r="34" spans="1:16">
      <c r="A34" t="s">
        <v>10</v>
      </c>
      <c r="B34" s="1">
        <f>C34/B$24</f>
        <v>2.0394289598912305E-2</v>
      </c>
      <c r="C34">
        <v>300</v>
      </c>
      <c r="E34" s="1">
        <f t="shared" si="1"/>
        <v>6.9773623385452066E-2</v>
      </c>
      <c r="F34" s="2">
        <v>1026.3699999999999</v>
      </c>
      <c r="G34" s="2">
        <f t="shared" si="2"/>
        <v>726.36999999999989</v>
      </c>
      <c r="I34" s="1">
        <f t="shared" si="3"/>
        <v>6.9773623385452066E-2</v>
      </c>
      <c r="J34" s="2">
        <v>1026.3699999999999</v>
      </c>
      <c r="K34">
        <f t="shared" si="4"/>
        <v>726.36999999999989</v>
      </c>
      <c r="M34" s="1">
        <f t="shared" si="5"/>
        <v>6.9773623385452066E-2</v>
      </c>
      <c r="N34" s="2">
        <v>1026.3699999999999</v>
      </c>
      <c r="O34" s="1">
        <f>P34/B$24</f>
        <v>4.4187627464309993E-2</v>
      </c>
      <c r="P34" s="5">
        <v>650</v>
      </c>
    </row>
    <row r="35" spans="1:16">
      <c r="A35" t="s">
        <v>16</v>
      </c>
      <c r="B35" s="1">
        <f>C35/B$24</f>
        <v>1.3596193065941536E-2</v>
      </c>
      <c r="C35">
        <v>200</v>
      </c>
      <c r="E35" s="1">
        <f t="shared" si="1"/>
        <v>0</v>
      </c>
      <c r="F35">
        <v>0</v>
      </c>
      <c r="G35" s="3">
        <f t="shared" si="2"/>
        <v>-200</v>
      </c>
      <c r="I35" s="1">
        <f t="shared" si="3"/>
        <v>0</v>
      </c>
      <c r="J35">
        <v>0</v>
      </c>
      <c r="K35">
        <f t="shared" si="4"/>
        <v>-200</v>
      </c>
      <c r="M35" s="1">
        <f t="shared" si="5"/>
        <v>0</v>
      </c>
      <c r="N35">
        <v>0</v>
      </c>
      <c r="O35" s="1">
        <f>P35/B$24</f>
        <v>0</v>
      </c>
      <c r="P35" s="5">
        <f>N35-H35</f>
        <v>0</v>
      </c>
    </row>
    <row r="36" spans="1:16">
      <c r="A36" t="s">
        <v>11</v>
      </c>
      <c r="B36" s="1">
        <f>C36/B$24</f>
        <v>6.7980965329707682E-2</v>
      </c>
      <c r="C36">
        <v>1000</v>
      </c>
      <c r="E36" s="1">
        <f t="shared" si="1"/>
        <v>0.57535486063902108</v>
      </c>
      <c r="F36" s="2">
        <v>8463.4699999999993</v>
      </c>
      <c r="G36" s="2">
        <f t="shared" si="2"/>
        <v>7463.4699999999993</v>
      </c>
      <c r="I36" s="1">
        <f t="shared" si="3"/>
        <v>0.57535486063902108</v>
      </c>
      <c r="J36" s="2">
        <v>8463.4699999999993</v>
      </c>
      <c r="K36">
        <f t="shared" si="4"/>
        <v>7463.4699999999993</v>
      </c>
      <c r="M36" s="1">
        <f t="shared" si="5"/>
        <v>0.57535486063902108</v>
      </c>
      <c r="N36" s="2">
        <v>8463.4699999999993</v>
      </c>
      <c r="O36" s="1">
        <f>P36/B$24</f>
        <v>6.1182868796736914E-2</v>
      </c>
      <c r="P36" s="5">
        <v>900</v>
      </c>
    </row>
    <row r="37" spans="1:16">
      <c r="A37" s="1"/>
      <c r="B37" s="1">
        <f>SUM(B27:B36)</f>
        <v>0.99921142080217529</v>
      </c>
      <c r="C37">
        <f>SUM(C27:C36)</f>
        <v>14710</v>
      </c>
      <c r="E37" s="1">
        <f>SUM(E27:E36)</f>
        <v>1.0620808973487423</v>
      </c>
      <c r="F37">
        <f>SUM(F27:F36)</f>
        <v>15623.21</v>
      </c>
      <c r="G37" s="2">
        <f t="shared" si="2"/>
        <v>913.20999999999913</v>
      </c>
      <c r="I37" s="1">
        <f>SUM(I27:I36)</f>
        <v>1.0620808973487423</v>
      </c>
      <c r="J37">
        <f>SUM(J27:J36)</f>
        <v>15623.21</v>
      </c>
      <c r="K37">
        <f t="shared" si="4"/>
        <v>913.20999999999913</v>
      </c>
      <c r="M37" s="1">
        <f t="shared" si="5"/>
        <v>1.0620808973487423</v>
      </c>
      <c r="N37">
        <f>SUM(N27:N36)</f>
        <v>15623.21</v>
      </c>
      <c r="O37" s="1">
        <f>SUM(O27:O36)</f>
        <v>1</v>
      </c>
      <c r="P37" s="5">
        <f>SUM(P27:P36)</f>
        <v>14710</v>
      </c>
    </row>
    <row r="38" spans="1:16">
      <c r="B38" s="1"/>
    </row>
    <row r="39" spans="1:16">
      <c r="B39" s="1"/>
    </row>
    <row r="40" spans="1:16">
      <c r="A40">
        <v>201907</v>
      </c>
    </row>
    <row r="41" spans="1:16">
      <c r="A41" t="s">
        <v>0</v>
      </c>
      <c r="B41">
        <v>19000</v>
      </c>
    </row>
    <row r="43" spans="1:16">
      <c r="A43" t="s">
        <v>1</v>
      </c>
      <c r="B43">
        <v>14960</v>
      </c>
      <c r="M43" t="s">
        <v>18</v>
      </c>
    </row>
    <row r="45" spans="1:16">
      <c r="A45" t="s">
        <v>2</v>
      </c>
      <c r="B45" t="s">
        <v>3</v>
      </c>
      <c r="C45" t="s">
        <v>12</v>
      </c>
      <c r="F45" t="s">
        <v>22</v>
      </c>
      <c r="G45" t="s">
        <v>23</v>
      </c>
      <c r="J45" t="s">
        <v>13</v>
      </c>
      <c r="K45" t="s">
        <v>20</v>
      </c>
      <c r="N45" t="s">
        <v>13</v>
      </c>
      <c r="P45" s="4" t="s">
        <v>12</v>
      </c>
    </row>
    <row r="46" spans="1:16">
      <c r="A46" t="s">
        <v>17</v>
      </c>
      <c r="B46" s="1">
        <f>C46/B$43</f>
        <v>0.17379679144385027</v>
      </c>
      <c r="C46">
        <v>2600</v>
      </c>
      <c r="E46" s="1">
        <f>F46/B$43</f>
        <v>0.17379679144385027</v>
      </c>
      <c r="F46">
        <v>2600</v>
      </c>
      <c r="G46">
        <f>F46-C46</f>
        <v>0</v>
      </c>
      <c r="I46" s="1">
        <f>J46/B$43</f>
        <v>0.17379679144385027</v>
      </c>
      <c r="J46">
        <v>2600</v>
      </c>
      <c r="K46">
        <f>J46-C46</f>
        <v>0</v>
      </c>
      <c r="M46" s="1">
        <v>0.17379679144385027</v>
      </c>
      <c r="N46">
        <v>2600</v>
      </c>
      <c r="O46" s="1">
        <f>P46/B$43</f>
        <v>0.17379679144385027</v>
      </c>
      <c r="P46" s="4">
        <f>N46-H46</f>
        <v>2600</v>
      </c>
    </row>
    <row r="47" spans="1:16">
      <c r="A47" t="s">
        <v>5</v>
      </c>
      <c r="B47" s="1">
        <f t="shared" ref="B47:B55" si="7">C47/B$43</f>
        <v>7.3529411764705885E-2</v>
      </c>
      <c r="C47">
        <v>1100</v>
      </c>
      <c r="E47" s="1">
        <f t="shared" ref="E47:E55" si="8">F47/B$43</f>
        <v>9.1399064171122993E-2</v>
      </c>
      <c r="F47" s="2">
        <v>1367.33</v>
      </c>
      <c r="G47" s="2">
        <f t="shared" ref="G47:G56" si="9">F47-C47</f>
        <v>267.32999999999993</v>
      </c>
      <c r="I47" s="1">
        <f t="shared" ref="I47:I55" si="10">J47/B$43</f>
        <v>9.1399064171122993E-2</v>
      </c>
      <c r="J47" s="2">
        <v>1367.33</v>
      </c>
      <c r="K47">
        <f t="shared" ref="K47:K56" si="11">J47-C47</f>
        <v>267.32999999999993</v>
      </c>
      <c r="M47" s="1">
        <v>9.1399064171122993E-2</v>
      </c>
      <c r="N47" s="2">
        <v>1367.33</v>
      </c>
      <c r="O47" s="1">
        <f t="shared" ref="O47:O56" si="12">P47/B$43</f>
        <v>7.3529411764705885E-2</v>
      </c>
      <c r="P47" s="5">
        <v>1100</v>
      </c>
    </row>
    <row r="48" spans="1:16">
      <c r="A48" t="s">
        <v>14</v>
      </c>
      <c r="B48" s="1">
        <f t="shared" si="7"/>
        <v>6.684491978609626E-2</v>
      </c>
      <c r="C48">
        <v>1000</v>
      </c>
      <c r="E48" s="1">
        <f t="shared" si="8"/>
        <v>6.0227941176470588E-2</v>
      </c>
      <c r="F48" s="2">
        <v>901.01</v>
      </c>
      <c r="G48" s="3">
        <f t="shared" si="9"/>
        <v>-98.990000000000009</v>
      </c>
      <c r="I48" s="1">
        <f t="shared" si="10"/>
        <v>6.0227941176470588E-2</v>
      </c>
      <c r="J48" s="2">
        <v>901.01</v>
      </c>
      <c r="K48">
        <f t="shared" si="11"/>
        <v>-98.990000000000009</v>
      </c>
      <c r="M48" s="1">
        <v>6.0227941176470588E-2</v>
      </c>
      <c r="N48" s="2">
        <v>901.01</v>
      </c>
      <c r="O48" s="1">
        <f t="shared" si="12"/>
        <v>4.0106951871657755E-2</v>
      </c>
      <c r="P48" s="5">
        <v>600</v>
      </c>
    </row>
    <row r="49" spans="1:16">
      <c r="A49" t="s">
        <v>15</v>
      </c>
      <c r="B49" s="1">
        <f t="shared" si="7"/>
        <v>6.684491978609626E-2</v>
      </c>
      <c r="C49">
        <v>1000</v>
      </c>
      <c r="E49" s="1">
        <f t="shared" si="8"/>
        <v>0.14498529411764707</v>
      </c>
      <c r="F49">
        <v>2168.98</v>
      </c>
      <c r="G49" s="2">
        <f t="shared" si="9"/>
        <v>1168.98</v>
      </c>
      <c r="I49" s="1">
        <f t="shared" si="10"/>
        <v>0.14498529411764707</v>
      </c>
      <c r="J49">
        <v>2168.98</v>
      </c>
      <c r="K49">
        <f t="shared" si="11"/>
        <v>1168.98</v>
      </c>
      <c r="M49" s="1">
        <v>0.14498529411764707</v>
      </c>
      <c r="N49">
        <v>2168.98</v>
      </c>
      <c r="O49" s="1">
        <f t="shared" si="12"/>
        <v>6.684491978609626E-2</v>
      </c>
      <c r="P49" s="5">
        <v>1000</v>
      </c>
    </row>
    <row r="50" spans="1:16">
      <c r="A50" t="s">
        <v>6</v>
      </c>
      <c r="B50" s="1">
        <f t="shared" si="7"/>
        <v>8.7566844919786099E-2</v>
      </c>
      <c r="C50">
        <v>1310</v>
      </c>
      <c r="E50" s="1">
        <f t="shared" si="8"/>
        <v>0</v>
      </c>
      <c r="F50">
        <v>0</v>
      </c>
      <c r="G50" s="3">
        <f t="shared" si="9"/>
        <v>-1310</v>
      </c>
      <c r="I50" s="1">
        <f t="shared" si="10"/>
        <v>0</v>
      </c>
      <c r="J50">
        <v>0</v>
      </c>
      <c r="K50">
        <f t="shared" si="11"/>
        <v>-1310</v>
      </c>
      <c r="M50" s="1">
        <v>0</v>
      </c>
      <c r="N50">
        <v>0</v>
      </c>
      <c r="O50" s="1">
        <f t="shared" si="12"/>
        <v>5.3475935828877004E-2</v>
      </c>
      <c r="P50" s="5">
        <v>800</v>
      </c>
    </row>
    <row r="51" spans="1:16">
      <c r="A51" t="s">
        <v>7</v>
      </c>
      <c r="B51" s="1">
        <f t="shared" si="7"/>
        <v>0.20053475935828877</v>
      </c>
      <c r="C51">
        <v>3000</v>
      </c>
      <c r="E51" s="1">
        <f t="shared" si="8"/>
        <v>0.20053475935828877</v>
      </c>
      <c r="F51">
        <v>3000</v>
      </c>
      <c r="G51" s="3">
        <f t="shared" si="9"/>
        <v>0</v>
      </c>
      <c r="I51" s="1">
        <f t="shared" si="10"/>
        <v>0.20053475935828877</v>
      </c>
      <c r="J51">
        <v>3000</v>
      </c>
      <c r="K51">
        <f t="shared" si="11"/>
        <v>0</v>
      </c>
      <c r="M51" s="1">
        <v>0.20053475935828877</v>
      </c>
      <c r="N51">
        <v>3000</v>
      </c>
      <c r="O51" s="1">
        <f>P51/B$43</f>
        <v>0.20053475935828877</v>
      </c>
      <c r="P51" s="5">
        <v>3000</v>
      </c>
    </row>
    <row r="52" spans="1:16">
      <c r="A52" t="s">
        <v>8</v>
      </c>
      <c r="B52" s="1">
        <f t="shared" si="7"/>
        <v>0.21056149732620322</v>
      </c>
      <c r="C52">
        <v>3150</v>
      </c>
      <c r="E52" s="1">
        <f t="shared" si="8"/>
        <v>0.21390374331550802</v>
      </c>
      <c r="F52">
        <v>3200</v>
      </c>
      <c r="G52" s="3">
        <f t="shared" si="9"/>
        <v>50</v>
      </c>
      <c r="I52" s="1">
        <f t="shared" si="10"/>
        <v>0.21390374331550802</v>
      </c>
      <c r="J52">
        <v>3200</v>
      </c>
      <c r="K52">
        <f t="shared" si="11"/>
        <v>50</v>
      </c>
      <c r="M52" s="1">
        <v>0.21390374331550802</v>
      </c>
      <c r="N52">
        <v>3200</v>
      </c>
      <c r="O52" s="1">
        <f t="shared" si="12"/>
        <v>0.26737967914438504</v>
      </c>
      <c r="P52" s="5">
        <v>4000</v>
      </c>
    </row>
    <row r="53" spans="1:16">
      <c r="A53" t="s">
        <v>10</v>
      </c>
      <c r="B53" s="1">
        <f t="shared" si="7"/>
        <v>4.3449197860962567E-2</v>
      </c>
      <c r="C53">
        <v>650</v>
      </c>
      <c r="E53" s="1">
        <f t="shared" si="8"/>
        <v>5.5449197860962564E-2</v>
      </c>
      <c r="F53" s="2">
        <v>829.52</v>
      </c>
      <c r="G53" s="2">
        <f t="shared" si="9"/>
        <v>179.51999999999998</v>
      </c>
      <c r="I53" s="1">
        <f t="shared" si="10"/>
        <v>5.5449197860962564E-2</v>
      </c>
      <c r="J53" s="2">
        <v>829.52</v>
      </c>
      <c r="K53">
        <f t="shared" si="11"/>
        <v>179.51999999999998</v>
      </c>
      <c r="M53" s="1">
        <v>5.5449197860962564E-2</v>
      </c>
      <c r="N53" s="2">
        <v>829.52</v>
      </c>
      <c r="O53" s="1">
        <f t="shared" si="12"/>
        <v>4.3449197860962567E-2</v>
      </c>
      <c r="P53" s="5">
        <v>650</v>
      </c>
    </row>
    <row r="54" spans="1:16">
      <c r="A54" t="s">
        <v>16</v>
      </c>
      <c r="B54" s="1">
        <f t="shared" si="7"/>
        <v>6.0160427807486629E-2</v>
      </c>
      <c r="C54">
        <v>900</v>
      </c>
      <c r="E54" s="1">
        <f t="shared" si="8"/>
        <v>6.1941844919786097E-2</v>
      </c>
      <c r="F54">
        <v>926.65</v>
      </c>
      <c r="G54" s="3">
        <f t="shared" si="9"/>
        <v>26.649999999999977</v>
      </c>
      <c r="I54" s="1">
        <f t="shared" si="10"/>
        <v>6.1941844919786097E-2</v>
      </c>
      <c r="J54">
        <v>926.65</v>
      </c>
      <c r="K54">
        <f t="shared" si="11"/>
        <v>26.649999999999977</v>
      </c>
      <c r="M54" s="1">
        <v>6.1941844919786097E-2</v>
      </c>
      <c r="N54">
        <v>926.65</v>
      </c>
      <c r="O54" s="1">
        <f t="shared" si="12"/>
        <v>6.0160427807486629E-2</v>
      </c>
      <c r="P54" s="5">
        <v>900</v>
      </c>
    </row>
    <row r="55" spans="1:16">
      <c r="A55" t="s">
        <v>11</v>
      </c>
      <c r="B55" s="1">
        <f t="shared" si="7"/>
        <v>0</v>
      </c>
      <c r="C55">
        <v>0</v>
      </c>
      <c r="E55" s="1">
        <f t="shared" si="8"/>
        <v>0</v>
      </c>
      <c r="F55" s="2">
        <v>0</v>
      </c>
      <c r="G55" s="2">
        <f t="shared" si="9"/>
        <v>0</v>
      </c>
      <c r="I55" s="1">
        <f t="shared" si="10"/>
        <v>0</v>
      </c>
      <c r="J55" s="2">
        <v>0</v>
      </c>
      <c r="K55">
        <f t="shared" si="11"/>
        <v>0</v>
      </c>
      <c r="M55" s="1">
        <v>0</v>
      </c>
      <c r="N55" s="2">
        <v>0</v>
      </c>
      <c r="O55" s="1">
        <f t="shared" si="12"/>
        <v>1.3368983957219251E-2</v>
      </c>
      <c r="P55" s="5">
        <v>200</v>
      </c>
    </row>
    <row r="56" spans="1:16">
      <c r="A56" s="1"/>
      <c r="B56" s="1">
        <f>SUM(B46:B55)</f>
        <v>0.98328877005347592</v>
      </c>
      <c r="C56">
        <v>14710</v>
      </c>
      <c r="E56" s="1">
        <f>SUM(E46:E55)</f>
        <v>1.0022386363636364</v>
      </c>
      <c r="F56">
        <f>SUM(F46:F55)</f>
        <v>14993.49</v>
      </c>
      <c r="G56" s="2">
        <f t="shared" si="9"/>
        <v>283.48999999999978</v>
      </c>
      <c r="I56" s="1">
        <f>SUM(I46:I55)</f>
        <v>1.0022386363636364</v>
      </c>
      <c r="J56">
        <f>SUM(J46:J55)</f>
        <v>14993.49</v>
      </c>
      <c r="K56">
        <f t="shared" si="11"/>
        <v>283.48999999999978</v>
      </c>
      <c r="M56" s="1">
        <f>SUM(M46:M55)</f>
        <v>1.0022386363636364</v>
      </c>
      <c r="N56">
        <f>SUM(N46:N55)</f>
        <v>14993.49</v>
      </c>
      <c r="O56" s="1">
        <f>SUM(O46:O55)</f>
        <v>0.99264705882352955</v>
      </c>
      <c r="P56" s="5">
        <f>SUM(P46:P55)</f>
        <v>14850</v>
      </c>
    </row>
    <row r="59" spans="1:16">
      <c r="A59">
        <v>201908</v>
      </c>
    </row>
    <row r="60" spans="1:16">
      <c r="A60" t="s">
        <v>0</v>
      </c>
      <c r="B60">
        <v>19000</v>
      </c>
    </row>
    <row r="62" spans="1:16">
      <c r="A62" t="s">
        <v>1</v>
      </c>
      <c r="B62">
        <v>14777</v>
      </c>
      <c r="M62" t="s">
        <v>21</v>
      </c>
    </row>
    <row r="64" spans="1:16">
      <c r="A64" t="s">
        <v>2</v>
      </c>
      <c r="B64" t="s">
        <v>3</v>
      </c>
      <c r="C64" t="s">
        <v>12</v>
      </c>
      <c r="F64" t="s">
        <v>22</v>
      </c>
      <c r="G64" t="s">
        <v>23</v>
      </c>
      <c r="J64" t="s">
        <v>13</v>
      </c>
      <c r="K64" t="s">
        <v>20</v>
      </c>
      <c r="N64" t="s">
        <v>13</v>
      </c>
      <c r="P64" s="4" t="s">
        <v>12</v>
      </c>
    </row>
    <row r="65" spans="1:16">
      <c r="A65" t="s">
        <v>17</v>
      </c>
      <c r="B65" s="1">
        <f>C65/B$62</f>
        <v>0.17594911010353928</v>
      </c>
      <c r="C65">
        <v>2600</v>
      </c>
      <c r="E65" s="1">
        <f>F65/B$62</f>
        <v>0.17594911010353928</v>
      </c>
      <c r="F65">
        <v>2600</v>
      </c>
      <c r="G65">
        <f>F65-C65</f>
        <v>0</v>
      </c>
      <c r="I65" s="1">
        <f>J65/B$62</f>
        <v>0.17594911010353928</v>
      </c>
      <c r="J65">
        <v>2600</v>
      </c>
      <c r="K65">
        <f>J65-C65</f>
        <v>0</v>
      </c>
      <c r="M65" s="1">
        <f>N65/B$62</f>
        <v>0.17594911010353928</v>
      </c>
      <c r="N65">
        <v>2600</v>
      </c>
      <c r="O65" s="1">
        <f>P65/B$62</f>
        <v>0.17594911010353928</v>
      </c>
      <c r="P65" s="4">
        <f>N65-H65</f>
        <v>2600</v>
      </c>
    </row>
    <row r="66" spans="1:16">
      <c r="A66" t="s">
        <v>5</v>
      </c>
      <c r="B66" s="1">
        <f t="shared" ref="B66:B74" si="13">C66/B$62</f>
        <v>7.4440008120728166E-2</v>
      </c>
      <c r="C66">
        <v>1100</v>
      </c>
      <c r="E66" s="1">
        <f t="shared" ref="E66:E74" si="14">F66/B$62</f>
        <v>9.6197469039723899E-2</v>
      </c>
      <c r="F66" s="2">
        <v>1421.51</v>
      </c>
      <c r="G66" s="2">
        <f t="shared" ref="G66:G75" si="15">F66-C66</f>
        <v>321.51</v>
      </c>
      <c r="I66" s="1">
        <f t="shared" ref="I66:I74" si="16">J66/B$62</f>
        <v>9.6197469039723899E-2</v>
      </c>
      <c r="J66" s="2">
        <v>1421.51</v>
      </c>
      <c r="K66">
        <f t="shared" ref="K66:K74" si="17">J66-C66</f>
        <v>321.51</v>
      </c>
      <c r="M66" s="1">
        <f>N66/B$62</f>
        <v>9.6197469039723899E-2</v>
      </c>
      <c r="N66" s="2">
        <v>1421.51</v>
      </c>
      <c r="O66" s="1">
        <f>P66/B$62</f>
        <v>7.4440008120728166E-2</v>
      </c>
      <c r="P66" s="5">
        <v>1100</v>
      </c>
    </row>
    <row r="67" spans="1:16">
      <c r="A67" t="s">
        <v>14</v>
      </c>
      <c r="B67" s="1">
        <f t="shared" si="13"/>
        <v>4.0603640793124451E-2</v>
      </c>
      <c r="C67">
        <v>600</v>
      </c>
      <c r="E67" s="1">
        <f t="shared" si="14"/>
        <v>7.579887663260472E-2</v>
      </c>
      <c r="F67" s="2">
        <v>1120.08</v>
      </c>
      <c r="G67" s="3">
        <f t="shared" si="15"/>
        <v>520.07999999999993</v>
      </c>
      <c r="I67" s="1">
        <f t="shared" si="16"/>
        <v>7.579887663260472E-2</v>
      </c>
      <c r="J67" s="2">
        <v>1120.08</v>
      </c>
      <c r="K67">
        <f t="shared" si="17"/>
        <v>520.07999999999993</v>
      </c>
      <c r="M67" s="1">
        <f>N67/B$62</f>
        <v>7.579887663260472E-2</v>
      </c>
      <c r="N67" s="2">
        <v>1120.08</v>
      </c>
      <c r="O67" s="1">
        <f>P67/B$62</f>
        <v>4.7370914258645189E-2</v>
      </c>
      <c r="P67" s="5">
        <v>700</v>
      </c>
    </row>
    <row r="68" spans="1:16">
      <c r="A68" t="s">
        <v>15</v>
      </c>
      <c r="B68" s="1">
        <f t="shared" si="13"/>
        <v>6.7672734655207414E-2</v>
      </c>
      <c r="C68">
        <v>1000</v>
      </c>
      <c r="E68" s="1">
        <f t="shared" si="14"/>
        <v>0.19535765040265279</v>
      </c>
      <c r="F68">
        <v>2886.8</v>
      </c>
      <c r="G68" s="2">
        <f t="shared" si="15"/>
        <v>1886.8000000000002</v>
      </c>
      <c r="I68" s="1">
        <f t="shared" si="16"/>
        <v>0.19535765040265279</v>
      </c>
      <c r="J68">
        <v>2886.8</v>
      </c>
      <c r="K68">
        <f t="shared" si="17"/>
        <v>1886.8000000000002</v>
      </c>
      <c r="M68" s="1">
        <f>N68/B$62</f>
        <v>0.19535765040265279</v>
      </c>
      <c r="N68">
        <v>2886.8</v>
      </c>
      <c r="O68" s="1">
        <f>P68/B$62</f>
        <v>6.7672734655207414E-2</v>
      </c>
      <c r="P68" s="5">
        <v>1000</v>
      </c>
    </row>
    <row r="69" spans="1:16">
      <c r="A69" t="s">
        <v>6</v>
      </c>
      <c r="B69" s="1">
        <f t="shared" si="13"/>
        <v>5.4138187724165933E-2</v>
      </c>
      <c r="C69">
        <v>800</v>
      </c>
      <c r="E69" s="1">
        <f t="shared" si="14"/>
        <v>0</v>
      </c>
      <c r="F69">
        <v>0</v>
      </c>
      <c r="G69" s="3">
        <f t="shared" si="15"/>
        <v>-800</v>
      </c>
      <c r="I69" s="1">
        <f t="shared" si="16"/>
        <v>0</v>
      </c>
      <c r="J69">
        <v>0</v>
      </c>
      <c r="K69">
        <f t="shared" si="17"/>
        <v>-800</v>
      </c>
      <c r="M69" s="1">
        <f>N69/B$62</f>
        <v>0</v>
      </c>
      <c r="N69">
        <v>0</v>
      </c>
      <c r="O69" s="1">
        <f>P69/B$62</f>
        <v>4.0603640793124451E-2</v>
      </c>
      <c r="P69" s="5">
        <v>600</v>
      </c>
    </row>
    <row r="70" spans="1:16">
      <c r="A70" t="s">
        <v>7</v>
      </c>
      <c r="B70" s="1">
        <f t="shared" si="13"/>
        <v>0.20301820396562226</v>
      </c>
      <c r="C70">
        <v>3000</v>
      </c>
      <c r="E70" s="1">
        <f t="shared" si="14"/>
        <v>0.20301820396562226</v>
      </c>
      <c r="F70">
        <v>3000</v>
      </c>
      <c r="G70" s="3">
        <f>F70-C70</f>
        <v>0</v>
      </c>
      <c r="I70" s="1">
        <f t="shared" si="16"/>
        <v>0.20301820396562226</v>
      </c>
      <c r="J70">
        <v>3000</v>
      </c>
      <c r="K70">
        <f t="shared" si="17"/>
        <v>0</v>
      </c>
      <c r="M70" s="1">
        <f>N70/B$62</f>
        <v>0.20301820396562226</v>
      </c>
      <c r="N70">
        <v>3000</v>
      </c>
      <c r="O70" s="1">
        <f>P70/B$62</f>
        <v>0.20301820396562226</v>
      </c>
      <c r="P70" s="5">
        <v>3000</v>
      </c>
    </row>
    <row r="71" spans="1:16">
      <c r="A71" t="s">
        <v>8</v>
      </c>
      <c r="B71" s="1">
        <f t="shared" si="13"/>
        <v>0.27069093862082966</v>
      </c>
      <c r="C71">
        <v>4000</v>
      </c>
      <c r="E71" s="1">
        <f t="shared" si="14"/>
        <v>0.27069093862082966</v>
      </c>
      <c r="F71">
        <v>4000</v>
      </c>
      <c r="G71" s="3">
        <f>F71-C71</f>
        <v>0</v>
      </c>
      <c r="I71" s="1">
        <f t="shared" si="16"/>
        <v>0.27069093862082966</v>
      </c>
      <c r="J71">
        <v>4000</v>
      </c>
      <c r="K71">
        <f t="shared" si="17"/>
        <v>0</v>
      </c>
      <c r="M71" s="1">
        <f>N71/B$62</f>
        <v>0.20301820396562226</v>
      </c>
      <c r="N71">
        <v>3000</v>
      </c>
      <c r="O71" s="1">
        <f>P71/B$62</f>
        <v>0.27069093862082966</v>
      </c>
      <c r="P71" s="5">
        <v>4000</v>
      </c>
    </row>
    <row r="72" spans="1:16">
      <c r="A72" t="s">
        <v>10</v>
      </c>
      <c r="B72" s="1">
        <f t="shared" si="13"/>
        <v>4.398727752588482E-2</v>
      </c>
      <c r="C72">
        <v>650</v>
      </c>
      <c r="E72" s="1">
        <f t="shared" si="14"/>
        <v>2.0261216755769099E-2</v>
      </c>
      <c r="F72" s="2">
        <v>299.39999999999998</v>
      </c>
      <c r="G72" s="2">
        <f t="shared" si="15"/>
        <v>-350.6</v>
      </c>
      <c r="I72" s="1">
        <f t="shared" si="16"/>
        <v>2.0261216755769099E-2</v>
      </c>
      <c r="J72" s="2">
        <v>299.39999999999998</v>
      </c>
      <c r="K72">
        <f t="shared" si="17"/>
        <v>-350.6</v>
      </c>
      <c r="M72" s="1">
        <f>N72/B$62</f>
        <v>2.0261216755769099E-2</v>
      </c>
      <c r="N72" s="2">
        <v>299.39999999999998</v>
      </c>
      <c r="O72" s="1">
        <f>P72/B$62</f>
        <v>4.398727752588482E-2</v>
      </c>
      <c r="P72" s="5">
        <v>650</v>
      </c>
    </row>
    <row r="73" spans="1:16">
      <c r="A73" t="s">
        <v>16</v>
      </c>
      <c r="B73" s="1">
        <f t="shared" si="13"/>
        <v>6.0905461189686677E-2</v>
      </c>
      <c r="C73">
        <v>900</v>
      </c>
      <c r="E73" s="1">
        <f t="shared" si="14"/>
        <v>3.4479935034174729E-2</v>
      </c>
      <c r="F73">
        <v>509.51</v>
      </c>
      <c r="G73" s="3">
        <f t="shared" si="15"/>
        <v>-390.49</v>
      </c>
      <c r="I73" s="1">
        <f t="shared" si="16"/>
        <v>3.4479935034174729E-2</v>
      </c>
      <c r="J73">
        <v>509.51</v>
      </c>
      <c r="K73">
        <f t="shared" si="17"/>
        <v>-390.49</v>
      </c>
      <c r="M73" s="1">
        <f>N73/B$62</f>
        <v>3.4479935034174729E-2</v>
      </c>
      <c r="N73">
        <v>509.51</v>
      </c>
      <c r="O73" s="1">
        <f>P73/B$62</f>
        <v>6.7672734655207414E-2</v>
      </c>
      <c r="P73" s="5">
        <v>1000</v>
      </c>
    </row>
    <row r="74" spans="1:16">
      <c r="A74" t="s">
        <v>11</v>
      </c>
      <c r="B74" s="1">
        <f t="shared" si="13"/>
        <v>0</v>
      </c>
      <c r="C74">
        <v>0</v>
      </c>
      <c r="E74" s="1">
        <f t="shared" si="14"/>
        <v>0.14031941530757258</v>
      </c>
      <c r="F74" s="2">
        <v>2073.5</v>
      </c>
      <c r="G74" s="2">
        <f t="shared" si="15"/>
        <v>2073.5</v>
      </c>
      <c r="I74" s="1">
        <f t="shared" si="16"/>
        <v>0.14031941530757258</v>
      </c>
      <c r="J74" s="2">
        <v>2073.5</v>
      </c>
      <c r="K74">
        <f t="shared" si="17"/>
        <v>2073.5</v>
      </c>
      <c r="M74" s="1">
        <f>N74/B$62</f>
        <v>0</v>
      </c>
      <c r="N74" s="2">
        <v>0</v>
      </c>
      <c r="O74" s="1">
        <f>P74/B$62</f>
        <v>0</v>
      </c>
      <c r="P74" s="5">
        <v>0</v>
      </c>
    </row>
    <row r="75" spans="1:16">
      <c r="A75" s="1"/>
      <c r="B75" s="1">
        <f>SUM(B65:B74)</f>
        <v>0.99140556269878866</v>
      </c>
      <c r="C75">
        <f>SUM(C65:C74)</f>
        <v>14650</v>
      </c>
      <c r="E75" s="1">
        <f>SUM(E65:E74)</f>
        <v>1.2120728158624892</v>
      </c>
      <c r="F75">
        <f>SUM(F65:F74)</f>
        <v>17910.8</v>
      </c>
      <c r="G75" s="2">
        <f t="shared" si="15"/>
        <v>3260.7999999999993</v>
      </c>
      <c r="I75" s="1">
        <f>SUM(I65:I74)</f>
        <v>1.2120728158624892</v>
      </c>
      <c r="J75">
        <f>SUM(J65:J74)</f>
        <v>17910.8</v>
      </c>
      <c r="K75">
        <f>J75-C75</f>
        <v>3260.7999999999993</v>
      </c>
      <c r="M75" s="1">
        <f>SUM(M65:M74)</f>
        <v>1.0040806658997092</v>
      </c>
      <c r="N75">
        <f>SUM(N65:N74)</f>
        <v>14837.3</v>
      </c>
      <c r="O75" s="1">
        <f>SUM(O65:O74)</f>
        <v>0.99140556269878855</v>
      </c>
      <c r="P75" s="5">
        <f>SUM(P65:P74)</f>
        <v>14650</v>
      </c>
    </row>
    <row r="78" spans="1:16">
      <c r="A78">
        <v>201909</v>
      </c>
    </row>
    <row r="79" spans="1:16">
      <c r="A79" t="s">
        <v>0</v>
      </c>
      <c r="B79">
        <v>19000</v>
      </c>
    </row>
    <row r="81" spans="1:16">
      <c r="A81" t="s">
        <v>1</v>
      </c>
      <c r="B81">
        <v>14177</v>
      </c>
      <c r="M81" t="s">
        <v>18</v>
      </c>
    </row>
    <row r="83" spans="1:16">
      <c r="A83" t="s">
        <v>2</v>
      </c>
      <c r="B83" t="s">
        <v>3</v>
      </c>
      <c r="C83" t="s">
        <v>12</v>
      </c>
      <c r="F83" t="s">
        <v>22</v>
      </c>
      <c r="G83" t="s">
        <v>23</v>
      </c>
      <c r="J83" t="s">
        <v>13</v>
      </c>
      <c r="K83" t="s">
        <v>20</v>
      </c>
      <c r="N83" t="s">
        <v>13</v>
      </c>
      <c r="P83" s="4" t="s">
        <v>12</v>
      </c>
    </row>
    <row r="84" spans="1:16">
      <c r="A84" t="s">
        <v>17</v>
      </c>
      <c r="B84" s="1">
        <f>C84/B$81</f>
        <v>0.18339564082669113</v>
      </c>
      <c r="C84">
        <v>2600</v>
      </c>
      <c r="E84" s="1">
        <f>F84/B$81</f>
        <v>0.18339564082669113</v>
      </c>
      <c r="F84">
        <v>2600</v>
      </c>
      <c r="G84">
        <f>F84-C84</f>
        <v>0</v>
      </c>
      <c r="I84" s="1">
        <f>J84/B$81</f>
        <v>0.18339564082669113</v>
      </c>
      <c r="J84">
        <v>2600</v>
      </c>
      <c r="K84">
        <f>J84-C84</f>
        <v>0</v>
      </c>
      <c r="M84" s="1">
        <f>N84/B$81</f>
        <v>0.18339564082669113</v>
      </c>
      <c r="N84">
        <v>2600</v>
      </c>
      <c r="O84" s="1">
        <f>P84/B$81</f>
        <v>0.18339564082669113</v>
      </c>
      <c r="P84" s="4">
        <f>N84-H84</f>
        <v>2600</v>
      </c>
    </row>
    <row r="85" spans="1:16">
      <c r="A85" t="s">
        <v>5</v>
      </c>
      <c r="B85" s="1">
        <f t="shared" ref="B85:B93" si="18">C85/B$81</f>
        <v>7.7590463426677012E-2</v>
      </c>
      <c r="C85">
        <v>1100</v>
      </c>
      <c r="E85" s="1">
        <f t="shared" ref="E85:E92" si="19">F85/B$81</f>
        <v>8.8431261903082467E-2</v>
      </c>
      <c r="F85" s="2">
        <v>1253.69</v>
      </c>
      <c r="G85" s="2">
        <f t="shared" ref="G85:G94" si="20">F85-C85</f>
        <v>153.69000000000005</v>
      </c>
      <c r="I85" s="1">
        <f t="shared" ref="I85:I93" si="21">J85/B$81</f>
        <v>8.8431261903082467E-2</v>
      </c>
      <c r="J85" s="2">
        <v>1253.69</v>
      </c>
      <c r="K85">
        <f t="shared" ref="K85:K94" si="22">J85-C85</f>
        <v>153.69000000000005</v>
      </c>
      <c r="M85" s="1">
        <f t="shared" ref="M85:M93" si="23">N85/B$81</f>
        <v>8.8431261903082467E-2</v>
      </c>
      <c r="N85" s="2">
        <v>1253.69</v>
      </c>
      <c r="O85" s="1">
        <f>P85/B$81</f>
        <v>7.7590463426677012E-2</v>
      </c>
      <c r="P85" s="5">
        <v>1100</v>
      </c>
    </row>
    <row r="86" spans="1:16">
      <c r="A86" t="s">
        <v>14</v>
      </c>
      <c r="B86" s="1">
        <f t="shared" si="18"/>
        <v>4.9375749453339918E-2</v>
      </c>
      <c r="C86">
        <v>700</v>
      </c>
      <c r="E86" s="1">
        <f t="shared" si="19"/>
        <v>6.0160823869648022E-2</v>
      </c>
      <c r="F86" s="2">
        <v>852.9</v>
      </c>
      <c r="G86" s="3">
        <f t="shared" si="20"/>
        <v>152.89999999999998</v>
      </c>
      <c r="I86" s="1">
        <f t="shared" si="21"/>
        <v>6.0160823869648022E-2</v>
      </c>
      <c r="J86" s="2">
        <v>852.9</v>
      </c>
      <c r="K86">
        <f t="shared" si="22"/>
        <v>152.89999999999998</v>
      </c>
      <c r="M86" s="1">
        <f t="shared" si="23"/>
        <v>6.0160823869648022E-2</v>
      </c>
      <c r="N86" s="2">
        <v>852.9</v>
      </c>
      <c r="O86" s="1">
        <f>P86/B$81</f>
        <v>6.3483106440008458E-2</v>
      </c>
      <c r="P86" s="5">
        <v>900</v>
      </c>
    </row>
    <row r="87" spans="1:16">
      <c r="A87" t="s">
        <v>15</v>
      </c>
      <c r="B87" s="1">
        <f t="shared" si="18"/>
        <v>7.0536784933342742E-2</v>
      </c>
      <c r="C87">
        <v>1000</v>
      </c>
      <c r="E87" s="1">
        <f t="shared" si="19"/>
        <v>0.11539818015094871</v>
      </c>
      <c r="F87">
        <v>1636</v>
      </c>
      <c r="G87" s="2">
        <f t="shared" si="20"/>
        <v>636</v>
      </c>
      <c r="I87" s="1">
        <f t="shared" si="21"/>
        <v>0.11539818015094871</v>
      </c>
      <c r="J87">
        <v>1636</v>
      </c>
      <c r="K87">
        <f t="shared" si="22"/>
        <v>636</v>
      </c>
      <c r="M87" s="1">
        <f t="shared" si="23"/>
        <v>0.11539818015094871</v>
      </c>
      <c r="N87">
        <v>1636</v>
      </c>
      <c r="O87" s="1">
        <f>P87/B$81</f>
        <v>3.5268392466671371E-2</v>
      </c>
      <c r="P87" s="5">
        <v>500</v>
      </c>
    </row>
    <row r="88" spans="1:16">
      <c r="A88" t="s">
        <v>6</v>
      </c>
      <c r="B88" s="1">
        <f t="shared" si="18"/>
        <v>4.2322070960005641E-2</v>
      </c>
      <c r="C88">
        <v>600</v>
      </c>
      <c r="E88" s="1">
        <f t="shared" si="19"/>
        <v>8.6054877618678138E-2</v>
      </c>
      <c r="F88">
        <v>1220</v>
      </c>
      <c r="G88" s="3">
        <f t="shared" si="20"/>
        <v>620</v>
      </c>
      <c r="I88" s="1">
        <f t="shared" si="21"/>
        <v>8.6054877618678138E-2</v>
      </c>
      <c r="J88">
        <v>1220</v>
      </c>
      <c r="K88">
        <f t="shared" si="22"/>
        <v>620</v>
      </c>
      <c r="M88" s="1">
        <f t="shared" si="23"/>
        <v>8.6054877618678138E-2</v>
      </c>
      <c r="N88">
        <v>1220</v>
      </c>
      <c r="O88" s="1">
        <f>P88/B$81</f>
        <v>4.2322070960005641E-2</v>
      </c>
      <c r="P88" s="5">
        <v>600</v>
      </c>
    </row>
    <row r="89" spans="1:16">
      <c r="A89" t="s">
        <v>7</v>
      </c>
      <c r="B89" s="1">
        <f t="shared" si="18"/>
        <v>0.21161035480002821</v>
      </c>
      <c r="C89">
        <v>3000</v>
      </c>
      <c r="E89" s="1">
        <f t="shared" si="19"/>
        <v>0.21161035480002821</v>
      </c>
      <c r="F89">
        <v>3000</v>
      </c>
      <c r="G89" s="3">
        <f t="shared" si="20"/>
        <v>0</v>
      </c>
      <c r="I89" s="1">
        <f t="shared" si="21"/>
        <v>0.21161035480002821</v>
      </c>
      <c r="J89">
        <v>3000</v>
      </c>
      <c r="K89">
        <f t="shared" si="22"/>
        <v>0</v>
      </c>
      <c r="M89" s="1">
        <f t="shared" si="23"/>
        <v>0.16928828384002256</v>
      </c>
      <c r="N89">
        <v>2400</v>
      </c>
      <c r="O89" s="1">
        <f>P89/B$81</f>
        <v>0.21161035480002821</v>
      </c>
      <c r="P89" s="5">
        <v>3000</v>
      </c>
    </row>
    <row r="90" spans="1:16">
      <c r="A90" t="s">
        <v>8</v>
      </c>
      <c r="B90" s="1">
        <f t="shared" si="18"/>
        <v>0.28214713973337097</v>
      </c>
      <c r="C90">
        <v>4000</v>
      </c>
      <c r="E90" s="1">
        <f t="shared" si="19"/>
        <v>0.28214713973337097</v>
      </c>
      <c r="F90">
        <v>4000</v>
      </c>
      <c r="G90" s="3">
        <f t="shared" si="20"/>
        <v>0</v>
      </c>
      <c r="I90" s="1">
        <f t="shared" si="21"/>
        <v>0.28214713973337097</v>
      </c>
      <c r="J90">
        <v>4000</v>
      </c>
      <c r="K90">
        <f t="shared" si="22"/>
        <v>0</v>
      </c>
      <c r="M90" s="1">
        <f t="shared" si="23"/>
        <v>0.17634196233335683</v>
      </c>
      <c r="N90">
        <v>2500</v>
      </c>
      <c r="O90" s="1">
        <f>P90/B$81</f>
        <v>0.28214713973337097</v>
      </c>
      <c r="P90" s="5">
        <v>4000</v>
      </c>
    </row>
    <row r="91" spans="1:16">
      <c r="A91" t="s">
        <v>10</v>
      </c>
      <c r="B91" s="1">
        <f t="shared" si="18"/>
        <v>4.5848910206672783E-2</v>
      </c>
      <c r="C91">
        <v>650</v>
      </c>
      <c r="E91" s="1">
        <f t="shared" si="19"/>
        <v>7.6827255413698253E-2</v>
      </c>
      <c r="F91" s="2">
        <v>1089.18</v>
      </c>
      <c r="G91" s="2">
        <f t="shared" si="20"/>
        <v>439.18000000000006</v>
      </c>
      <c r="I91" s="1">
        <f t="shared" si="21"/>
        <v>7.6827255413698253E-2</v>
      </c>
      <c r="J91" s="2">
        <v>1089.18</v>
      </c>
      <c r="K91">
        <f t="shared" si="22"/>
        <v>439.18000000000006</v>
      </c>
      <c r="M91" s="1">
        <f t="shared" si="23"/>
        <v>7.6827255413698253E-2</v>
      </c>
      <c r="N91" s="2">
        <v>1089.18</v>
      </c>
      <c r="O91" s="1">
        <f>P91/B$81</f>
        <v>4.5848910206672783E-2</v>
      </c>
      <c r="P91" s="5">
        <v>650</v>
      </c>
    </row>
    <row r="92" spans="1:16">
      <c r="A92" t="s">
        <v>16</v>
      </c>
      <c r="B92" s="1">
        <f t="shared" si="18"/>
        <v>7.0536784933342742E-2</v>
      </c>
      <c r="C92">
        <v>1000</v>
      </c>
      <c r="E92" s="1">
        <f t="shared" si="19"/>
        <v>5.1290823164280172E-2</v>
      </c>
      <c r="F92">
        <v>727.15</v>
      </c>
      <c r="G92" s="3">
        <f t="shared" si="20"/>
        <v>-272.85000000000002</v>
      </c>
      <c r="I92" s="1">
        <f t="shared" si="21"/>
        <v>5.1290823164280172E-2</v>
      </c>
      <c r="J92">
        <v>727.15</v>
      </c>
      <c r="K92">
        <f t="shared" si="22"/>
        <v>-272.85000000000002</v>
      </c>
      <c r="M92" s="1">
        <f t="shared" si="23"/>
        <v>5.1290823164280172E-2</v>
      </c>
      <c r="N92">
        <v>727.15</v>
      </c>
      <c r="O92" s="1">
        <f>P92/B$81</f>
        <v>5.6429427946674188E-2</v>
      </c>
      <c r="P92" s="5">
        <v>800</v>
      </c>
    </row>
    <row r="93" spans="1:16">
      <c r="A93" t="s">
        <v>11</v>
      </c>
      <c r="B93" s="1">
        <f t="shared" si="18"/>
        <v>0</v>
      </c>
      <c r="C93">
        <v>0</v>
      </c>
      <c r="E93" s="1">
        <f>F93/B$81</f>
        <v>4.5566763066939409E-2</v>
      </c>
      <c r="F93" s="2">
        <v>646</v>
      </c>
      <c r="G93" s="2">
        <f t="shared" si="20"/>
        <v>646</v>
      </c>
      <c r="I93" s="1">
        <f t="shared" si="21"/>
        <v>4.5566763066939409E-2</v>
      </c>
      <c r="J93" s="2">
        <v>646</v>
      </c>
      <c r="K93">
        <f t="shared" si="22"/>
        <v>646</v>
      </c>
      <c r="M93" s="1">
        <f t="shared" si="23"/>
        <v>0</v>
      </c>
      <c r="N93" s="2">
        <v>0</v>
      </c>
      <c r="O93" s="1">
        <f>P93/B$81</f>
        <v>0</v>
      </c>
      <c r="P93" s="5">
        <v>0</v>
      </c>
    </row>
    <row r="94" spans="1:16">
      <c r="A94" s="1"/>
      <c r="B94" s="1">
        <f>SUM(B84:B93)</f>
        <v>1.0333638992734713</v>
      </c>
      <c r="C94">
        <f>SUM(C84:C93)</f>
        <v>14650</v>
      </c>
      <c r="E94" s="1">
        <f>SUM(E84:E93)</f>
        <v>1.2008831205473653</v>
      </c>
      <c r="F94">
        <f>SUM(F84:F93)</f>
        <v>17024.919999999998</v>
      </c>
      <c r="G94" s="2">
        <f t="shared" si="20"/>
        <v>2374.9199999999983</v>
      </c>
      <c r="I94" s="1">
        <f>SUM(I84:I93)</f>
        <v>1.2008831205473653</v>
      </c>
      <c r="J94">
        <f>SUM(J84:J93)</f>
        <v>17024.919999999998</v>
      </c>
      <c r="K94">
        <f t="shared" si="22"/>
        <v>2374.9199999999983</v>
      </c>
      <c r="M94" s="1">
        <f>SUM(M84:M93)</f>
        <v>1.0071891091204064</v>
      </c>
      <c r="N94">
        <f>SUM(N84:N93)</f>
        <v>14278.92</v>
      </c>
      <c r="O94" s="1">
        <f>SUM(O84:O93)</f>
        <v>0.99809550680679981</v>
      </c>
      <c r="P94" s="5">
        <f>SUM(P84:P93)</f>
        <v>14150</v>
      </c>
    </row>
    <row r="97" spans="1:16">
      <c r="A97">
        <v>201910</v>
      </c>
    </row>
    <row r="98" spans="1:16">
      <c r="A98" t="s">
        <v>0</v>
      </c>
      <c r="B98">
        <v>19000</v>
      </c>
    </row>
    <row r="100" spans="1:16">
      <c r="A100" t="s">
        <v>1</v>
      </c>
      <c r="B100">
        <v>14000</v>
      </c>
      <c r="M100" t="s">
        <v>18</v>
      </c>
    </row>
    <row r="102" spans="1:16">
      <c r="A102" t="s">
        <v>2</v>
      </c>
      <c r="B102" t="s">
        <v>3</v>
      </c>
      <c r="C102" t="s">
        <v>12</v>
      </c>
      <c r="F102" t="s">
        <v>22</v>
      </c>
      <c r="G102" t="s">
        <v>23</v>
      </c>
      <c r="J102" t="s">
        <v>13</v>
      </c>
      <c r="K102" t="s">
        <v>20</v>
      </c>
      <c r="N102" t="s">
        <v>13</v>
      </c>
      <c r="P102" s="4" t="s">
        <v>12</v>
      </c>
    </row>
    <row r="103" spans="1:16">
      <c r="A103" t="s">
        <v>17</v>
      </c>
      <c r="B103" s="1">
        <f>C103/B$100</f>
        <v>0.18571428571428572</v>
      </c>
      <c r="C103">
        <v>2600</v>
      </c>
      <c r="E103" s="1">
        <f>F103/B$100</f>
        <v>9.285714285714286E-2</v>
      </c>
      <c r="F103">
        <v>1300</v>
      </c>
      <c r="G103">
        <f>F103-C103/2</f>
        <v>0</v>
      </c>
      <c r="I103" s="1">
        <f>J103/B$100</f>
        <v>0.18571428571428572</v>
      </c>
      <c r="J103">
        <v>2600</v>
      </c>
      <c r="K103">
        <f>J103-C103</f>
        <v>0</v>
      </c>
      <c r="M103" s="1">
        <f>N103/B$100</f>
        <v>0.18571428571428572</v>
      </c>
      <c r="N103">
        <v>2600</v>
      </c>
      <c r="O103" s="1">
        <f>P103/B$100</f>
        <v>0.18571428571428572</v>
      </c>
      <c r="P103" s="4">
        <f>N103-H103</f>
        <v>2600</v>
      </c>
    </row>
    <row r="104" spans="1:16">
      <c r="A104" t="s">
        <v>5</v>
      </c>
      <c r="B104" s="1">
        <f>C104/B$100</f>
        <v>7.857142857142857E-2</v>
      </c>
      <c r="C104">
        <v>1100</v>
      </c>
      <c r="E104" s="1">
        <f t="shared" ref="E104:E112" si="24">F104/B$100</f>
        <v>0</v>
      </c>
      <c r="F104" s="2"/>
      <c r="G104">
        <f t="shared" ref="G104:G113" si="25">F104-C104/2</f>
        <v>-550</v>
      </c>
      <c r="I104" s="1">
        <f t="shared" ref="I104:I112" si="26">J104/B$100</f>
        <v>0</v>
      </c>
      <c r="J104" s="2"/>
      <c r="K104">
        <f t="shared" ref="K104:K113" si="27">J104-C104</f>
        <v>-1100</v>
      </c>
      <c r="M104" s="1">
        <f t="shared" ref="M104:M112" si="28">N104/B$100</f>
        <v>0</v>
      </c>
      <c r="N104" s="2"/>
      <c r="O104" s="1">
        <f t="shared" ref="O104:O112" si="29">P104/B$100</f>
        <v>7.857142857142857E-2</v>
      </c>
      <c r="P104" s="5">
        <v>1100</v>
      </c>
    </row>
    <row r="105" spans="1:16">
      <c r="A105" t="s">
        <v>14</v>
      </c>
      <c r="B105" s="1">
        <f t="shared" ref="B105:B112" si="30">C105/B$100</f>
        <v>6.4285714285714279E-2</v>
      </c>
      <c r="C105">
        <v>900</v>
      </c>
      <c r="E105" s="1">
        <f t="shared" si="24"/>
        <v>0</v>
      </c>
      <c r="F105" s="2"/>
      <c r="G105">
        <f t="shared" si="25"/>
        <v>-450</v>
      </c>
      <c r="I105" s="1">
        <f t="shared" si="26"/>
        <v>0</v>
      </c>
      <c r="J105" s="2"/>
      <c r="K105">
        <f t="shared" si="27"/>
        <v>-900</v>
      </c>
      <c r="M105" s="1">
        <f t="shared" si="28"/>
        <v>0</v>
      </c>
      <c r="N105" s="2"/>
      <c r="O105" s="1">
        <f t="shared" si="29"/>
        <v>0.05</v>
      </c>
      <c r="P105" s="5">
        <v>700</v>
      </c>
    </row>
    <row r="106" spans="1:16">
      <c r="A106" t="s">
        <v>15</v>
      </c>
      <c r="B106" s="1">
        <f t="shared" si="30"/>
        <v>3.5714285714285712E-2</v>
      </c>
      <c r="C106">
        <v>500</v>
      </c>
      <c r="E106" s="1">
        <f t="shared" si="24"/>
        <v>0</v>
      </c>
      <c r="G106">
        <f t="shared" si="25"/>
        <v>-250</v>
      </c>
      <c r="I106" s="1">
        <f t="shared" si="26"/>
        <v>0</v>
      </c>
      <c r="K106">
        <f t="shared" si="27"/>
        <v>-500</v>
      </c>
      <c r="M106" s="1">
        <f t="shared" si="28"/>
        <v>0</v>
      </c>
      <c r="O106" s="1">
        <f t="shared" si="29"/>
        <v>3.5714285714285712E-2</v>
      </c>
      <c r="P106" s="5">
        <v>500</v>
      </c>
    </row>
    <row r="107" spans="1:16">
      <c r="A107" t="s">
        <v>6</v>
      </c>
      <c r="B107" s="1">
        <f t="shared" si="30"/>
        <v>4.2857142857142858E-2</v>
      </c>
      <c r="C107">
        <v>600</v>
      </c>
      <c r="E107" s="1">
        <f t="shared" si="24"/>
        <v>0</v>
      </c>
      <c r="G107">
        <f t="shared" si="25"/>
        <v>-300</v>
      </c>
      <c r="I107" s="1">
        <f t="shared" si="26"/>
        <v>0</v>
      </c>
      <c r="K107">
        <f t="shared" si="27"/>
        <v>-600</v>
      </c>
      <c r="M107" s="1">
        <f t="shared" si="28"/>
        <v>0</v>
      </c>
      <c r="O107" s="1">
        <f t="shared" si="29"/>
        <v>4.2857142857142858E-2</v>
      </c>
      <c r="P107" s="5">
        <v>600</v>
      </c>
    </row>
    <row r="108" spans="1:16">
      <c r="A108" t="s">
        <v>7</v>
      </c>
      <c r="B108" s="1">
        <f t="shared" si="30"/>
        <v>0.21428571428571427</v>
      </c>
      <c r="C108">
        <v>3000</v>
      </c>
      <c r="E108" s="1">
        <f t="shared" si="24"/>
        <v>0</v>
      </c>
      <c r="G108">
        <f t="shared" si="25"/>
        <v>-1500</v>
      </c>
      <c r="I108" s="1">
        <f t="shared" si="26"/>
        <v>0</v>
      </c>
      <c r="K108">
        <f t="shared" si="27"/>
        <v>-3000</v>
      </c>
      <c r="M108" s="1">
        <f t="shared" si="28"/>
        <v>0</v>
      </c>
      <c r="O108" s="1">
        <f t="shared" si="29"/>
        <v>0.21428571428571427</v>
      </c>
      <c r="P108" s="5">
        <v>3000</v>
      </c>
    </row>
    <row r="109" spans="1:16">
      <c r="A109" t="s">
        <v>8</v>
      </c>
      <c r="B109" s="1">
        <f t="shared" si="30"/>
        <v>0.2857142857142857</v>
      </c>
      <c r="C109">
        <v>4000</v>
      </c>
      <c r="E109" s="1">
        <f t="shared" si="24"/>
        <v>0</v>
      </c>
      <c r="G109">
        <f t="shared" si="25"/>
        <v>-2000</v>
      </c>
      <c r="I109" s="1">
        <f t="shared" si="26"/>
        <v>0</v>
      </c>
      <c r="K109">
        <f t="shared" si="27"/>
        <v>-4000</v>
      </c>
      <c r="M109" s="1">
        <f t="shared" si="28"/>
        <v>0</v>
      </c>
      <c r="O109" s="1">
        <f t="shared" si="29"/>
        <v>0.2857142857142857</v>
      </c>
      <c r="P109" s="5">
        <v>4000</v>
      </c>
    </row>
    <row r="110" spans="1:16">
      <c r="A110" t="s">
        <v>10</v>
      </c>
      <c r="B110" s="1">
        <f t="shared" si="30"/>
        <v>4.642857142857143E-2</v>
      </c>
      <c r="C110">
        <v>650</v>
      </c>
      <c r="E110" s="1">
        <f t="shared" si="24"/>
        <v>0</v>
      </c>
      <c r="F110" s="2"/>
      <c r="G110">
        <f t="shared" si="25"/>
        <v>-325</v>
      </c>
      <c r="I110" s="1">
        <f t="shared" si="26"/>
        <v>0</v>
      </c>
      <c r="J110" s="2"/>
      <c r="K110">
        <f t="shared" si="27"/>
        <v>-650</v>
      </c>
      <c r="M110" s="1">
        <f t="shared" si="28"/>
        <v>0</v>
      </c>
      <c r="N110" s="2"/>
      <c r="O110" s="1">
        <f t="shared" si="29"/>
        <v>4.642857142857143E-2</v>
      </c>
      <c r="P110" s="5">
        <v>650</v>
      </c>
    </row>
    <row r="111" spans="1:16">
      <c r="A111" t="s">
        <v>16</v>
      </c>
      <c r="B111" s="1">
        <f t="shared" si="30"/>
        <v>5.7142857142857141E-2</v>
      </c>
      <c r="C111">
        <v>800</v>
      </c>
      <c r="E111" s="1">
        <f t="shared" si="24"/>
        <v>0</v>
      </c>
      <c r="G111">
        <f t="shared" si="25"/>
        <v>-400</v>
      </c>
      <c r="I111" s="1">
        <f t="shared" si="26"/>
        <v>0</v>
      </c>
      <c r="K111">
        <f t="shared" si="27"/>
        <v>-800</v>
      </c>
      <c r="M111" s="1">
        <f t="shared" si="28"/>
        <v>0</v>
      </c>
      <c r="O111" s="1">
        <f t="shared" si="29"/>
        <v>6.4285714285714279E-2</v>
      </c>
      <c r="P111" s="5">
        <v>900</v>
      </c>
    </row>
    <row r="112" spans="1:16">
      <c r="A112" t="s">
        <v>11</v>
      </c>
      <c r="B112" s="1">
        <f t="shared" si="30"/>
        <v>0</v>
      </c>
      <c r="C112">
        <v>0</v>
      </c>
      <c r="E112" s="1">
        <f t="shared" si="24"/>
        <v>0</v>
      </c>
      <c r="F112" s="2"/>
      <c r="G112">
        <f t="shared" si="25"/>
        <v>0</v>
      </c>
      <c r="I112" s="1">
        <f t="shared" si="26"/>
        <v>0</v>
      </c>
      <c r="J112" s="2"/>
      <c r="K112">
        <f t="shared" si="27"/>
        <v>0</v>
      </c>
      <c r="M112" s="1">
        <f t="shared" si="28"/>
        <v>0</v>
      </c>
      <c r="N112" s="2"/>
      <c r="O112" s="1">
        <f t="shared" si="29"/>
        <v>0</v>
      </c>
      <c r="P112" s="5">
        <v>0</v>
      </c>
    </row>
    <row r="113" spans="1:16">
      <c r="A113" s="1"/>
      <c r="B113" s="1">
        <f>SUM(B103:B112)</f>
        <v>1.0107142857142857</v>
      </c>
      <c r="C113">
        <f>SUM(C103:C112)</f>
        <v>14150</v>
      </c>
      <c r="E113" s="1">
        <f>SUM(E103:E112)</f>
        <v>9.285714285714286E-2</v>
      </c>
      <c r="F113">
        <f>SUM(F103:F112)</f>
        <v>1300</v>
      </c>
      <c r="G113">
        <f t="shared" si="25"/>
        <v>-5775</v>
      </c>
      <c r="I113" s="1">
        <f>SUM(I103:I112)</f>
        <v>0.18571428571428572</v>
      </c>
      <c r="J113">
        <f>SUM(J103:J112)</f>
        <v>2600</v>
      </c>
      <c r="K113">
        <f t="shared" si="27"/>
        <v>-11550</v>
      </c>
      <c r="M113" s="1">
        <f>SUM(M103:M112)</f>
        <v>0.18571428571428572</v>
      </c>
      <c r="N113">
        <f>SUM(N103:N112)</f>
        <v>2600</v>
      </c>
      <c r="O113" s="1">
        <f>SUM(O103:O112)</f>
        <v>1.0035714285714286</v>
      </c>
      <c r="P113" s="5">
        <f>SUM(P103:P112)</f>
        <v>14050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2019-03-31T13:49:01Z</dcterms:created>
  <dcterms:modified xsi:type="dcterms:W3CDTF">2019-10-10T15:52:33Z</dcterms:modified>
</cp:coreProperties>
</file>