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lev\Desktop\"/>
    </mc:Choice>
  </mc:AlternateContent>
  <xr:revisionPtr revIDLastSave="0" documentId="13_ncr:1_{134F1460-FD43-4AB6-A4E6-8DE3DBCC7F0E}" xr6:coauthVersionLast="46" xr6:coauthVersionMax="46" xr10:uidLastSave="{00000000-0000-0000-0000-000000000000}"/>
  <bookViews>
    <workbookView xWindow="3330" yWindow="3480" windowWidth="19965" windowHeight="13185" activeTab="2" xr2:uid="{AFEA8835-62B4-4BB6-8A3A-DC5F8C30F08C}"/>
  </bookViews>
  <sheets>
    <sheet name="Output" sheetId="3" r:id="rId1"/>
    <sheet name="Sheet1" sheetId="1" r:id="rId2"/>
    <sheet name="Sheet2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C59" i="3"/>
  <c r="C58" i="3"/>
  <c r="B37" i="3"/>
  <c r="B36" i="3"/>
  <c r="H41" i="1"/>
  <c r="F41" i="1"/>
  <c r="D41" i="1"/>
</calcChain>
</file>

<file path=xl/sharedStrings.xml><?xml version="1.0" encoding="utf-8"?>
<sst xmlns="http://schemas.openxmlformats.org/spreadsheetml/2006/main" count="100" uniqueCount="77">
  <si>
    <t>H0</t>
  </si>
  <si>
    <t>Null, Default</t>
  </si>
  <si>
    <t>H1</t>
  </si>
  <si>
    <t>Claim, Alternative</t>
  </si>
  <si>
    <t>only</t>
  </si>
  <si>
    <t>&lt;</t>
  </si>
  <si>
    <t>&lt;=</t>
  </si>
  <si>
    <t>=/</t>
  </si>
  <si>
    <t>=</t>
  </si>
  <si>
    <t>=&gt;</t>
  </si>
  <si>
    <t>&gt;</t>
  </si>
  <si>
    <t>two tails</t>
  </si>
  <si>
    <t>one tail</t>
  </si>
  <si>
    <t>lower</t>
  </si>
  <si>
    <t>upper</t>
  </si>
  <si>
    <t>We work very hard to prove H1, if we fail we revert back to H0 (HO is innocent until proven guilty)</t>
  </si>
  <si>
    <t>we only testing Greek letters Mu; pi</t>
  </si>
  <si>
    <t>100(1-alpha)</t>
  </si>
  <si>
    <t xml:space="preserve">alpha </t>
  </si>
  <si>
    <t>is level of significant</t>
  </si>
  <si>
    <t xml:space="preserve">1-alpha </t>
  </si>
  <si>
    <t>confidence level</t>
  </si>
  <si>
    <t>confidence coefficient</t>
  </si>
  <si>
    <t>beta</t>
  </si>
  <si>
    <t>risk</t>
  </si>
  <si>
    <t>1-beta</t>
  </si>
  <si>
    <t>power of the test</t>
  </si>
  <si>
    <t>alpha</t>
  </si>
  <si>
    <t>Prob(reject H1 when H1 is true)</t>
  </si>
  <si>
    <t>Prob(reject H0 when H0 is true)</t>
  </si>
  <si>
    <t>P value</t>
  </si>
  <si>
    <t>the tail associated with the statistics</t>
  </si>
  <si>
    <t>If p&lt;alpha</t>
  </si>
  <si>
    <t>go with H1</t>
  </si>
  <si>
    <t>If p&gt;alpha</t>
  </si>
  <si>
    <t>go with H0</t>
  </si>
  <si>
    <t>like mu=140</t>
  </si>
  <si>
    <t>like mu&gt;140</t>
  </si>
  <si>
    <t>A paper manufacturer cuts paper to 216 mm. It is ok if it is less but over 216 mm jams the machine.</t>
  </si>
  <si>
    <t>sigma</t>
  </si>
  <si>
    <t>n</t>
  </si>
  <si>
    <t>xbar</t>
  </si>
  <si>
    <t>test if the process is within specification</t>
  </si>
  <si>
    <t>mu</t>
  </si>
  <si>
    <t>one tail upper</t>
  </si>
  <si>
    <t>pvalue</t>
  </si>
  <si>
    <t>xbar cr</t>
  </si>
  <si>
    <t>zcr</t>
  </si>
  <si>
    <t>1. stuents at Drexel have an average weight of 140. sigma is 10, n=25, xbar 143 and alpha 5%. Redo with n=36.</t>
  </si>
  <si>
    <t>2. starting salary at Drexel is over 42. sigma=9, n=40, xbar=46.</t>
  </si>
  <si>
    <t>4. waiting time in a fast food is 5 minutes or less. Sigma=2, alpha=5, n=40, xbar=5.7</t>
  </si>
  <si>
    <t>paper</t>
  </si>
  <si>
    <t>Hypothesis Test: Mean vs. Hypothesized Value</t>
  </si>
  <si>
    <t>hypothesized value</t>
  </si>
  <si>
    <t>mean paper</t>
  </si>
  <si>
    <t>std. dev.</t>
  </si>
  <si>
    <t>std. error</t>
  </si>
  <si>
    <t xml:space="preserve"> z</t>
  </si>
  <si>
    <t xml:space="preserve"> p-value (two-tailed)</t>
  </si>
  <si>
    <t>confidence interval 95.% lower</t>
  </si>
  <si>
    <t>confidence interval 95.% upper</t>
  </si>
  <si>
    <t xml:space="preserve">  margin of error</t>
  </si>
  <si>
    <t>cho</t>
  </si>
  <si>
    <t>mean cho</t>
  </si>
  <si>
    <t xml:space="preserve"> t</t>
  </si>
  <si>
    <t>df</t>
  </si>
  <si>
    <t>Observed</t>
  </si>
  <si>
    <t>Hypothesized</t>
  </si>
  <si>
    <t xml:space="preserve"> p (as decimal)</t>
  </si>
  <si>
    <t xml:space="preserve"> p (as fraction)</t>
  </si>
  <si>
    <t xml:space="preserve"> X</t>
  </si>
  <si>
    <t xml:space="preserve"> n</t>
  </si>
  <si>
    <t xml:space="preserve"> std. error</t>
  </si>
  <si>
    <t>Hypothesis test for proportion vs hypothesized value</t>
  </si>
  <si>
    <t xml:space="preserve"> p-value (one-tailed, lower)</t>
  </si>
  <si>
    <t>3. amount of cerial in a box is 368 gram. Alpha=5% n=50, xbar 364 s=15.</t>
  </si>
  <si>
    <t>5. smoking rate at Drexel is .20%. The university spent 1 Million campaign on reducing smoking. After the campain n=100 were asked and 17 said they smoke. Alpha=3.5% was the campaign successful?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</si>
</sst>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000\ ;\-#,##0.00000\ "/>
    <numFmt numFmtId="165" formatCode="0\ \ "/>
    <numFmt numFmtId="166" formatCode=".0000"/>
    <numFmt numFmtId="167" formatCode="0.000"/>
    <numFmt numFmtId="168" formatCode="0.####"/>
    <numFmt numFmtId="169" formatCode="0.###"/>
    <numFmt numFmtId="170" formatCode="#\ \ ?/250"/>
    <numFmt numFmtId="171" formatCode="0.00;\-0.00"/>
  </numFmts>
  <fonts count="4" x14ac:knownFonts="1"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166" fontId="1" fillId="2" borderId="0" xfId="0" applyNumberFormat="1" applyFont="1" applyFill="1"/>
    <xf numFmtId="0" fontId="1" fillId="0" borderId="1" xfId="0" applyFont="1" applyBorder="1"/>
    <xf numFmtId="167" fontId="1" fillId="0" borderId="0" xfId="0" applyNumberFormat="1" applyFont="1"/>
    <xf numFmtId="0" fontId="3" fillId="0" borderId="2" xfId="0" applyFont="1" applyBorder="1" applyAlignment="1">
      <alignment horizontal="right"/>
    </xf>
    <xf numFmtId="168" fontId="1" fillId="0" borderId="0" xfId="0" applyNumberFormat="1" applyFont="1"/>
    <xf numFmtId="169" fontId="1" fillId="0" borderId="0" xfId="0" applyNumberFormat="1" applyFont="1"/>
    <xf numFmtId="170" fontId="1" fillId="0" borderId="0" xfId="0" applyNumberFormat="1" applyFont="1"/>
    <xf numFmtId="17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9F21-C154-45CA-8B12-F874BDDB4873}">
  <dimension ref="A2:G59"/>
  <sheetViews>
    <sheetView showGridLines="0" topLeftCell="A38" workbookViewId="0">
      <selection activeCell="C59" sqref="C59"/>
    </sheetView>
  </sheetViews>
  <sheetFormatPr defaultRowHeight="12.75" x14ac:dyDescent="0.2"/>
  <cols>
    <col min="1" max="1" width="9.140625" style="2"/>
    <col min="2" max="3" width="12.7109375" style="2" customWidth="1"/>
    <col min="4" max="16384" width="9.140625" style="2"/>
  </cols>
  <sheetData>
    <row r="2" spans="1:3" ht="15" x14ac:dyDescent="0.2">
      <c r="A2" s="3" t="s">
        <v>52</v>
      </c>
    </row>
    <row r="4" spans="1:3" x14ac:dyDescent="0.2">
      <c r="B4" s="4">
        <v>216</v>
      </c>
      <c r="C4" s="2" t="s">
        <v>53</v>
      </c>
    </row>
    <row r="5" spans="1:3" x14ac:dyDescent="0.2">
      <c r="B5" s="4">
        <v>216.00700000000001</v>
      </c>
      <c r="C5" s="2" t="s">
        <v>54</v>
      </c>
    </row>
    <row r="6" spans="1:3" x14ac:dyDescent="0.2">
      <c r="B6" s="4">
        <v>2.3E-2</v>
      </c>
      <c r="C6" s="2" t="s">
        <v>55</v>
      </c>
    </row>
    <row r="7" spans="1:3" x14ac:dyDescent="0.2">
      <c r="B7" s="4">
        <v>3.2526911934581183E-3</v>
      </c>
      <c r="C7" s="2" t="s">
        <v>56</v>
      </c>
    </row>
    <row r="8" spans="1:3" x14ac:dyDescent="0.2">
      <c r="B8" s="5">
        <v>50</v>
      </c>
      <c r="C8" s="2" t="s">
        <v>40</v>
      </c>
    </row>
    <row r="9" spans="1:3" x14ac:dyDescent="0.2">
      <c r="B9" s="5"/>
    </row>
    <row r="11" spans="1:3" x14ac:dyDescent="0.2">
      <c r="B11" s="6">
        <v>2.152064116656248</v>
      </c>
      <c r="C11" s="2" t="s">
        <v>57</v>
      </c>
    </row>
    <row r="12" spans="1:3" x14ac:dyDescent="0.2">
      <c r="B12" s="8">
        <v>3.1392304851145303E-2</v>
      </c>
      <c r="C12" s="2" t="s">
        <v>58</v>
      </c>
    </row>
    <row r="14" spans="1:3" x14ac:dyDescent="0.2">
      <c r="B14" s="4">
        <v>216.000624842408</v>
      </c>
      <c r="C14" s="2" t="s">
        <v>59</v>
      </c>
    </row>
    <row r="15" spans="1:3" x14ac:dyDescent="0.2">
      <c r="B15" s="4">
        <v>216.01337515759201</v>
      </c>
      <c r="C15" s="2" t="s">
        <v>60</v>
      </c>
    </row>
    <row r="16" spans="1:3" x14ac:dyDescent="0.2">
      <c r="B16" s="4">
        <v>6.3751575920085162E-3</v>
      </c>
      <c r="C16" s="2" t="s">
        <v>61</v>
      </c>
    </row>
    <row r="17" spans="1:7" x14ac:dyDescent="0.2">
      <c r="A17" s="9"/>
      <c r="B17" s="9"/>
      <c r="C17" s="9"/>
      <c r="D17" s="9"/>
      <c r="E17" s="9"/>
      <c r="F17" s="9"/>
      <c r="G17" s="9"/>
    </row>
    <row r="18" spans="1:7" ht="15" x14ac:dyDescent="0.2">
      <c r="A18" s="3" t="s">
        <v>52</v>
      </c>
    </row>
    <row r="20" spans="1:7" x14ac:dyDescent="0.2">
      <c r="B20" s="4">
        <v>142</v>
      </c>
      <c r="C20" s="2" t="s">
        <v>53</v>
      </c>
    </row>
    <row r="21" spans="1:7" x14ac:dyDescent="0.2">
      <c r="B21" s="4">
        <v>141.375</v>
      </c>
      <c r="C21" s="2" t="s">
        <v>63</v>
      </c>
    </row>
    <row r="22" spans="1:7" x14ac:dyDescent="0.2">
      <c r="B22" s="4">
        <v>1.9959199999999999</v>
      </c>
      <c r="C22" s="2" t="s">
        <v>55</v>
      </c>
    </row>
    <row r="23" spans="1:7" x14ac:dyDescent="0.2">
      <c r="B23" s="4">
        <v>0.40741546395131678</v>
      </c>
      <c r="C23" s="2" t="s">
        <v>56</v>
      </c>
    </row>
    <row r="24" spans="1:7" x14ac:dyDescent="0.2">
      <c r="B24" s="5">
        <v>24</v>
      </c>
      <c r="C24" s="2" t="s">
        <v>40</v>
      </c>
    </row>
    <row r="25" spans="1:7" x14ac:dyDescent="0.2">
      <c r="B25" s="5">
        <v>23</v>
      </c>
      <c r="C25" s="2" t="s">
        <v>65</v>
      </c>
    </row>
    <row r="27" spans="1:7" x14ac:dyDescent="0.2">
      <c r="B27" s="10">
        <v>-1.5340605728080146</v>
      </c>
      <c r="C27" s="2" t="s">
        <v>64</v>
      </c>
    </row>
    <row r="28" spans="1:7" x14ac:dyDescent="0.2">
      <c r="B28" s="7">
        <v>0.1386567795745326</v>
      </c>
      <c r="C28" s="2" t="s">
        <v>58</v>
      </c>
    </row>
    <row r="30" spans="1:7" x14ac:dyDescent="0.2">
      <c r="B30" s="4">
        <v>140.5321968998947</v>
      </c>
      <c r="C30" s="2" t="s">
        <v>59</v>
      </c>
    </row>
    <row r="31" spans="1:7" x14ac:dyDescent="0.2">
      <c r="B31" s="4">
        <v>142.2178031001053</v>
      </c>
      <c r="C31" s="2" t="s">
        <v>60</v>
      </c>
    </row>
    <row r="32" spans="1:7" x14ac:dyDescent="0.2">
      <c r="B32" s="4">
        <v>0.84280310010529869</v>
      </c>
      <c r="C32" s="2" t="s">
        <v>61</v>
      </c>
    </row>
    <row r="36" spans="1:7" x14ac:dyDescent="0.2">
      <c r="B36" s="2">
        <f>_xlfn.T.INV.2T(0.1,23)</f>
        <v>1.7138715277470482</v>
      </c>
    </row>
    <row r="37" spans="1:7" x14ac:dyDescent="0.2">
      <c r="B37" s="2">
        <f>_xlfn.T.DIST.2T(1.534,23)</f>
        <v>0.13867163308983721</v>
      </c>
    </row>
    <row r="38" spans="1:7" x14ac:dyDescent="0.2">
      <c r="A38" s="9"/>
      <c r="B38" s="9"/>
      <c r="C38" s="9"/>
      <c r="D38" s="9"/>
      <c r="E38" s="9"/>
      <c r="F38" s="9"/>
      <c r="G38" s="9"/>
    </row>
    <row r="39" spans="1:7" ht="15" x14ac:dyDescent="0.2">
      <c r="A39" s="3" t="s">
        <v>73</v>
      </c>
    </row>
    <row r="41" spans="1:7" x14ac:dyDescent="0.2">
      <c r="B41" s="11" t="s">
        <v>66</v>
      </c>
      <c r="C41" s="11" t="s">
        <v>67</v>
      </c>
    </row>
    <row r="42" spans="1:7" x14ac:dyDescent="0.2">
      <c r="B42" s="12">
        <v>8.7999999999999995E-2</v>
      </c>
      <c r="C42" s="12">
        <v>0.13</v>
      </c>
      <c r="D42" s="12" t="s">
        <v>68</v>
      </c>
    </row>
    <row r="43" spans="1:7" x14ac:dyDescent="0.2">
      <c r="B43" s="14">
        <v>8.7999999999999995E-2</v>
      </c>
      <c r="C43" s="14">
        <v>0.13</v>
      </c>
      <c r="D43" s="2" t="s">
        <v>69</v>
      </c>
    </row>
    <row r="44" spans="1:7" x14ac:dyDescent="0.2">
      <c r="B44" s="13">
        <v>22</v>
      </c>
      <c r="C44" s="13">
        <v>32.5</v>
      </c>
      <c r="D44" s="13" t="s">
        <v>70</v>
      </c>
    </row>
    <row r="45" spans="1:7" x14ac:dyDescent="0.2">
      <c r="B45" s="2">
        <v>250</v>
      </c>
      <c r="C45" s="2">
        <v>250</v>
      </c>
      <c r="D45" s="2" t="s">
        <v>71</v>
      </c>
    </row>
    <row r="47" spans="1:7" x14ac:dyDescent="0.2">
      <c r="C47" s="12">
        <v>2.1269696753832671E-2</v>
      </c>
      <c r="D47" s="2" t="s">
        <v>72</v>
      </c>
    </row>
    <row r="48" spans="1:7" x14ac:dyDescent="0.2">
      <c r="C48" s="15">
        <v>-1.9746402821860571</v>
      </c>
      <c r="D48" s="2" t="s">
        <v>57</v>
      </c>
    </row>
    <row r="49" spans="3:4" x14ac:dyDescent="0.2">
      <c r="C49" s="8">
        <v>2.4154492151668983E-2</v>
      </c>
      <c r="D49" s="2" t="s">
        <v>74</v>
      </c>
    </row>
    <row r="51" spans="3:4" x14ac:dyDescent="0.2">
      <c r="C51" s="12">
        <v>5.2883045740632482E-2</v>
      </c>
      <c r="D51" s="2" t="s">
        <v>59</v>
      </c>
    </row>
    <row r="52" spans="3:4" x14ac:dyDescent="0.2">
      <c r="C52" s="12">
        <v>0.1231169542593675</v>
      </c>
      <c r="D52" s="2" t="s">
        <v>60</v>
      </c>
    </row>
    <row r="53" spans="3:4" x14ac:dyDescent="0.2">
      <c r="C53" s="12">
        <v>3.5116954259367512E-2</v>
      </c>
      <c r="D53" s="2" t="s">
        <v>61</v>
      </c>
    </row>
    <row r="58" spans="3:4" x14ac:dyDescent="0.2">
      <c r="C58" s="2">
        <f>_xlfn.NORM.S.INV(0.05)</f>
        <v>-1.6448536269514726</v>
      </c>
    </row>
    <row r="59" spans="3:4" x14ac:dyDescent="0.2">
      <c r="C59" s="2">
        <f>_xlfn.NORM.S.DIST(C48,1)</f>
        <v>2.4154492151668934E-2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C0D-A469-454B-B57C-1A74CAF40A93}">
  <dimension ref="B3:K42"/>
  <sheetViews>
    <sheetView topLeftCell="A10" workbookViewId="0">
      <selection activeCell="N18" sqref="N18"/>
    </sheetView>
  </sheetViews>
  <sheetFormatPr defaultRowHeight="15" x14ac:dyDescent="0.25"/>
  <sheetData>
    <row r="3" spans="2:11" x14ac:dyDescent="0.25">
      <c r="B3" t="s">
        <v>0</v>
      </c>
      <c r="C3" t="s">
        <v>1</v>
      </c>
      <c r="F3" t="s">
        <v>4</v>
      </c>
      <c r="G3" s="1" t="s">
        <v>8</v>
      </c>
      <c r="H3" t="s">
        <v>6</v>
      </c>
      <c r="I3" s="1" t="s">
        <v>9</v>
      </c>
      <c r="K3" t="s">
        <v>36</v>
      </c>
    </row>
    <row r="5" spans="2:11" x14ac:dyDescent="0.25">
      <c r="B5" t="s">
        <v>2</v>
      </c>
      <c r="C5" t="s">
        <v>3</v>
      </c>
      <c r="F5" t="s">
        <v>4</v>
      </c>
      <c r="G5" s="1" t="s">
        <v>7</v>
      </c>
      <c r="H5" t="s">
        <v>5</v>
      </c>
      <c r="I5" t="s">
        <v>10</v>
      </c>
      <c r="K5" t="s">
        <v>37</v>
      </c>
    </row>
    <row r="6" spans="2:11" x14ac:dyDescent="0.25">
      <c r="G6" t="s">
        <v>11</v>
      </c>
      <c r="H6" t="s">
        <v>12</v>
      </c>
      <c r="I6" t="s">
        <v>12</v>
      </c>
    </row>
    <row r="7" spans="2:11" x14ac:dyDescent="0.25">
      <c r="H7" t="s">
        <v>13</v>
      </c>
      <c r="I7" t="s">
        <v>14</v>
      </c>
    </row>
    <row r="9" spans="2:11" x14ac:dyDescent="0.25">
      <c r="B9" t="s">
        <v>15</v>
      </c>
    </row>
    <row r="11" spans="2:11" x14ac:dyDescent="0.25">
      <c r="B11" t="s">
        <v>16</v>
      </c>
    </row>
    <row r="13" spans="2:11" x14ac:dyDescent="0.25">
      <c r="B13" t="s">
        <v>18</v>
      </c>
      <c r="C13" t="s">
        <v>19</v>
      </c>
      <c r="K13" t="s">
        <v>51</v>
      </c>
    </row>
    <row r="14" spans="2:11" x14ac:dyDescent="0.25">
      <c r="B14" t="s">
        <v>20</v>
      </c>
      <c r="C14" t="s">
        <v>22</v>
      </c>
      <c r="K14">
        <v>216.00700000000001</v>
      </c>
    </row>
    <row r="15" spans="2:11" x14ac:dyDescent="0.25">
      <c r="B15" t="s">
        <v>17</v>
      </c>
      <c r="D15" t="s">
        <v>21</v>
      </c>
      <c r="K15">
        <v>2.3E-2</v>
      </c>
    </row>
    <row r="16" spans="2:11" x14ac:dyDescent="0.25">
      <c r="K16">
        <v>50</v>
      </c>
    </row>
    <row r="17" spans="2:11" x14ac:dyDescent="0.25">
      <c r="B17" t="s">
        <v>27</v>
      </c>
      <c r="C17" t="s">
        <v>29</v>
      </c>
    </row>
    <row r="18" spans="2:11" x14ac:dyDescent="0.25">
      <c r="B18" t="s">
        <v>23</v>
      </c>
      <c r="C18" t="s">
        <v>28</v>
      </c>
      <c r="K18" t="s">
        <v>62</v>
      </c>
    </row>
    <row r="19" spans="2:11" x14ac:dyDescent="0.25">
      <c r="K19">
        <v>141.375</v>
      </c>
    </row>
    <row r="20" spans="2:11" x14ac:dyDescent="0.25">
      <c r="K20">
        <v>1.9959199999999999</v>
      </c>
    </row>
    <row r="21" spans="2:11" x14ac:dyDescent="0.25">
      <c r="B21" t="s">
        <v>23</v>
      </c>
      <c r="C21" t="s">
        <v>24</v>
      </c>
      <c r="K21">
        <v>24</v>
      </c>
    </row>
    <row r="22" spans="2:11" x14ac:dyDescent="0.25">
      <c r="B22" t="s">
        <v>25</v>
      </c>
      <c r="C22" t="s">
        <v>26</v>
      </c>
    </row>
    <row r="24" spans="2:11" x14ac:dyDescent="0.25">
      <c r="B24" t="s">
        <v>30</v>
      </c>
      <c r="C24" t="s">
        <v>31</v>
      </c>
    </row>
    <row r="25" spans="2:11" x14ac:dyDescent="0.25">
      <c r="B25" t="s">
        <v>32</v>
      </c>
      <c r="C25" t="s">
        <v>33</v>
      </c>
    </row>
    <row r="26" spans="2:11" x14ac:dyDescent="0.25">
      <c r="B26" t="s">
        <v>34</v>
      </c>
      <c r="C26" t="s">
        <v>35</v>
      </c>
    </row>
    <row r="29" spans="2:11" x14ac:dyDescent="0.25">
      <c r="B29" t="s">
        <v>38</v>
      </c>
    </row>
    <row r="30" spans="2:11" x14ac:dyDescent="0.25">
      <c r="B30" t="s">
        <v>39</v>
      </c>
      <c r="C30">
        <v>2.3E-2</v>
      </c>
    </row>
    <row r="31" spans="2:11" x14ac:dyDescent="0.25">
      <c r="B31" t="s">
        <v>40</v>
      </c>
      <c r="C31">
        <v>50</v>
      </c>
    </row>
    <row r="32" spans="2:11" x14ac:dyDescent="0.25">
      <c r="B32" t="s">
        <v>27</v>
      </c>
      <c r="C32">
        <v>0.05</v>
      </c>
    </row>
    <row r="33" spans="2:8" x14ac:dyDescent="0.25">
      <c r="B33" t="s">
        <v>41</v>
      </c>
      <c r="C33">
        <v>216.00700000000001</v>
      </c>
    </row>
    <row r="35" spans="2:8" x14ac:dyDescent="0.25">
      <c r="B35" t="s">
        <v>42</v>
      </c>
    </row>
    <row r="37" spans="2:8" x14ac:dyDescent="0.25">
      <c r="B37" t="s">
        <v>0</v>
      </c>
      <c r="C37" t="s">
        <v>43</v>
      </c>
      <c r="D37" t="s">
        <v>6</v>
      </c>
      <c r="E37">
        <v>216</v>
      </c>
    </row>
    <row r="38" spans="2:8" x14ac:dyDescent="0.25">
      <c r="B38" t="s">
        <v>2</v>
      </c>
      <c r="C38" t="s">
        <v>43</v>
      </c>
      <c r="D38" t="s">
        <v>10</v>
      </c>
      <c r="E38">
        <v>216</v>
      </c>
    </row>
    <row r="39" spans="2:8" x14ac:dyDescent="0.25">
      <c r="D39" t="s">
        <v>44</v>
      </c>
    </row>
    <row r="41" spans="2:8" x14ac:dyDescent="0.25">
      <c r="D41">
        <f>_xlfn.NORM.S.INV(0.95)</f>
        <v>1.6448536269514715</v>
      </c>
      <c r="F41">
        <f>_xlfn.NORM.INV(0.95, 216, 0.023/SQRT(50))</f>
        <v>216.00535020090692</v>
      </c>
      <c r="H41">
        <f>1-_xlfn.NORM.DIST(216.007, 216, 0.023/SQRT(50),1)</f>
        <v>1.5696152425572651E-2</v>
      </c>
    </row>
    <row r="42" spans="2:8" x14ac:dyDescent="0.25">
      <c r="D42" t="s">
        <v>47</v>
      </c>
      <c r="F42" t="s">
        <v>46</v>
      </c>
      <c r="H4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2458-7FF0-49C4-ACEB-68199FA0A535}">
  <dimension ref="B3:B14"/>
  <sheetViews>
    <sheetView tabSelected="1" workbookViewId="0">
      <selection activeCell="D13" sqref="D13"/>
    </sheetView>
  </sheetViews>
  <sheetFormatPr defaultRowHeight="15" x14ac:dyDescent="0.25"/>
  <sheetData>
    <row r="3" spans="2:2" x14ac:dyDescent="0.25">
      <c r="B3" t="s">
        <v>48</v>
      </c>
    </row>
    <row r="5" spans="2:2" x14ac:dyDescent="0.25">
      <c r="B5" t="s">
        <v>49</v>
      </c>
    </row>
    <row r="7" spans="2:2" x14ac:dyDescent="0.25">
      <c r="B7" t="s">
        <v>75</v>
      </c>
    </row>
    <row r="9" spans="2:2" x14ac:dyDescent="0.25">
      <c r="B9" t="s">
        <v>50</v>
      </c>
    </row>
    <row r="11" spans="2:2" x14ac:dyDescent="0.25">
      <c r="B11" t="s">
        <v>76</v>
      </c>
    </row>
    <row r="14" spans="2:2" x14ac:dyDescent="0.25">
      <c r="B14">
        <f>STANDARDIZE(216.007, 216, 0.023/SQRT(50))</f>
        <v>2.152064116656248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benlev</dc:creator>
  <cp:lastModifiedBy>benlev</cp:lastModifiedBy>
  <dcterms:created xsi:type="dcterms:W3CDTF">2021-05-16T14:57:14Z</dcterms:created>
  <dcterms:modified xsi:type="dcterms:W3CDTF">2021-05-19T20:39:55Z</dcterms:modified>
</cp:coreProperties>
</file>