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GitRepo\2023-Graduation-Project-PeopleTrafficAnalize\documents\论文\res\"/>
    </mc:Choice>
  </mc:AlternateContent>
  <xr:revisionPtr revIDLastSave="0" documentId="13_ncr:1_{68CBD0D1-5B9F-4826-BD77-8E8F6CA0C9CB}" xr6:coauthVersionLast="47" xr6:coauthVersionMax="47" xr10:uidLastSave="{00000000-0000-0000-0000-000000000000}"/>
  <bookViews>
    <workbookView xWindow="-120" yWindow="285" windowWidth="29040" windowHeight="15615" tabRatio="541" firstSheet="2" activeTab="5" xr2:uid="{7DC77F0E-B47D-4EBC-8E24-78D8B7B00632}"/>
  </bookViews>
  <sheets>
    <sheet name="人流量统计模块" sheetId="1" r:id="rId1"/>
    <sheet name="（捏）行人重识别模块" sheetId="2" r:id="rId2"/>
    <sheet name="（捏）人流量统计" sheetId="3" r:id="rId3"/>
    <sheet name="实际数据" sheetId="4" r:id="rId4"/>
    <sheet name="MOT20数据集" sheetId="5" r:id="rId5"/>
    <sheet name="MOT20与其他跟踪器作比较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4" l="1"/>
  <c r="B40" i="4"/>
  <c r="D41" i="4" s="1"/>
  <c r="K5" i="2"/>
  <c r="F13" i="3"/>
  <c r="E11" i="3"/>
  <c r="C11" i="3"/>
  <c r="F11" i="3" s="1"/>
  <c r="F10" i="3"/>
  <c r="F9" i="3"/>
  <c r="E8" i="3"/>
  <c r="F8" i="3" s="1"/>
  <c r="F7" i="3"/>
  <c r="F6" i="3"/>
  <c r="E5" i="3"/>
  <c r="F5" i="3" s="1"/>
  <c r="C5" i="3"/>
  <c r="F4" i="3"/>
  <c r="F3" i="3"/>
  <c r="F12" i="1"/>
  <c r="F11" i="1"/>
  <c r="F14" i="1" s="1"/>
  <c r="F10" i="1"/>
  <c r="F9" i="1"/>
  <c r="C11" i="1"/>
  <c r="E11" i="1"/>
  <c r="E8" i="1"/>
  <c r="F8" i="1"/>
  <c r="F7" i="1"/>
  <c r="F6" i="1"/>
  <c r="E5" i="1"/>
  <c r="C5" i="1"/>
  <c r="F5" i="1" s="1"/>
  <c r="F4" i="1"/>
  <c r="F13" i="1" s="1"/>
  <c r="F3" i="1"/>
  <c r="F12" i="3" l="1"/>
  <c r="F14" i="3"/>
</calcChain>
</file>

<file path=xl/sharedStrings.xml><?xml version="1.0" encoding="utf-8"?>
<sst xmlns="http://schemas.openxmlformats.org/spreadsheetml/2006/main" count="282" uniqueCount="200">
  <si>
    <t>摄像头</t>
  </si>
  <si>
    <t>真实值</t>
  </si>
  <si>
    <t>统计值</t>
  </si>
  <si>
    <t>精度</t>
  </si>
  <si>
    <t>方向</t>
  </si>
  <si>
    <t>人数</t>
  </si>
  <si>
    <t>进</t>
  </si>
  <si>
    <t>出</t>
  </si>
  <si>
    <t>总和</t>
  </si>
  <si>
    <t>cam 1</t>
    <phoneticPr fontId="5" type="noConversion"/>
  </si>
  <si>
    <t>cam2</t>
    <phoneticPr fontId="5" type="noConversion"/>
  </si>
  <si>
    <t xml:space="preserve"> cam2</t>
    <phoneticPr fontId="5" type="noConversion"/>
  </si>
  <si>
    <t>cam1</t>
    <phoneticPr fontId="5" type="noConversion"/>
  </si>
  <si>
    <t>cam3</t>
    <phoneticPr fontId="5" type="noConversion"/>
  </si>
  <si>
    <t>总计</t>
    <phoneticPr fontId="5" type="noConversion"/>
  </si>
  <si>
    <t>进入</t>
    <phoneticPr fontId="5" type="noConversion"/>
  </si>
  <si>
    <t>离开</t>
    <phoneticPr fontId="5" type="noConversion"/>
  </si>
  <si>
    <t>总共</t>
    <phoneticPr fontId="5" type="noConversion"/>
  </si>
  <si>
    <t xml:space="preserve">cus-1  </t>
  </si>
  <si>
    <t xml:space="preserve">cus-5  </t>
  </si>
  <si>
    <t xml:space="preserve">cus-35 </t>
  </si>
  <si>
    <t xml:space="preserve">cus-71 </t>
  </si>
  <si>
    <t xml:space="preserve">cus-82 </t>
  </si>
  <si>
    <t xml:space="preserve">cus-94 </t>
  </si>
  <si>
    <t>cus-101</t>
  </si>
  <si>
    <t>cus-103</t>
  </si>
  <si>
    <t>cus-108</t>
  </si>
  <si>
    <t>cus-120</t>
  </si>
  <si>
    <t>cus-134</t>
  </si>
  <si>
    <t>cus-147</t>
  </si>
  <si>
    <t>cus-203</t>
  </si>
  <si>
    <t>cus-253</t>
  </si>
  <si>
    <t>cus-248</t>
  </si>
  <si>
    <t>cus-257</t>
  </si>
  <si>
    <t>cus-306</t>
  </si>
  <si>
    <t>cus-314</t>
  </si>
  <si>
    <t>cus-331</t>
  </si>
  <si>
    <t>cus-335</t>
  </si>
  <si>
    <t>cus-372</t>
  </si>
  <si>
    <t>cus-379</t>
  </si>
  <si>
    <t>in2-516</t>
  </si>
  <si>
    <t>in2-560</t>
  </si>
  <si>
    <t>in2-566</t>
  </si>
  <si>
    <t>in2-571</t>
  </si>
  <si>
    <t>in2-614</t>
  </si>
  <si>
    <t>in2-697</t>
  </si>
  <si>
    <t>in2-713</t>
  </si>
  <si>
    <t>in2-729</t>
  </si>
  <si>
    <t>Cam 1</t>
  </si>
  <si>
    <t>Cam 2</t>
  </si>
  <si>
    <t>Cam 3</t>
  </si>
  <si>
    <t>正确命中的人数</t>
  </si>
  <si>
    <t>重识别正确率</t>
  </si>
  <si>
    <t>query库总人数</t>
    <phoneticPr fontId="5" type="noConversion"/>
  </si>
  <si>
    <t>-</t>
    <phoneticPr fontId="5" type="noConversion"/>
  </si>
  <si>
    <t xml:space="preserve">cus-822 </t>
  </si>
  <si>
    <t xml:space="preserve">cus-865 </t>
  </si>
  <si>
    <t xml:space="preserve">cus-876 </t>
  </si>
  <si>
    <t xml:space="preserve">cus-978 </t>
  </si>
  <si>
    <t>cus-1010</t>
  </si>
  <si>
    <t>cus-1017</t>
  </si>
  <si>
    <t>cus-1025</t>
  </si>
  <si>
    <t>cus-1065</t>
  </si>
  <si>
    <t>cus-1161</t>
  </si>
  <si>
    <t>cus-1166</t>
  </si>
  <si>
    <t>cus-1180</t>
  </si>
  <si>
    <t>cus-1228</t>
  </si>
  <si>
    <t>cus-1232</t>
  </si>
  <si>
    <t>cus-1280</t>
  </si>
  <si>
    <t>cus-1276</t>
  </si>
  <si>
    <t>cus-453</t>
  </si>
  <si>
    <t>cus-516</t>
  </si>
  <si>
    <t>cus-560</t>
  </si>
  <si>
    <t>cus-566</t>
  </si>
  <si>
    <t>cus-571</t>
  </si>
  <si>
    <t>cus-614</t>
  </si>
  <si>
    <t>cus-629</t>
  </si>
  <si>
    <t>cus-679</t>
  </si>
  <si>
    <t>cus-697</t>
  </si>
  <si>
    <t>cus-713</t>
  </si>
  <si>
    <t>cus-729</t>
  </si>
  <si>
    <t>cus-599</t>
  </si>
  <si>
    <t>cus-803</t>
  </si>
  <si>
    <t>cus-783</t>
  </si>
  <si>
    <t>cus-787</t>
  </si>
  <si>
    <t>cus-86</t>
    <phoneticPr fontId="5" type="noConversion"/>
  </si>
  <si>
    <t>出现的人数（query库中）</t>
    <phoneticPr fontId="5" type="noConversion"/>
  </si>
  <si>
    <t xml:space="preserve">in-1  </t>
  </si>
  <si>
    <t xml:space="preserve">in-5  </t>
  </si>
  <si>
    <t xml:space="preserve">in-35 </t>
  </si>
  <si>
    <t xml:space="preserve">in-82 </t>
  </si>
  <si>
    <t xml:space="preserve">in-86 </t>
  </si>
  <si>
    <t xml:space="preserve">in-94 </t>
  </si>
  <si>
    <t>in-101</t>
  </si>
  <si>
    <t>in-103</t>
  </si>
  <si>
    <t>in-108</t>
  </si>
  <si>
    <t>in-120</t>
  </si>
  <si>
    <t>in-134</t>
  </si>
  <si>
    <t>in-147</t>
  </si>
  <si>
    <t>in-253</t>
  </si>
  <si>
    <t>in-248</t>
  </si>
  <si>
    <t>in-257</t>
  </si>
  <si>
    <t>in-306</t>
  </si>
  <si>
    <t>in-314</t>
  </si>
  <si>
    <t>in-331</t>
  </si>
  <si>
    <t>in-335</t>
  </si>
  <si>
    <t>in-372</t>
  </si>
  <si>
    <t>in-379</t>
  </si>
  <si>
    <t xml:space="preserve">in2-516           </t>
  </si>
  <si>
    <t xml:space="preserve">in2-560           </t>
  </si>
  <si>
    <t xml:space="preserve">in2-566           </t>
  </si>
  <si>
    <t xml:space="preserve">in2-571           </t>
  </si>
  <si>
    <t xml:space="preserve">in2-614           </t>
  </si>
  <si>
    <t xml:space="preserve">in2-679           </t>
  </si>
  <si>
    <t xml:space="preserve">in2-697           </t>
  </si>
  <si>
    <t xml:space="preserve">in2-713           </t>
  </si>
  <si>
    <t xml:space="preserve">in2-729           </t>
  </si>
  <si>
    <t xml:space="preserve">in2-783           </t>
  </si>
  <si>
    <t xml:space="preserve">in2-787           </t>
  </si>
  <si>
    <t xml:space="preserve">in2-783 </t>
  </si>
  <si>
    <t xml:space="preserve">in2-787 </t>
  </si>
  <si>
    <t>in3-822</t>
  </si>
  <si>
    <t>in3-865</t>
  </si>
  <si>
    <t>in3-1166</t>
  </si>
  <si>
    <t>进入后在长椅休息，没有进入cam2</t>
    <phoneticPr fontId="5" type="noConversion"/>
  </si>
  <si>
    <t>没有出现在cam2</t>
    <phoneticPr fontId="5" type="noConversion"/>
  </si>
  <si>
    <t>没有出现在cam2但出现在了cam3</t>
    <phoneticPr fontId="5" type="noConversion"/>
  </si>
  <si>
    <t>命中错了，应该是命中in-71的</t>
    <phoneticPr fontId="5" type="noConversion"/>
  </si>
  <si>
    <t>新出现的</t>
    <phoneticPr fontId="5" type="noConversion"/>
  </si>
  <si>
    <t xml:space="preserve">【其实是离开】in2-453 </t>
    <phoneticPr fontId="5" type="noConversion"/>
  </si>
  <si>
    <t xml:space="preserve">【其实是离开】in2-629 </t>
    <phoneticPr fontId="5" type="noConversion"/>
  </si>
  <si>
    <t>没有出现在3中</t>
    <phoneticPr fontId="5" type="noConversion"/>
  </si>
  <si>
    <t xml:space="preserve">【最后没出现】in2-599           </t>
    <phoneticPr fontId="5" type="noConversion"/>
  </si>
  <si>
    <t xml:space="preserve">【其实是离开】in-71 </t>
    <phoneticPr fontId="5" type="noConversion"/>
  </si>
  <si>
    <t>in-86</t>
    <phoneticPr fontId="5" type="noConversion"/>
  </si>
  <si>
    <t>【其实是离开】in-203</t>
    <phoneticPr fontId="5" type="noConversion"/>
  </si>
  <si>
    <t>cam-2命中错了！</t>
    <phoneticPr fontId="5" type="noConversion"/>
  </si>
  <si>
    <t>in-103</t>
    <phoneticPr fontId="5" type="noConversion"/>
  </si>
  <si>
    <t>没拍到</t>
    <phoneticPr fontId="5" type="noConversion"/>
  </si>
  <si>
    <t>reid出错</t>
    <phoneticPr fontId="5" type="noConversion"/>
  </si>
  <si>
    <t>被遮挡了！但是识别正确！</t>
    <phoneticPr fontId="5" type="noConversion"/>
  </si>
  <si>
    <t>由于截图质量很差，没办法进行重识别</t>
    <phoneticPr fontId="5" type="noConversion"/>
  </si>
  <si>
    <t>有效人数：17</t>
    <phoneticPr fontId="5" type="noConversion"/>
  </si>
  <si>
    <t>重识别正确人数：14</t>
    <phoneticPr fontId="5" type="noConversion"/>
  </si>
  <si>
    <t>有效人数：28（17+11）</t>
    <phoneticPr fontId="5" type="noConversion"/>
  </si>
  <si>
    <t>重识别正确人数：20</t>
    <phoneticPr fontId="5" type="noConversion"/>
  </si>
  <si>
    <t>重识别正确人数：-</t>
    <phoneticPr fontId="5" type="noConversion"/>
  </si>
  <si>
    <t>重识别正确率</t>
    <phoneticPr fontId="5" type="noConversion"/>
  </si>
  <si>
    <t>平均重识别正确率</t>
    <phoneticPr fontId="5" type="noConversion"/>
  </si>
  <si>
    <t>无效</t>
    <phoneticPr fontId="5" type="noConversion"/>
  </si>
  <si>
    <t>成像质量差，无效</t>
    <phoneticPr fontId="5" type="noConversion"/>
  </si>
  <si>
    <t>【1】没拍到，无效</t>
    <phoneticPr fontId="5" type="noConversion"/>
  </si>
  <si>
    <t>【2】没拍到，无效</t>
    <phoneticPr fontId="5" type="noConversion"/>
  </si>
  <si>
    <t>【3】没拍到，无效</t>
    <phoneticPr fontId="5" type="noConversion"/>
  </si>
  <si>
    <t>数据集</t>
    <phoneticPr fontId="5" type="noConversion"/>
  </si>
  <si>
    <t>MOTA</t>
    <phoneticPr fontId="5" type="noConversion"/>
  </si>
  <si>
    <t>MOTP</t>
    <phoneticPr fontId="5" type="noConversion"/>
  </si>
  <si>
    <t>MT</t>
    <phoneticPr fontId="5" type="noConversion"/>
  </si>
  <si>
    <t>ML</t>
    <phoneticPr fontId="5" type="noConversion"/>
  </si>
  <si>
    <t>IDF1</t>
    <phoneticPr fontId="5" type="noConversion"/>
  </si>
  <si>
    <t>IDR</t>
    <phoneticPr fontId="5" type="noConversion"/>
  </si>
  <si>
    <t>IDP</t>
    <phoneticPr fontId="5" type="noConversion"/>
  </si>
  <si>
    <t>FM</t>
    <phoneticPr fontId="5" type="noConversion"/>
  </si>
  <si>
    <t>IDS</t>
    <phoneticPr fontId="5" type="noConversion"/>
  </si>
  <si>
    <t>Idsw</t>
    <phoneticPr fontId="5" type="noConversion"/>
  </si>
  <si>
    <t>FP</t>
    <phoneticPr fontId="5" type="noConversion"/>
  </si>
  <si>
    <t>FN</t>
    <phoneticPr fontId="5" type="noConversion"/>
  </si>
  <si>
    <t>MOT20-01</t>
    <phoneticPr fontId="5" type="noConversion"/>
  </si>
  <si>
    <t>MOT20-02</t>
    <phoneticPr fontId="5" type="noConversion"/>
  </si>
  <si>
    <t>MOT20-03</t>
    <phoneticPr fontId="5" type="noConversion"/>
  </si>
  <si>
    <t>MOT20-05</t>
    <phoneticPr fontId="5" type="noConversion"/>
  </si>
  <si>
    <t>各序列平均</t>
    <phoneticPr fontId="5" type="noConversion"/>
  </si>
  <si>
    <t>Traker</t>
    <phoneticPr fontId="5" type="noConversion"/>
  </si>
  <si>
    <t>MOTA ↑</t>
    <phoneticPr fontId="5" type="noConversion"/>
  </si>
  <si>
    <t>IDF1↑</t>
    <phoneticPr fontId="5" type="noConversion"/>
  </si>
  <si>
    <t>MT/% ↑</t>
    <phoneticPr fontId="5" type="noConversion"/>
  </si>
  <si>
    <t>ML/% ↓</t>
    <phoneticPr fontId="5" type="noConversion"/>
  </si>
  <si>
    <t>IDs ↓</t>
    <phoneticPr fontId="5" type="noConversion"/>
  </si>
  <si>
    <t>FPS ↑</t>
    <phoneticPr fontId="5" type="noConversion"/>
  </si>
  <si>
    <t>ByteTrack</t>
    <phoneticPr fontId="5" type="noConversion"/>
  </si>
  <si>
    <t>680 </t>
  </si>
  <si>
    <t>OUTrack</t>
    <phoneticPr fontId="5" type="noConversion"/>
  </si>
  <si>
    <t>2,885 </t>
  </si>
  <si>
    <t>UTM</t>
    <phoneticPr fontId="5" type="noConversion"/>
  </si>
  <si>
    <t>2,592 </t>
  </si>
  <si>
    <t>RFTracker</t>
    <phoneticPr fontId="5" type="noConversion"/>
  </si>
  <si>
    <t>3,804 </t>
  </si>
  <si>
    <t>SUSHI</t>
    <phoneticPr fontId="5" type="noConversion"/>
  </si>
  <si>
    <t>1,053 </t>
  </si>
  <si>
    <t>TransCenter</t>
    <phoneticPr fontId="5" type="noConversion"/>
  </si>
  <si>
    <t>4,493 </t>
  </si>
  <si>
    <t>MPTC</t>
    <phoneticPr fontId="5" type="noConversion"/>
  </si>
  <si>
    <t>4,533 </t>
  </si>
  <si>
    <t>TMOH</t>
    <phoneticPr fontId="5" type="noConversion"/>
  </si>
  <si>
    <t>2,342 </t>
  </si>
  <si>
    <t>OCSORT</t>
    <phoneticPr fontId="5" type="noConversion"/>
  </si>
  <si>
    <t>554 </t>
  </si>
  <si>
    <t>MFI</t>
    <phoneticPr fontId="5" type="noConversion"/>
  </si>
  <si>
    <t>1,91</t>
  </si>
  <si>
    <t>ours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</si>
</sst>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0.5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Consolas"/>
      <family val="3"/>
    </font>
    <font>
      <sz val="11"/>
      <color rgb="FF00B0F0"/>
      <name val="等线"/>
      <family val="2"/>
      <charset val="134"/>
      <scheme val="minor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 wrapText="1"/>
    </xf>
    <xf numFmtId="10" fontId="4" fillId="3" borderId="1" xfId="1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6" fillId="4" borderId="1" xfId="1" applyNumberFormat="1" applyFont="1" applyFill="1" applyBorder="1" applyAlignment="1">
      <alignment horizontal="center" vertical="center"/>
    </xf>
    <xf numFmtId="10" fontId="6" fillId="2" borderId="1" xfId="1" applyNumberFormat="1" applyFont="1" applyFill="1" applyBorder="1" applyAlignment="1">
      <alignment horizontal="center" vertical="center"/>
    </xf>
    <xf numFmtId="10" fontId="6" fillId="3" borderId="1" xfId="1" applyNumberFormat="1" applyFont="1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751F-ED6B-41EA-BFEF-32FDB5F3309B}">
  <dimension ref="A1:F14"/>
  <sheetViews>
    <sheetView zoomScale="145" zoomScaleNormal="145" workbookViewId="0">
      <selection sqref="A1:F14"/>
    </sheetView>
  </sheetViews>
  <sheetFormatPr defaultRowHeight="14.25" x14ac:dyDescent="0.2"/>
  <sheetData>
    <row r="1" spans="1:6" x14ac:dyDescent="0.2">
      <c r="A1" s="30" t="s">
        <v>0</v>
      </c>
      <c r="B1" s="30" t="s">
        <v>1</v>
      </c>
      <c r="C1" s="30"/>
      <c r="D1" s="30" t="s">
        <v>2</v>
      </c>
      <c r="E1" s="30"/>
      <c r="F1" s="30" t="s">
        <v>3</v>
      </c>
    </row>
    <row r="2" spans="1:6" x14ac:dyDescent="0.2">
      <c r="A2" s="30"/>
      <c r="B2" s="3" t="s">
        <v>4</v>
      </c>
      <c r="C2" s="3" t="s">
        <v>5</v>
      </c>
      <c r="D2" s="3" t="s">
        <v>4</v>
      </c>
      <c r="E2" s="3" t="s">
        <v>5</v>
      </c>
      <c r="F2" s="30"/>
    </row>
    <row r="3" spans="1:6" x14ac:dyDescent="0.2">
      <c r="A3" s="30" t="s">
        <v>12</v>
      </c>
      <c r="B3" s="3" t="s">
        <v>6</v>
      </c>
      <c r="C3" s="3">
        <v>25</v>
      </c>
      <c r="D3" s="3" t="s">
        <v>6</v>
      </c>
      <c r="E3" s="3">
        <v>23</v>
      </c>
      <c r="F3" s="5">
        <f t="shared" ref="F3:F11" si="0">E3/C3</f>
        <v>0.92</v>
      </c>
    </row>
    <row r="4" spans="1:6" x14ac:dyDescent="0.2">
      <c r="A4" s="30"/>
      <c r="B4" s="3" t="s">
        <v>7</v>
      </c>
      <c r="C4" s="3">
        <v>16</v>
      </c>
      <c r="D4" s="3" t="s">
        <v>7</v>
      </c>
      <c r="E4" s="3">
        <v>15</v>
      </c>
      <c r="F4" s="6">
        <f t="shared" si="0"/>
        <v>0.9375</v>
      </c>
    </row>
    <row r="5" spans="1:6" x14ac:dyDescent="0.2">
      <c r="A5" s="30"/>
      <c r="B5" s="3" t="s">
        <v>8</v>
      </c>
      <c r="C5" s="3">
        <f>C3+C4</f>
        <v>41</v>
      </c>
      <c r="D5" s="3" t="s">
        <v>8</v>
      </c>
      <c r="E5" s="3">
        <f>E3+E4</f>
        <v>38</v>
      </c>
      <c r="F5" s="7">
        <f t="shared" si="0"/>
        <v>0.92682926829268297</v>
      </c>
    </row>
    <row r="6" spans="1:6" x14ac:dyDescent="0.2">
      <c r="A6" s="30" t="s">
        <v>11</v>
      </c>
      <c r="B6" s="3" t="s">
        <v>6</v>
      </c>
      <c r="C6" s="3">
        <v>30</v>
      </c>
      <c r="D6" s="3" t="s">
        <v>6</v>
      </c>
      <c r="E6" s="3">
        <v>28</v>
      </c>
      <c r="F6" s="5">
        <f t="shared" si="0"/>
        <v>0.93333333333333335</v>
      </c>
    </row>
    <row r="7" spans="1:6" x14ac:dyDescent="0.2">
      <c r="A7" s="30"/>
      <c r="B7" s="3" t="s">
        <v>7</v>
      </c>
      <c r="C7" s="3">
        <v>23</v>
      </c>
      <c r="D7" s="3" t="s">
        <v>7</v>
      </c>
      <c r="E7" s="3">
        <v>20</v>
      </c>
      <c r="F7" s="6">
        <f t="shared" si="0"/>
        <v>0.86956521739130432</v>
      </c>
    </row>
    <row r="8" spans="1:6" x14ac:dyDescent="0.2">
      <c r="A8" s="30"/>
      <c r="B8" s="3" t="s">
        <v>8</v>
      </c>
      <c r="C8" s="4">
        <v>53</v>
      </c>
      <c r="D8" s="3" t="s">
        <v>8</v>
      </c>
      <c r="E8" s="4">
        <f>E6+E7</f>
        <v>48</v>
      </c>
      <c r="F8" s="8">
        <f t="shared" si="0"/>
        <v>0.90566037735849059</v>
      </c>
    </row>
    <row r="9" spans="1:6" x14ac:dyDescent="0.2">
      <c r="A9" s="32" t="s">
        <v>13</v>
      </c>
      <c r="B9" s="3" t="s">
        <v>6</v>
      </c>
      <c r="C9" s="4">
        <v>30</v>
      </c>
      <c r="D9" s="3" t="s">
        <v>6</v>
      </c>
      <c r="E9" s="4">
        <v>27</v>
      </c>
      <c r="F9" s="9">
        <f t="shared" si="0"/>
        <v>0.9</v>
      </c>
    </row>
    <row r="10" spans="1:6" x14ac:dyDescent="0.2">
      <c r="A10" s="32"/>
      <c r="B10" s="3" t="s">
        <v>7</v>
      </c>
      <c r="C10" s="4">
        <v>25</v>
      </c>
      <c r="D10" s="3" t="s">
        <v>7</v>
      </c>
      <c r="E10" s="4">
        <v>25</v>
      </c>
      <c r="F10" s="10">
        <f t="shared" si="0"/>
        <v>1</v>
      </c>
    </row>
    <row r="11" spans="1:6" x14ac:dyDescent="0.2">
      <c r="A11" s="32"/>
      <c r="B11" s="3" t="s">
        <v>8</v>
      </c>
      <c r="C11" s="4">
        <f>C10+C9</f>
        <v>55</v>
      </c>
      <c r="D11" s="3" t="s">
        <v>8</v>
      </c>
      <c r="E11" s="4">
        <f>E9+E10</f>
        <v>52</v>
      </c>
      <c r="F11" s="8">
        <f t="shared" si="0"/>
        <v>0.94545454545454544</v>
      </c>
    </row>
    <row r="12" spans="1:6" x14ac:dyDescent="0.2">
      <c r="A12" s="31" t="s">
        <v>14</v>
      </c>
      <c r="B12" s="31"/>
      <c r="C12" s="31"/>
      <c r="D12" s="31"/>
      <c r="E12" s="2" t="s">
        <v>15</v>
      </c>
      <c r="F12" s="11">
        <f>SUM(F3+F6+F9)/3</f>
        <v>0.9177777777777778</v>
      </c>
    </row>
    <row r="13" spans="1:6" x14ac:dyDescent="0.2">
      <c r="A13" s="31"/>
      <c r="B13" s="31"/>
      <c r="C13" s="31"/>
      <c r="D13" s="31"/>
      <c r="E13" s="2" t="s">
        <v>16</v>
      </c>
      <c r="F13" s="12">
        <f>SUM(F4+F7+F10)/3</f>
        <v>0.93568840579710144</v>
      </c>
    </row>
    <row r="14" spans="1:6" x14ac:dyDescent="0.2">
      <c r="A14" s="31"/>
      <c r="B14" s="31"/>
      <c r="C14" s="31"/>
      <c r="D14" s="31"/>
      <c r="E14" s="2" t="s">
        <v>17</v>
      </c>
      <c r="F14" s="13">
        <f>SUM(F5+F8+F11)/3</f>
        <v>0.92598139703523963</v>
      </c>
    </row>
  </sheetData>
  <mergeCells count="8">
    <mergeCell ref="F1:F2"/>
    <mergeCell ref="A12:D14"/>
    <mergeCell ref="A1:A2"/>
    <mergeCell ref="B1:C1"/>
    <mergeCell ref="D1:E1"/>
    <mergeCell ref="A3:A5"/>
    <mergeCell ref="A6:A8"/>
    <mergeCell ref="A9:A1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AF8B-FF38-430C-AA7A-AD98DDF8E1AD}">
  <dimension ref="B1:L54"/>
  <sheetViews>
    <sheetView zoomScale="130" zoomScaleNormal="130" workbookViewId="0">
      <selection activeCell="F10" sqref="F10"/>
    </sheetView>
  </sheetViews>
  <sheetFormatPr defaultRowHeight="14.25" x14ac:dyDescent="0.2"/>
  <cols>
    <col min="9" max="9" width="25.875" customWidth="1"/>
  </cols>
  <sheetData>
    <row r="1" spans="2:12" x14ac:dyDescent="0.2">
      <c r="B1" s="14" t="s">
        <v>9</v>
      </c>
      <c r="C1" s="14" t="s">
        <v>10</v>
      </c>
      <c r="D1" s="14" t="s">
        <v>13</v>
      </c>
      <c r="I1" s="1"/>
      <c r="J1" s="17" t="s">
        <v>48</v>
      </c>
      <c r="K1" s="17" t="s">
        <v>49</v>
      </c>
      <c r="L1" s="17" t="s">
        <v>50</v>
      </c>
    </row>
    <row r="2" spans="2:12" x14ac:dyDescent="0.2">
      <c r="B2" t="s">
        <v>18</v>
      </c>
      <c r="I2" s="1" t="s">
        <v>86</v>
      </c>
      <c r="J2" s="1">
        <v>30</v>
      </c>
      <c r="K2" s="1">
        <v>28</v>
      </c>
      <c r="L2" s="1">
        <v>27</v>
      </c>
    </row>
    <row r="3" spans="2:12" x14ac:dyDescent="0.2">
      <c r="B3" t="s">
        <v>19</v>
      </c>
      <c r="I3" s="1"/>
      <c r="J3" s="1"/>
      <c r="K3" s="1"/>
      <c r="L3" s="1"/>
    </row>
    <row r="4" spans="2:12" x14ac:dyDescent="0.2">
      <c r="B4" t="s">
        <v>20</v>
      </c>
      <c r="I4" s="1" t="s">
        <v>51</v>
      </c>
      <c r="J4" s="1" t="s">
        <v>54</v>
      </c>
      <c r="K4" s="1">
        <v>26</v>
      </c>
      <c r="L4" s="1"/>
    </row>
    <row r="5" spans="2:12" x14ac:dyDescent="0.2">
      <c r="B5" t="s">
        <v>21</v>
      </c>
      <c r="I5" s="1" t="s">
        <v>52</v>
      </c>
      <c r="J5" s="1" t="s">
        <v>54</v>
      </c>
      <c r="K5" s="1">
        <f>K4/J7</f>
        <v>0.8666666666666667</v>
      </c>
      <c r="L5" s="1"/>
    </row>
    <row r="6" spans="2:12" x14ac:dyDescent="0.2">
      <c r="B6" t="s">
        <v>22</v>
      </c>
      <c r="I6" s="1"/>
      <c r="J6" s="1"/>
      <c r="K6" s="1"/>
      <c r="L6" s="1"/>
    </row>
    <row r="7" spans="2:12" x14ac:dyDescent="0.2">
      <c r="B7" t="s">
        <v>85</v>
      </c>
      <c r="I7" s="1" t="s">
        <v>53</v>
      </c>
      <c r="J7" s="1">
        <v>30</v>
      </c>
      <c r="K7" s="1">
        <v>30</v>
      </c>
      <c r="L7" s="1">
        <v>30</v>
      </c>
    </row>
    <row r="8" spans="2:12" x14ac:dyDescent="0.2">
      <c r="B8" t="s">
        <v>23</v>
      </c>
    </row>
    <row r="9" spans="2:12" x14ac:dyDescent="0.2">
      <c r="B9" t="s">
        <v>24</v>
      </c>
    </row>
    <row r="10" spans="2:12" x14ac:dyDescent="0.2">
      <c r="B10" t="s">
        <v>25</v>
      </c>
    </row>
    <row r="11" spans="2:12" x14ac:dyDescent="0.2">
      <c r="B11" t="s">
        <v>26</v>
      </c>
    </row>
    <row r="12" spans="2:12" x14ac:dyDescent="0.2">
      <c r="B12" t="s">
        <v>27</v>
      </c>
    </row>
    <row r="13" spans="2:12" x14ac:dyDescent="0.2">
      <c r="B13" t="s">
        <v>28</v>
      </c>
    </row>
    <row r="14" spans="2:12" x14ac:dyDescent="0.2">
      <c r="B14" t="s">
        <v>29</v>
      </c>
    </row>
    <row r="15" spans="2:12" x14ac:dyDescent="0.2">
      <c r="B15" t="s">
        <v>30</v>
      </c>
    </row>
    <row r="16" spans="2:12" x14ac:dyDescent="0.2">
      <c r="B16" t="s">
        <v>31</v>
      </c>
    </row>
    <row r="17" spans="2:3" x14ac:dyDescent="0.2">
      <c r="B17" t="s">
        <v>32</v>
      </c>
    </row>
    <row r="18" spans="2:3" x14ac:dyDescent="0.2">
      <c r="B18" t="s">
        <v>33</v>
      </c>
    </row>
    <row r="19" spans="2:3" x14ac:dyDescent="0.2">
      <c r="B19" t="s">
        <v>34</v>
      </c>
    </row>
    <row r="20" spans="2:3" x14ac:dyDescent="0.2">
      <c r="B20" t="s">
        <v>35</v>
      </c>
    </row>
    <row r="21" spans="2:3" x14ac:dyDescent="0.2">
      <c r="B21" t="s">
        <v>36</v>
      </c>
    </row>
    <row r="22" spans="2:3" x14ac:dyDescent="0.2">
      <c r="B22" t="s">
        <v>37</v>
      </c>
    </row>
    <row r="23" spans="2:3" x14ac:dyDescent="0.2">
      <c r="B23" t="s">
        <v>38</v>
      </c>
    </row>
    <row r="24" spans="2:3" x14ac:dyDescent="0.2">
      <c r="B24" t="s">
        <v>39</v>
      </c>
    </row>
    <row r="25" spans="2:3" x14ac:dyDescent="0.2">
      <c r="C25" t="s">
        <v>70</v>
      </c>
    </row>
    <row r="26" spans="2:3" x14ac:dyDescent="0.2">
      <c r="C26" t="s">
        <v>71</v>
      </c>
    </row>
    <row r="27" spans="2:3" x14ac:dyDescent="0.2">
      <c r="C27" t="s">
        <v>72</v>
      </c>
    </row>
    <row r="28" spans="2:3" x14ac:dyDescent="0.2">
      <c r="C28" t="s">
        <v>73</v>
      </c>
    </row>
    <row r="29" spans="2:3" x14ac:dyDescent="0.2">
      <c r="C29" t="s">
        <v>74</v>
      </c>
    </row>
    <row r="30" spans="2:3" x14ac:dyDescent="0.2">
      <c r="C30" t="s">
        <v>75</v>
      </c>
    </row>
    <row r="31" spans="2:3" x14ac:dyDescent="0.2">
      <c r="C31" t="s">
        <v>76</v>
      </c>
    </row>
    <row r="32" spans="2:3" x14ac:dyDescent="0.2">
      <c r="C32" t="s">
        <v>77</v>
      </c>
    </row>
    <row r="33" spans="3:4" x14ac:dyDescent="0.2">
      <c r="C33" t="s">
        <v>78</v>
      </c>
    </row>
    <row r="34" spans="3:4" x14ac:dyDescent="0.2">
      <c r="C34" t="s">
        <v>79</v>
      </c>
    </row>
    <row r="35" spans="3:4" x14ac:dyDescent="0.2">
      <c r="C35" t="s">
        <v>80</v>
      </c>
    </row>
    <row r="36" spans="3:4" x14ac:dyDescent="0.2">
      <c r="C36" t="s">
        <v>81</v>
      </c>
    </row>
    <row r="37" spans="3:4" x14ac:dyDescent="0.2">
      <c r="C37" t="s">
        <v>82</v>
      </c>
    </row>
    <row r="38" spans="3:4" x14ac:dyDescent="0.2">
      <c r="C38" t="s">
        <v>83</v>
      </c>
    </row>
    <row r="39" spans="3:4" x14ac:dyDescent="0.2">
      <c r="C39" t="s">
        <v>84</v>
      </c>
    </row>
    <row r="40" spans="3:4" x14ac:dyDescent="0.2">
      <c r="D40" t="s">
        <v>55</v>
      </c>
    </row>
    <row r="41" spans="3:4" x14ac:dyDescent="0.2">
      <c r="D41" t="s">
        <v>56</v>
      </c>
    </row>
    <row r="42" spans="3:4" x14ac:dyDescent="0.2">
      <c r="D42" t="s">
        <v>57</v>
      </c>
    </row>
    <row r="43" spans="3:4" x14ac:dyDescent="0.2">
      <c r="D43" t="s">
        <v>58</v>
      </c>
    </row>
    <row r="44" spans="3:4" x14ac:dyDescent="0.2">
      <c r="D44" t="s">
        <v>59</v>
      </c>
    </row>
    <row r="45" spans="3:4" x14ac:dyDescent="0.2">
      <c r="D45" t="s">
        <v>60</v>
      </c>
    </row>
    <row r="46" spans="3:4" x14ac:dyDescent="0.2">
      <c r="D46" t="s">
        <v>61</v>
      </c>
    </row>
    <row r="47" spans="3:4" x14ac:dyDescent="0.2">
      <c r="D47" t="s">
        <v>62</v>
      </c>
    </row>
    <row r="48" spans="3:4" x14ac:dyDescent="0.2">
      <c r="D48" t="s">
        <v>63</v>
      </c>
    </row>
    <row r="49" spans="4:4" x14ac:dyDescent="0.2">
      <c r="D49" t="s">
        <v>64</v>
      </c>
    </row>
    <row r="50" spans="4:4" x14ac:dyDescent="0.2">
      <c r="D50" t="s">
        <v>65</v>
      </c>
    </row>
    <row r="51" spans="4:4" x14ac:dyDescent="0.2">
      <c r="D51" t="s">
        <v>66</v>
      </c>
    </row>
    <row r="52" spans="4:4" x14ac:dyDescent="0.2">
      <c r="D52" t="s">
        <v>67</v>
      </c>
    </row>
    <row r="53" spans="4:4" x14ac:dyDescent="0.2">
      <c r="D53" t="s">
        <v>68</v>
      </c>
    </row>
    <row r="54" spans="4:4" x14ac:dyDescent="0.2">
      <c r="D54" t="s">
        <v>69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FA58-A44C-462D-89B9-CAB585D3CE99}">
  <dimension ref="A1:F14"/>
  <sheetViews>
    <sheetView zoomScale="160" zoomScaleNormal="160" workbookViewId="0">
      <selection activeCell="D23" sqref="D23"/>
    </sheetView>
  </sheetViews>
  <sheetFormatPr defaultRowHeight="14.25" x14ac:dyDescent="0.2"/>
  <sheetData>
    <row r="1" spans="1:6" x14ac:dyDescent="0.2">
      <c r="A1" s="30" t="s">
        <v>0</v>
      </c>
      <c r="B1" s="30" t="s">
        <v>1</v>
      </c>
      <c r="C1" s="30"/>
      <c r="D1" s="30" t="s">
        <v>2</v>
      </c>
      <c r="E1" s="30"/>
      <c r="F1" s="30" t="s">
        <v>3</v>
      </c>
    </row>
    <row r="2" spans="1:6" x14ac:dyDescent="0.2">
      <c r="A2" s="30"/>
      <c r="B2" s="3" t="s">
        <v>4</v>
      </c>
      <c r="C2" s="3" t="s">
        <v>5</v>
      </c>
      <c r="D2" s="3" t="s">
        <v>4</v>
      </c>
      <c r="E2" s="3" t="s">
        <v>5</v>
      </c>
      <c r="F2" s="30"/>
    </row>
    <row r="3" spans="1:6" x14ac:dyDescent="0.2">
      <c r="A3" s="30" t="s">
        <v>12</v>
      </c>
      <c r="B3" s="3" t="s">
        <v>6</v>
      </c>
      <c r="C3" s="3">
        <v>30</v>
      </c>
      <c r="D3" s="3" t="s">
        <v>6</v>
      </c>
      <c r="E3" s="15">
        <v>30</v>
      </c>
      <c r="F3" s="5">
        <f t="shared" ref="F3:F11" si="0">E3/C3</f>
        <v>1</v>
      </c>
    </row>
    <row r="4" spans="1:6" x14ac:dyDescent="0.2">
      <c r="A4" s="30"/>
      <c r="B4" s="3" t="s">
        <v>7</v>
      </c>
      <c r="C4" s="3">
        <v>16</v>
      </c>
      <c r="D4" s="3" t="s">
        <v>7</v>
      </c>
      <c r="E4" s="3">
        <v>15</v>
      </c>
      <c r="F4" s="6">
        <f t="shared" si="0"/>
        <v>0.9375</v>
      </c>
    </row>
    <row r="5" spans="1:6" x14ac:dyDescent="0.2">
      <c r="A5" s="30"/>
      <c r="B5" s="3" t="s">
        <v>8</v>
      </c>
      <c r="C5" s="3">
        <f>C3+C4</f>
        <v>46</v>
      </c>
      <c r="D5" s="3" t="s">
        <v>8</v>
      </c>
      <c r="E5" s="3">
        <f>E3+E4</f>
        <v>45</v>
      </c>
      <c r="F5" s="7">
        <f t="shared" si="0"/>
        <v>0.97826086956521741</v>
      </c>
    </row>
    <row r="6" spans="1:6" x14ac:dyDescent="0.2">
      <c r="A6" s="30" t="s">
        <v>11</v>
      </c>
      <c r="B6" s="3" t="s">
        <v>6</v>
      </c>
      <c r="C6" s="3">
        <v>30</v>
      </c>
      <c r="D6" s="3" t="s">
        <v>6</v>
      </c>
      <c r="E6" s="15">
        <v>28</v>
      </c>
      <c r="F6" s="5">
        <f t="shared" si="0"/>
        <v>0.93333333333333335</v>
      </c>
    </row>
    <row r="7" spans="1:6" x14ac:dyDescent="0.2">
      <c r="A7" s="30"/>
      <c r="B7" s="3" t="s">
        <v>7</v>
      </c>
      <c r="C7" s="3">
        <v>23</v>
      </c>
      <c r="D7" s="3" t="s">
        <v>7</v>
      </c>
      <c r="E7" s="3">
        <v>20</v>
      </c>
      <c r="F7" s="6">
        <f t="shared" si="0"/>
        <v>0.86956521739130432</v>
      </c>
    </row>
    <row r="8" spans="1:6" x14ac:dyDescent="0.2">
      <c r="A8" s="30"/>
      <c r="B8" s="3" t="s">
        <v>8</v>
      </c>
      <c r="C8" s="4">
        <v>53</v>
      </c>
      <c r="D8" s="3" t="s">
        <v>8</v>
      </c>
      <c r="E8" s="4">
        <f>E6+E7</f>
        <v>48</v>
      </c>
      <c r="F8" s="8">
        <f t="shared" si="0"/>
        <v>0.90566037735849059</v>
      </c>
    </row>
    <row r="9" spans="1:6" x14ac:dyDescent="0.2">
      <c r="A9" s="32" t="s">
        <v>13</v>
      </c>
      <c r="B9" s="3" t="s">
        <v>6</v>
      </c>
      <c r="C9" s="4">
        <v>28</v>
      </c>
      <c r="D9" s="3" t="s">
        <v>6</v>
      </c>
      <c r="E9" s="16">
        <v>27</v>
      </c>
      <c r="F9" s="9">
        <f t="shared" si="0"/>
        <v>0.9642857142857143</v>
      </c>
    </row>
    <row r="10" spans="1:6" x14ac:dyDescent="0.2">
      <c r="A10" s="32"/>
      <c r="B10" s="3" t="s">
        <v>7</v>
      </c>
      <c r="C10" s="4">
        <v>25</v>
      </c>
      <c r="D10" s="3" t="s">
        <v>7</v>
      </c>
      <c r="E10" s="4">
        <v>25</v>
      </c>
      <c r="F10" s="10">
        <f t="shared" si="0"/>
        <v>1</v>
      </c>
    </row>
    <row r="11" spans="1:6" x14ac:dyDescent="0.2">
      <c r="A11" s="32"/>
      <c r="B11" s="3" t="s">
        <v>8</v>
      </c>
      <c r="C11" s="4">
        <f>C10+C9</f>
        <v>53</v>
      </c>
      <c r="D11" s="3" t="s">
        <v>8</v>
      </c>
      <c r="E11" s="4">
        <f>E9+E10</f>
        <v>52</v>
      </c>
      <c r="F11" s="8">
        <f t="shared" si="0"/>
        <v>0.98113207547169812</v>
      </c>
    </row>
    <row r="12" spans="1:6" x14ac:dyDescent="0.2">
      <c r="A12" s="31" t="s">
        <v>14</v>
      </c>
      <c r="B12" s="31"/>
      <c r="C12" s="31"/>
      <c r="D12" s="31"/>
      <c r="E12" s="2" t="s">
        <v>15</v>
      </c>
      <c r="F12" s="11">
        <f>SUM(F3+F6+F9)/3</f>
        <v>0.96587301587301588</v>
      </c>
    </row>
    <row r="13" spans="1:6" x14ac:dyDescent="0.2">
      <c r="A13" s="31"/>
      <c r="B13" s="31"/>
      <c r="C13" s="31"/>
      <c r="D13" s="31"/>
      <c r="E13" s="2" t="s">
        <v>16</v>
      </c>
      <c r="F13" s="12">
        <f>SUM(F4+F7+F10)/3</f>
        <v>0.93568840579710144</v>
      </c>
    </row>
    <row r="14" spans="1:6" x14ac:dyDescent="0.2">
      <c r="A14" s="31"/>
      <c r="B14" s="31"/>
      <c r="C14" s="31"/>
      <c r="D14" s="31"/>
      <c r="E14" s="2" t="s">
        <v>17</v>
      </c>
      <c r="F14" s="13">
        <f>SUM(F5+F8+F11)/3</f>
        <v>0.955017774131802</v>
      </c>
    </row>
  </sheetData>
  <mergeCells count="8">
    <mergeCell ref="F1:F2"/>
    <mergeCell ref="A3:A5"/>
    <mergeCell ref="A6:A8"/>
    <mergeCell ref="A9:A11"/>
    <mergeCell ref="A12:D14"/>
    <mergeCell ref="A1:A2"/>
    <mergeCell ref="B1:C1"/>
    <mergeCell ref="D1:E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D491-CA7C-4B5B-96BC-95F2F2AD9A63}">
  <dimension ref="A1:E57"/>
  <sheetViews>
    <sheetView zoomScaleNormal="100" workbookViewId="0">
      <selection activeCell="A6" sqref="A6:A20"/>
    </sheetView>
  </sheetViews>
  <sheetFormatPr defaultRowHeight="14.25" x14ac:dyDescent="0.2"/>
  <cols>
    <col min="1" max="1" width="20.5" style="19" bestFit="1" customWidth="1"/>
    <col min="2" max="2" width="28.25" style="19" bestFit="1" customWidth="1"/>
    <col min="3" max="3" width="25.5" style="19" bestFit="1" customWidth="1"/>
    <col min="4" max="4" width="37.375" style="19" customWidth="1"/>
    <col min="5" max="5" width="32.625" style="19" bestFit="1" customWidth="1"/>
    <col min="6" max="16384" width="9" style="19"/>
  </cols>
  <sheetData>
    <row r="1" spans="1:4" ht="15" x14ac:dyDescent="0.2">
      <c r="A1" s="23" t="s">
        <v>133</v>
      </c>
      <c r="B1" s="33" t="s">
        <v>149</v>
      </c>
      <c r="C1" s="34"/>
      <c r="D1" s="19" t="s">
        <v>136</v>
      </c>
    </row>
    <row r="2" spans="1:4" x14ac:dyDescent="0.2">
      <c r="A2" s="23" t="s">
        <v>135</v>
      </c>
      <c r="B2" s="35" t="s">
        <v>149</v>
      </c>
      <c r="C2" s="35"/>
      <c r="D2" s="19" t="s">
        <v>124</v>
      </c>
    </row>
    <row r="3" spans="1:4" x14ac:dyDescent="0.2">
      <c r="A3" s="19" t="s">
        <v>90</v>
      </c>
      <c r="B3" s="35" t="s">
        <v>151</v>
      </c>
      <c r="C3" s="35"/>
    </row>
    <row r="4" spans="1:4" x14ac:dyDescent="0.2">
      <c r="A4" s="19" t="s">
        <v>92</v>
      </c>
      <c r="B4" s="35" t="s">
        <v>152</v>
      </c>
      <c r="C4" s="35"/>
      <c r="D4" s="19" t="s">
        <v>126</v>
      </c>
    </row>
    <row r="5" spans="1:4" x14ac:dyDescent="0.2">
      <c r="A5" s="19" t="s">
        <v>107</v>
      </c>
      <c r="B5" s="35" t="s">
        <v>153</v>
      </c>
      <c r="C5" s="35"/>
      <c r="D5" s="19" t="s">
        <v>124</v>
      </c>
    </row>
    <row r="6" spans="1:4" ht="15" x14ac:dyDescent="0.2">
      <c r="A6" s="25" t="s">
        <v>91</v>
      </c>
      <c r="B6" s="26" t="s">
        <v>134</v>
      </c>
      <c r="C6" s="26" t="s">
        <v>91</v>
      </c>
      <c r="D6" s="19" t="s">
        <v>125</v>
      </c>
    </row>
    <row r="7" spans="1:4" ht="15" x14ac:dyDescent="0.2">
      <c r="A7" s="22" t="s">
        <v>93</v>
      </c>
      <c r="B7" s="29" t="s">
        <v>138</v>
      </c>
      <c r="C7" s="20" t="s">
        <v>93</v>
      </c>
      <c r="D7" s="19" t="s">
        <v>139</v>
      </c>
    </row>
    <row r="8" spans="1:4" x14ac:dyDescent="0.2">
      <c r="A8" s="19" t="s">
        <v>94</v>
      </c>
      <c r="B8" s="19" t="s">
        <v>137</v>
      </c>
      <c r="C8" s="27" t="s">
        <v>121</v>
      </c>
    </row>
    <row r="9" spans="1:4" x14ac:dyDescent="0.2">
      <c r="A9" s="25" t="s">
        <v>95</v>
      </c>
      <c r="B9" s="25" t="s">
        <v>95</v>
      </c>
      <c r="C9" s="25" t="s">
        <v>95</v>
      </c>
    </row>
    <row r="10" spans="1:4" x14ac:dyDescent="0.2">
      <c r="A10" s="25" t="s">
        <v>96</v>
      </c>
      <c r="B10" s="25" t="s">
        <v>96</v>
      </c>
      <c r="C10" s="25" t="s">
        <v>96</v>
      </c>
    </row>
    <row r="11" spans="1:4" x14ac:dyDescent="0.2">
      <c r="A11" s="25" t="s">
        <v>97</v>
      </c>
      <c r="B11" s="25" t="s">
        <v>97</v>
      </c>
      <c r="C11" s="25" t="s">
        <v>97</v>
      </c>
    </row>
    <row r="12" spans="1:4" x14ac:dyDescent="0.2">
      <c r="A12" s="25" t="s">
        <v>98</v>
      </c>
      <c r="B12" s="25" t="s">
        <v>98</v>
      </c>
      <c r="C12" s="25" t="s">
        <v>98</v>
      </c>
    </row>
    <row r="13" spans="1:4" x14ac:dyDescent="0.2">
      <c r="A13" s="19" t="s">
        <v>99</v>
      </c>
      <c r="B13" s="19" t="s">
        <v>99</v>
      </c>
      <c r="C13" s="28" t="s">
        <v>140</v>
      </c>
    </row>
    <row r="14" spans="1:4" x14ac:dyDescent="0.2">
      <c r="A14" s="25" t="s">
        <v>100</v>
      </c>
      <c r="B14" s="25" t="s">
        <v>100</v>
      </c>
      <c r="C14" s="25" t="s">
        <v>100</v>
      </c>
    </row>
    <row r="15" spans="1:4" x14ac:dyDescent="0.2">
      <c r="A15" s="25" t="s">
        <v>101</v>
      </c>
      <c r="B15" s="25" t="s">
        <v>101</v>
      </c>
      <c r="C15" s="25" t="s">
        <v>101</v>
      </c>
    </row>
    <row r="16" spans="1:4" x14ac:dyDescent="0.2">
      <c r="A16" s="25" t="s">
        <v>102</v>
      </c>
      <c r="B16" s="25" t="s">
        <v>102</v>
      </c>
      <c r="C16" s="25" t="s">
        <v>102</v>
      </c>
    </row>
    <row r="17" spans="1:4" x14ac:dyDescent="0.2">
      <c r="A17" s="19" t="s">
        <v>103</v>
      </c>
      <c r="B17" s="19" t="s">
        <v>103</v>
      </c>
      <c r="C17" s="28" t="s">
        <v>140</v>
      </c>
    </row>
    <row r="18" spans="1:4" x14ac:dyDescent="0.2">
      <c r="A18" s="25" t="s">
        <v>104</v>
      </c>
      <c r="B18" s="25" t="s">
        <v>104</v>
      </c>
      <c r="C18" s="25" t="s">
        <v>104</v>
      </c>
    </row>
    <row r="19" spans="1:4" x14ac:dyDescent="0.2">
      <c r="A19" s="25" t="s">
        <v>105</v>
      </c>
      <c r="B19" s="25" t="s">
        <v>105</v>
      </c>
      <c r="C19" s="25" t="s">
        <v>105</v>
      </c>
    </row>
    <row r="20" spans="1:4" x14ac:dyDescent="0.2">
      <c r="A20" s="19" t="s">
        <v>106</v>
      </c>
      <c r="B20" s="35" t="s">
        <v>150</v>
      </c>
      <c r="C20" s="35"/>
      <c r="D20" s="19" t="s">
        <v>141</v>
      </c>
    </row>
    <row r="21" spans="1:4" x14ac:dyDescent="0.2">
      <c r="B21" s="19" t="s">
        <v>129</v>
      </c>
    </row>
    <row r="22" spans="1:4" x14ac:dyDescent="0.2">
      <c r="B22" s="24" t="s">
        <v>108</v>
      </c>
      <c r="C22" s="24" t="s">
        <v>40</v>
      </c>
    </row>
    <row r="23" spans="1:4" x14ac:dyDescent="0.2">
      <c r="B23" s="24" t="s">
        <v>109</v>
      </c>
      <c r="C23" s="24" t="s">
        <v>41</v>
      </c>
    </row>
    <row r="24" spans="1:4" x14ac:dyDescent="0.2">
      <c r="B24" s="24" t="s">
        <v>110</v>
      </c>
      <c r="C24" s="24" t="s">
        <v>42</v>
      </c>
    </row>
    <row r="25" spans="1:4" x14ac:dyDescent="0.2">
      <c r="B25" s="24" t="s">
        <v>111</v>
      </c>
      <c r="C25" s="24" t="s">
        <v>43</v>
      </c>
    </row>
    <row r="26" spans="1:4" x14ac:dyDescent="0.2">
      <c r="B26" s="24" t="s">
        <v>112</v>
      </c>
      <c r="C26" s="24" t="s">
        <v>44</v>
      </c>
    </row>
    <row r="27" spans="1:4" x14ac:dyDescent="0.2">
      <c r="B27" s="19" t="s">
        <v>130</v>
      </c>
    </row>
    <row r="28" spans="1:4" x14ac:dyDescent="0.2">
      <c r="B28" s="19" t="s">
        <v>113</v>
      </c>
    </row>
    <row r="29" spans="1:4" x14ac:dyDescent="0.2">
      <c r="B29" s="24" t="s">
        <v>114</v>
      </c>
      <c r="C29" s="24" t="s">
        <v>45</v>
      </c>
    </row>
    <row r="30" spans="1:4" x14ac:dyDescent="0.2">
      <c r="B30" s="24" t="s">
        <v>115</v>
      </c>
      <c r="C30" s="24" t="s">
        <v>46</v>
      </c>
    </row>
    <row r="31" spans="1:4" x14ac:dyDescent="0.2">
      <c r="B31" s="24" t="s">
        <v>116</v>
      </c>
      <c r="C31" s="24" t="s">
        <v>47</v>
      </c>
    </row>
    <row r="32" spans="1:4" x14ac:dyDescent="0.2">
      <c r="B32" s="19" t="s">
        <v>132</v>
      </c>
      <c r="D32" s="19" t="s">
        <v>131</v>
      </c>
    </row>
    <row r="33" spans="1:4" x14ac:dyDescent="0.2">
      <c r="B33" s="24" t="s">
        <v>117</v>
      </c>
      <c r="C33" s="24" t="s">
        <v>119</v>
      </c>
    </row>
    <row r="34" spans="1:4" x14ac:dyDescent="0.2">
      <c r="B34" s="24" t="s">
        <v>118</v>
      </c>
      <c r="C34" s="24" t="s">
        <v>120</v>
      </c>
    </row>
    <row r="37" spans="1:4" x14ac:dyDescent="0.2">
      <c r="A37" s="19" t="s">
        <v>146</v>
      </c>
      <c r="B37" s="19" t="s">
        <v>143</v>
      </c>
      <c r="C37" s="19" t="s">
        <v>145</v>
      </c>
    </row>
    <row r="38" spans="1:4" x14ac:dyDescent="0.2">
      <c r="A38" s="19" t="s">
        <v>142</v>
      </c>
      <c r="B38" s="19" t="s">
        <v>144</v>
      </c>
    </row>
    <row r="39" spans="1:4" x14ac:dyDescent="0.2">
      <c r="B39" s="19" t="s">
        <v>147</v>
      </c>
      <c r="C39" s="19" t="s">
        <v>147</v>
      </c>
    </row>
    <row r="40" spans="1:4" x14ac:dyDescent="0.2">
      <c r="B40" s="19">
        <f>14/17</f>
        <v>0.82352941176470584</v>
      </c>
      <c r="C40" s="19">
        <f>20/28</f>
        <v>0.7142857142857143</v>
      </c>
      <c r="D40" s="19" t="s">
        <v>148</v>
      </c>
    </row>
    <row r="41" spans="1:4" x14ac:dyDescent="0.2">
      <c r="D41" s="19">
        <f>(B40+C40)/2</f>
        <v>0.76890756302521002</v>
      </c>
    </row>
    <row r="44" spans="1:4" x14ac:dyDescent="0.2">
      <c r="A44" s="18" t="s">
        <v>12</v>
      </c>
      <c r="B44" s="18" t="s">
        <v>10</v>
      </c>
      <c r="C44" s="18" t="s">
        <v>13</v>
      </c>
    </row>
    <row r="52" spans="2:5" x14ac:dyDescent="0.2">
      <c r="E52" s="19" t="s">
        <v>127</v>
      </c>
    </row>
    <row r="53" spans="2:5" x14ac:dyDescent="0.2">
      <c r="D53" s="19" t="s">
        <v>122</v>
      </c>
      <c r="E53" s="19" t="s">
        <v>128</v>
      </c>
    </row>
    <row r="54" spans="2:5" x14ac:dyDescent="0.2">
      <c r="D54" s="19" t="s">
        <v>123</v>
      </c>
      <c r="E54" s="19" t="s">
        <v>128</v>
      </c>
    </row>
    <row r="55" spans="2:5" x14ac:dyDescent="0.2">
      <c r="B55" s="21" t="s">
        <v>87</v>
      </c>
      <c r="C55" s="21"/>
      <c r="D55" s="21"/>
    </row>
    <row r="56" spans="2:5" x14ac:dyDescent="0.2">
      <c r="B56" s="21" t="s">
        <v>88</v>
      </c>
      <c r="C56" s="21"/>
      <c r="D56" s="21"/>
    </row>
    <row r="57" spans="2:5" x14ac:dyDescent="0.2">
      <c r="B57" s="21" t="s">
        <v>89</v>
      </c>
      <c r="C57" s="21"/>
      <c r="D57" s="21"/>
    </row>
  </sheetData>
  <mergeCells count="6">
    <mergeCell ref="B1:C1"/>
    <mergeCell ref="B3:C3"/>
    <mergeCell ref="B4:C4"/>
    <mergeCell ref="B5:C5"/>
    <mergeCell ref="B20:C20"/>
    <mergeCell ref="B2:C2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0386-007B-4C12-9994-987283A39401}">
  <dimension ref="A1:M6"/>
  <sheetViews>
    <sheetView workbookViewId="0">
      <selection activeCell="A10" sqref="A10"/>
    </sheetView>
  </sheetViews>
  <sheetFormatPr defaultRowHeight="14.25" x14ac:dyDescent="0.2"/>
  <cols>
    <col min="1" max="1" width="11" bestFit="1" customWidth="1"/>
  </cols>
  <sheetData>
    <row r="1" spans="1:13" x14ac:dyDescent="0.2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</row>
    <row r="2" spans="1:13" x14ac:dyDescent="0.2">
      <c r="A2" t="s">
        <v>167</v>
      </c>
    </row>
    <row r="3" spans="1:13" x14ac:dyDescent="0.2">
      <c r="A3" t="s">
        <v>168</v>
      </c>
    </row>
    <row r="4" spans="1:13" x14ac:dyDescent="0.2">
      <c r="A4" t="s">
        <v>169</v>
      </c>
    </row>
    <row r="5" spans="1:13" x14ac:dyDescent="0.2">
      <c r="A5" t="s">
        <v>170</v>
      </c>
    </row>
    <row r="6" spans="1:13" x14ac:dyDescent="0.2">
      <c r="A6" t="s">
        <v>171</v>
      </c>
      <c r="B6">
        <v>60.2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8E38-5589-43DE-92E2-8B9C54DCAA8E}">
  <dimension ref="A1:G12"/>
  <sheetViews>
    <sheetView tabSelected="1" workbookViewId="0">
      <selection activeCell="B12" sqref="B12"/>
    </sheetView>
  </sheetViews>
  <sheetFormatPr defaultRowHeight="14.25" x14ac:dyDescent="0.2"/>
  <sheetData>
    <row r="1" spans="1:7" x14ac:dyDescent="0.2">
      <c r="A1" s="1" t="s">
        <v>172</v>
      </c>
      <c r="B1" s="17" t="s">
        <v>173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178</v>
      </c>
    </row>
    <row r="2" spans="1:7" x14ac:dyDescent="0.2">
      <c r="A2" s="1" t="s">
        <v>179</v>
      </c>
      <c r="B2" s="23">
        <v>67</v>
      </c>
      <c r="C2" s="1">
        <v>70.2</v>
      </c>
      <c r="D2" s="1">
        <v>47.7</v>
      </c>
      <c r="E2" s="23">
        <v>21.2</v>
      </c>
      <c r="F2" s="1" t="s">
        <v>180</v>
      </c>
      <c r="G2" s="1">
        <v>17.7</v>
      </c>
    </row>
    <row r="3" spans="1:7" x14ac:dyDescent="0.2">
      <c r="A3" s="1" t="s">
        <v>181</v>
      </c>
      <c r="B3" s="1">
        <v>65.400000000000006</v>
      </c>
      <c r="C3" s="1">
        <v>65.099999999999994</v>
      </c>
      <c r="D3" s="1">
        <v>49.5</v>
      </c>
      <c r="E3" s="1">
        <v>13.3</v>
      </c>
      <c r="F3" s="1" t="s">
        <v>182</v>
      </c>
      <c r="G3" s="1">
        <v>5.0999999999999996</v>
      </c>
    </row>
    <row r="4" spans="1:7" x14ac:dyDescent="0.2">
      <c r="A4" s="1" t="s">
        <v>183</v>
      </c>
      <c r="B4" s="1">
        <v>64.400000000000006</v>
      </c>
      <c r="C4" s="1">
        <v>65.900000000000006</v>
      </c>
      <c r="D4" s="23">
        <v>65</v>
      </c>
      <c r="E4" s="1">
        <v>8.6999999999999993</v>
      </c>
      <c r="F4" s="1" t="s">
        <v>184</v>
      </c>
      <c r="G4" s="1">
        <v>22.4</v>
      </c>
    </row>
    <row r="5" spans="1:7" x14ac:dyDescent="0.2">
      <c r="A5" s="1" t="s">
        <v>185</v>
      </c>
      <c r="B5" s="1">
        <v>62.4</v>
      </c>
      <c r="C5" s="1">
        <v>53</v>
      </c>
      <c r="D5" s="1">
        <v>48.7</v>
      </c>
      <c r="E5" s="1">
        <v>15.5</v>
      </c>
      <c r="F5" s="1" t="s">
        <v>186</v>
      </c>
      <c r="G5" s="1">
        <v>0</v>
      </c>
    </row>
    <row r="6" spans="1:7" x14ac:dyDescent="0.2">
      <c r="A6" s="1" t="s">
        <v>187</v>
      </c>
      <c r="B6" s="1">
        <v>61.6</v>
      </c>
      <c r="C6" s="23">
        <v>71.599999999999994</v>
      </c>
      <c r="D6" s="1">
        <v>47.6</v>
      </c>
      <c r="E6" s="1">
        <v>19.2</v>
      </c>
      <c r="F6" s="1" t="s">
        <v>188</v>
      </c>
      <c r="G6" s="1">
        <v>5.3</v>
      </c>
    </row>
    <row r="7" spans="1:7" x14ac:dyDescent="0.2">
      <c r="A7" s="1" t="s">
        <v>189</v>
      </c>
      <c r="B7" s="1">
        <v>61</v>
      </c>
      <c r="C7" s="1">
        <v>49.8</v>
      </c>
      <c r="D7" s="1">
        <v>48.4</v>
      </c>
      <c r="E7" s="1">
        <v>15.5</v>
      </c>
      <c r="F7" s="1" t="s">
        <v>190</v>
      </c>
      <c r="G7" s="1">
        <v>1</v>
      </c>
    </row>
    <row r="8" spans="1:7" x14ac:dyDescent="0.2">
      <c r="A8" s="1" t="s">
        <v>191</v>
      </c>
      <c r="B8" s="1">
        <v>60.6</v>
      </c>
      <c r="C8" s="1">
        <v>59.7</v>
      </c>
      <c r="D8" s="1">
        <v>51.1</v>
      </c>
      <c r="E8" s="1">
        <v>16.7</v>
      </c>
      <c r="F8" s="1" t="s">
        <v>192</v>
      </c>
      <c r="G8" s="1">
        <v>0.7</v>
      </c>
    </row>
    <row r="9" spans="1:7" x14ac:dyDescent="0.2">
      <c r="A9" s="1" t="s">
        <v>193</v>
      </c>
      <c r="B9" s="1">
        <v>60.1</v>
      </c>
      <c r="C9" s="1">
        <v>61.2</v>
      </c>
      <c r="D9" s="1">
        <v>46.7</v>
      </c>
      <c r="E9" s="1">
        <v>17.8</v>
      </c>
      <c r="F9" s="1" t="s">
        <v>194</v>
      </c>
      <c r="G9" s="1">
        <v>0.6</v>
      </c>
    </row>
    <row r="10" spans="1:7" x14ac:dyDescent="0.2">
      <c r="A10" s="1" t="s">
        <v>195</v>
      </c>
      <c r="B10" s="1">
        <v>59.9</v>
      </c>
      <c r="C10" s="1">
        <v>67</v>
      </c>
      <c r="D10" s="1">
        <v>38.5</v>
      </c>
      <c r="E10" s="1">
        <v>26.6</v>
      </c>
      <c r="F10" s="1" t="s">
        <v>196</v>
      </c>
      <c r="G10" s="1">
        <v>27.6</v>
      </c>
    </row>
    <row r="11" spans="1:7" x14ac:dyDescent="0.2">
      <c r="A11" s="1" t="s">
        <v>197</v>
      </c>
      <c r="B11" s="1">
        <v>59.3</v>
      </c>
      <c r="C11" s="1">
        <v>59.1</v>
      </c>
      <c r="D11" s="1">
        <v>41.1</v>
      </c>
      <c r="E11" s="1">
        <v>17.3</v>
      </c>
      <c r="F11" s="1" t="s">
        <v>198</v>
      </c>
      <c r="G11" s="1">
        <v>0.5</v>
      </c>
    </row>
    <row r="12" spans="1:7" x14ac:dyDescent="0.2">
      <c r="A12" s="17" t="s">
        <v>199</v>
      </c>
      <c r="B12" s="17">
        <v>60.4</v>
      </c>
      <c r="C12" s="17">
        <v>60.9</v>
      </c>
      <c r="D12" s="17">
        <v>35.200000000000003</v>
      </c>
      <c r="E12" s="17">
        <v>17.399999999999999</v>
      </c>
      <c r="F12" s="17">
        <v>803</v>
      </c>
      <c r="G12" s="17">
        <v>8.6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人流量统计模块</vt:lpstr>
      <vt:lpstr>（捏）行人重识别模块</vt:lpstr>
      <vt:lpstr>（捏）人流量统计</vt:lpstr>
      <vt:lpstr>实际数据</vt:lpstr>
      <vt:lpstr>MOT20数据集</vt:lpstr>
      <vt:lpstr>MOT20与其他跟踪器作比较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wsyconan</dc:creator>
  <cp:lastModifiedBy>wsyconan</cp:lastModifiedBy>
  <dcterms:created xsi:type="dcterms:W3CDTF">2023-05-13T06:53:25Z</dcterms:created>
  <dcterms:modified xsi:type="dcterms:W3CDTF">2023-05-14T08:35:09Z</dcterms:modified>
</cp:coreProperties>
</file>