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/>
  </bookViews>
  <sheets>
    <sheet name="计划" sheetId="1" r:id="rId1"/>
    <sheet name="PDA 裁剪计划" sheetId="2" r:id="rId2"/>
    <sheet name="扫码界面" sheetId="3" r:id="rId3"/>
  </sheets>
  <calcPr calcId="144525"/>
</workbook>
</file>

<file path=xl/sharedStrings.xml><?xml version="1.0" encoding="utf-8"?>
<sst xmlns="http://schemas.openxmlformats.org/spreadsheetml/2006/main" count="1100" uniqueCount="121">
  <si>
    <t>工单数据</t>
  </si>
  <si>
    <t>工单</t>
  </si>
  <si>
    <t>产品</t>
  </si>
  <si>
    <t>行号</t>
  </si>
  <si>
    <t>订单数量</t>
  </si>
  <si>
    <t>装箱数量</t>
  </si>
  <si>
    <t>扎数</t>
  </si>
  <si>
    <t>换片数</t>
  </si>
  <si>
    <t>描述</t>
  </si>
  <si>
    <t>完成日期</t>
  </si>
  <si>
    <t>3A-9589</t>
  </si>
  <si>
    <t>WH20-B-00-129-03</t>
  </si>
  <si>
    <t>COMFORT COVERALL WITH HOOD</t>
  </si>
  <si>
    <t>WH20-B-00-129-05</t>
  </si>
  <si>
    <t>WH20-B-00-129-07</t>
  </si>
  <si>
    <t>WH20-B-00-209-05</t>
  </si>
  <si>
    <t>"STD LABCOAT WITH COLLAR, ZIP"</t>
  </si>
  <si>
    <t>WH20-B-00-209-06</t>
  </si>
  <si>
    <t>WH20-B-00-209-07</t>
  </si>
  <si>
    <t>计划页面</t>
  </si>
  <si>
    <t>测试一</t>
  </si>
  <si>
    <t>输入的计划数量大于订单数量</t>
  </si>
  <si>
    <t>输入</t>
  </si>
  <si>
    <t>希望结果</t>
  </si>
  <si>
    <t>实际结果</t>
  </si>
  <si>
    <t>测试结果</t>
  </si>
  <si>
    <t>报错：计划数&gt;工单数，不允许保存</t>
  </si>
  <si>
    <t>保存</t>
  </si>
  <si>
    <t>测试二</t>
  </si>
  <si>
    <t>输入的换片数大于订单数</t>
  </si>
  <si>
    <t>正确，保存</t>
  </si>
  <si>
    <t>提示输入的换片数&gt;理论换片数，是否正确
是：保存
否：放弃保存，修正后保存</t>
  </si>
  <si>
    <t>测试三</t>
  </si>
  <si>
    <t>选择对应的裁剪组</t>
  </si>
  <si>
    <t>A1</t>
  </si>
  <si>
    <t>获取到正确的裁剪组员</t>
  </si>
  <si>
    <t>A3</t>
  </si>
  <si>
    <t>B6</t>
  </si>
  <si>
    <t xml:space="preserve">B6 </t>
  </si>
  <si>
    <t>测试4</t>
  </si>
  <si>
    <t>选择对应的主/辅/补</t>
  </si>
  <si>
    <t>主</t>
  </si>
  <si>
    <t>记录正确的类，并显示在PDA上</t>
  </si>
  <si>
    <t>辅</t>
  </si>
  <si>
    <t>补</t>
  </si>
  <si>
    <t>测试5</t>
  </si>
  <si>
    <t>拆分记录</t>
  </si>
  <si>
    <t>输入计划数量（同样的主裁进行测试）</t>
  </si>
  <si>
    <t>提示错误，同一工单、产品、行号计划数之和不能大于工单数</t>
  </si>
  <si>
    <t>测试6</t>
  </si>
  <si>
    <t>手工关闭和打开</t>
  </si>
  <si>
    <t>关闭</t>
  </si>
  <si>
    <t>状态变更为关闭</t>
  </si>
  <si>
    <t>打开</t>
  </si>
  <si>
    <t>状态变更为打开</t>
  </si>
  <si>
    <t>测试7</t>
  </si>
  <si>
    <t>更新未完成计划</t>
  </si>
  <si>
    <t>新数据</t>
  </si>
  <si>
    <t>更新为新数据</t>
  </si>
  <si>
    <t>200（已完成裁剪240)</t>
  </si>
  <si>
    <t>提示该工单已经完成裁剪，且裁剪数量大于新的订单数量，请检查</t>
  </si>
  <si>
    <t>布料编码</t>
  </si>
  <si>
    <t>主/辅/补</t>
  </si>
  <si>
    <t>本次裁剪</t>
  </si>
  <si>
    <t>本次换片</t>
  </si>
  <si>
    <t>版型分组</t>
  </si>
  <si>
    <t>版型件数</t>
  </si>
  <si>
    <t>层高</t>
  </si>
  <si>
    <t>FNA20WHA05</t>
  </si>
  <si>
    <t>测试1</t>
  </si>
  <si>
    <t>输入的本次计划和本次换片&gt;计划的数量和计划换片数量</t>
  </si>
  <si>
    <t>希望的结果</t>
  </si>
  <si>
    <t>报错，要求修改</t>
  </si>
  <si>
    <t>测试2</t>
  </si>
  <si>
    <t>输入的层高&gt;该布料的最大层高</t>
  </si>
  <si>
    <t>测试3</t>
  </si>
  <si>
    <t>未输入必须的数据</t>
  </si>
  <si>
    <t>布料数据</t>
  </si>
  <si>
    <t>卷号</t>
  </si>
  <si>
    <t>布匹号</t>
  </si>
  <si>
    <t>幅宽</t>
  </si>
  <si>
    <t>理论长度</t>
  </si>
  <si>
    <t>2000RA9B05E1R1T19056L2C01</t>
  </si>
  <si>
    <t>9B04L2</t>
  </si>
  <si>
    <t>2000RA9B05E1R1T19056L2C02</t>
  </si>
  <si>
    <t>2000RA9B05E1R1T19056L2C03</t>
  </si>
  <si>
    <t>2000RA9B05E1R1T19056L2C04</t>
  </si>
  <si>
    <t>2000RA9B05E1R1T19056L2C05</t>
  </si>
  <si>
    <t>2000RA9B05E1R1T19056L2C06</t>
  </si>
  <si>
    <t>2000RA9B05E1R1T19056L2C07</t>
  </si>
  <si>
    <t>2000RA9B05E1R1T19056L2C08</t>
  </si>
  <si>
    <t>2000RA9B05E1R1T19056L2C09</t>
  </si>
  <si>
    <t>2000RA9B05E1R1T19056L2C10</t>
  </si>
  <si>
    <t>2000RA9B05E1R1T19056L2C11</t>
  </si>
  <si>
    <t>9B04L4</t>
  </si>
  <si>
    <t>2000RA9B05E1R1T19056L2C12</t>
  </si>
  <si>
    <t>2000RA9B05E1R1T19056L2C13</t>
  </si>
  <si>
    <t>2000RA9B05E1R1T19056L2C14</t>
  </si>
  <si>
    <t>2000RA9B05E1R1T19056L2C15</t>
  </si>
  <si>
    <t>2000RA9B05E1R1T19056L2C16</t>
  </si>
  <si>
    <t>2000RA9B05E1R1T19056L2C17</t>
  </si>
  <si>
    <t>2000RA9B05E1R1T19056L2C18</t>
  </si>
  <si>
    <t>2000RA9B05E1R1T19056L2C19</t>
  </si>
  <si>
    <t>2000RA9B05E1R1T19056L2C20</t>
  </si>
  <si>
    <t>2000RA9B05E1R1T19056L2C22</t>
  </si>
  <si>
    <t>FNA30WHA05</t>
  </si>
  <si>
    <t xml:space="preserve">测试1 </t>
  </si>
  <si>
    <t>扫码的布料编码和计划不一致</t>
  </si>
  <si>
    <t>报错，布料编码不一致</t>
  </si>
  <si>
    <t>重复扫描</t>
  </si>
  <si>
    <t>报错，重复扫描</t>
  </si>
  <si>
    <t>同批布卷，布料批号不一致</t>
  </si>
  <si>
    <t>报错，布料批号不一致</t>
  </si>
  <si>
    <t>保存次数</t>
  </si>
  <si>
    <t>拉布次数</t>
  </si>
  <si>
    <t>长度</t>
  </si>
  <si>
    <t>拉布长度</t>
  </si>
  <si>
    <t>拉布件数</t>
  </si>
  <si>
    <t>剩余可裁剪数</t>
  </si>
  <si>
    <t>提示长度不符，要求确认</t>
  </si>
  <si>
    <t>删除作为布头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</si>
</sst>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1"/>
      <color rgb="FF606266"/>
      <name val="Times New Roman"/>
      <charset val="134"/>
    </font>
    <font>
      <sz val="11"/>
      <color rgb="FFFF0000"/>
      <name val="Times New Roman"/>
      <charset val="134"/>
    </font>
    <font>
      <sz val="11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21" borderId="11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35" borderId="14" applyNumberFormat="0" applyFon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9" fillId="24" borderId="12" applyNumberFormat="0" applyAlignment="0" applyProtection="0">
      <alignment vertical="center"/>
    </xf>
    <xf numFmtId="0" fontId="18" fillId="24" borderId="11" applyNumberFormat="0" applyAlignment="0" applyProtection="0">
      <alignment vertical="center"/>
    </xf>
    <xf numFmtId="0" fontId="16" fillId="17" borderId="10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37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left" vertical="center" wrapText="1" indent="1"/>
    </xf>
    <xf numFmtId="0" fontId="1" fillId="0" borderId="0" xfId="0" applyFont="1"/>
    <xf numFmtId="0" fontId="1" fillId="4" borderId="1" xfId="0" applyFont="1" applyFill="1" applyBorder="1" applyAlignment="1">
      <alignment horizontal="left" vertical="center" wrapText="1" indent="1"/>
    </xf>
    <xf numFmtId="0" fontId="1" fillId="2" borderId="0" xfId="0" applyFont="1" applyFill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left" vertical="center" wrapText="1" inden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0" fontId="2" fillId="3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left" vertical="center" wrapText="1" indent="1"/>
    </xf>
    <xf numFmtId="0" fontId="0" fillId="0" borderId="2" xfId="0" applyBorder="1"/>
    <xf numFmtId="0" fontId="0" fillId="0" borderId="1" xfId="0" applyBorder="1"/>
    <xf numFmtId="14" fontId="1" fillId="3" borderId="1" xfId="0" applyNumberFormat="1" applyFont="1" applyFill="1" applyBorder="1" applyAlignment="1">
      <alignment horizontal="left" vertical="center" wrapText="1" indent="1"/>
    </xf>
    <xf numFmtId="14" fontId="1" fillId="4" borderId="1" xfId="0" applyNumberFormat="1" applyFont="1" applyFill="1" applyBorder="1" applyAlignment="1">
      <alignment horizontal="left" vertical="center" wrapText="1" indent="1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 wrapText="1" inden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left" vertical="center" wrapText="1" inden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14" fontId="0" fillId="0" borderId="0" xfId="0" applyNumberFormat="1"/>
    <xf numFmtId="0" fontId="1" fillId="4" borderId="6" xfId="0" applyFont="1" applyFill="1" applyBorder="1" applyAlignment="1">
      <alignment horizontal="left" vertical="center" wrapText="1" inden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3"/>
  <sheetViews>
    <sheetView tabSelected="1" zoomScale="85" zoomScaleNormal="85" workbookViewId="0">
      <selection activeCell="H11" sqref="H11"/>
    </sheetView>
  </sheetViews>
  <sheetFormatPr defaultColWidth="9" defaultRowHeight="24.75" customHeight="1"/>
  <cols>
    <col min="1" max="1" width="15.2833333333333" customWidth="1"/>
    <col min="2" max="2" width="29.425" customWidth="1"/>
    <col min="3" max="3" width="19.425" customWidth="1"/>
    <col min="4" max="6" width="9.56666666666667" customWidth="1"/>
    <col min="7" max="7" width="13.1416666666667" customWidth="1"/>
    <col min="8" max="8" width="35" customWidth="1"/>
    <col min="9" max="9" width="41.5666666666667" customWidth="1"/>
    <col min="10" max="10" width="22.8583333333333" customWidth="1"/>
  </cols>
  <sheetData>
    <row r="1" customHeight="1" spans="1:1">
      <c r="A1" t="s">
        <v>0</v>
      </c>
    </row>
    <row r="2" customHeight="1" spans="1:9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customHeight="1" spans="1:9">
      <c r="A3" s="2" t="s">
        <v>10</v>
      </c>
      <c r="B3" s="2" t="s">
        <v>11</v>
      </c>
      <c r="C3" s="2">
        <v>60000</v>
      </c>
      <c r="D3" s="2">
        <v>280</v>
      </c>
      <c r="E3" s="2">
        <v>40</v>
      </c>
      <c r="F3" s="2">
        <v>20</v>
      </c>
      <c r="G3" s="2">
        <f t="shared" ref="G3:G8" si="0">ROUNDUP(D3*0.01,0)</f>
        <v>3</v>
      </c>
      <c r="H3" s="2" t="s">
        <v>12</v>
      </c>
      <c r="I3" s="16">
        <v>43801</v>
      </c>
    </row>
    <row r="4" customHeight="1" spans="1:9">
      <c r="A4" s="4" t="s">
        <v>10</v>
      </c>
      <c r="B4" s="4" t="s">
        <v>13</v>
      </c>
      <c r="C4" s="4">
        <v>80000</v>
      </c>
      <c r="D4" s="4">
        <v>240</v>
      </c>
      <c r="E4" s="4">
        <v>40</v>
      </c>
      <c r="F4" s="4">
        <v>20</v>
      </c>
      <c r="G4" s="4">
        <f t="shared" si="0"/>
        <v>3</v>
      </c>
      <c r="H4" s="4" t="s">
        <v>12</v>
      </c>
      <c r="I4" s="17">
        <v>43801</v>
      </c>
    </row>
    <row r="5" customHeight="1" spans="1:9">
      <c r="A5" s="2" t="s">
        <v>10</v>
      </c>
      <c r="B5" s="2" t="s">
        <v>14</v>
      </c>
      <c r="C5" s="2">
        <v>100000</v>
      </c>
      <c r="D5" s="2">
        <v>320</v>
      </c>
      <c r="E5" s="2">
        <v>40</v>
      </c>
      <c r="F5" s="2">
        <v>20</v>
      </c>
      <c r="G5" s="2">
        <f t="shared" si="0"/>
        <v>4</v>
      </c>
      <c r="H5" s="2" t="s">
        <v>12</v>
      </c>
      <c r="I5" s="16">
        <v>43801</v>
      </c>
    </row>
    <row r="6" customHeight="1" spans="1:9">
      <c r="A6" s="4" t="s">
        <v>10</v>
      </c>
      <c r="B6" s="4" t="s">
        <v>15</v>
      </c>
      <c r="C6" s="4">
        <v>110000</v>
      </c>
      <c r="D6" s="4">
        <v>240</v>
      </c>
      <c r="E6" s="4">
        <v>60</v>
      </c>
      <c r="F6" s="4">
        <v>30</v>
      </c>
      <c r="G6" s="4">
        <f t="shared" si="0"/>
        <v>3</v>
      </c>
      <c r="H6" s="4" t="s">
        <v>16</v>
      </c>
      <c r="I6" s="17">
        <v>43801</v>
      </c>
    </row>
    <row r="7" customHeight="1" spans="1:9">
      <c r="A7" s="2" t="s">
        <v>10</v>
      </c>
      <c r="B7" s="2" t="s">
        <v>17</v>
      </c>
      <c r="C7" s="2">
        <v>120000</v>
      </c>
      <c r="D7" s="2">
        <v>180</v>
      </c>
      <c r="E7" s="2">
        <v>60</v>
      </c>
      <c r="F7" s="2">
        <v>30</v>
      </c>
      <c r="G7" s="2">
        <f t="shared" si="0"/>
        <v>2</v>
      </c>
      <c r="H7" s="2" t="s">
        <v>16</v>
      </c>
      <c r="I7" s="16">
        <v>43801</v>
      </c>
    </row>
    <row r="8" customHeight="1" spans="1:9">
      <c r="A8" s="4" t="s">
        <v>10</v>
      </c>
      <c r="B8" s="4" t="s">
        <v>18</v>
      </c>
      <c r="C8" s="4">
        <v>130000</v>
      </c>
      <c r="D8" s="4">
        <v>240</v>
      </c>
      <c r="E8" s="4">
        <v>60</v>
      </c>
      <c r="F8" s="4">
        <v>30</v>
      </c>
      <c r="G8" s="4">
        <f t="shared" si="0"/>
        <v>3</v>
      </c>
      <c r="H8" s="4" t="s">
        <v>16</v>
      </c>
      <c r="I8" s="17">
        <v>43801</v>
      </c>
    </row>
    <row r="10" customHeight="1" spans="1:1">
      <c r="A10" t="s">
        <v>19</v>
      </c>
    </row>
    <row r="11" customHeight="1" spans="1:9">
      <c r="A11" t="s">
        <v>1</v>
      </c>
      <c r="B11" t="s">
        <v>2</v>
      </c>
      <c r="C11" t="s">
        <v>3</v>
      </c>
      <c r="D11" t="s">
        <v>4</v>
      </c>
      <c r="E11" t="s">
        <v>5</v>
      </c>
      <c r="F11" t="s">
        <v>6</v>
      </c>
      <c r="G11" t="s">
        <v>7</v>
      </c>
      <c r="H11" t="s">
        <v>8</v>
      </c>
      <c r="I11" t="s">
        <v>9</v>
      </c>
    </row>
    <row r="12" customHeight="1" spans="1:9">
      <c r="A12" s="2" t="s">
        <v>10</v>
      </c>
      <c r="B12" s="2" t="s">
        <v>11</v>
      </c>
      <c r="C12" s="2">
        <v>60000</v>
      </c>
      <c r="D12" s="2">
        <v>280</v>
      </c>
      <c r="E12" s="2">
        <v>40</v>
      </c>
      <c r="F12" s="2">
        <v>20</v>
      </c>
      <c r="G12" s="2">
        <f t="shared" ref="G12:G17" si="1">ROUNDUP(D12*0.01,0)</f>
        <v>3</v>
      </c>
      <c r="H12" s="2" t="s">
        <v>12</v>
      </c>
      <c r="I12" s="16">
        <v>43801</v>
      </c>
    </row>
    <row r="13" customHeight="1" spans="1:9">
      <c r="A13" s="4" t="s">
        <v>10</v>
      </c>
      <c r="B13" s="4" t="s">
        <v>13</v>
      </c>
      <c r="C13" s="4">
        <v>80000</v>
      </c>
      <c r="D13" s="4">
        <v>240</v>
      </c>
      <c r="E13" s="4">
        <v>40</v>
      </c>
      <c r="F13" s="4">
        <v>20</v>
      </c>
      <c r="G13" s="4">
        <f t="shared" si="1"/>
        <v>3</v>
      </c>
      <c r="H13" s="4" t="s">
        <v>12</v>
      </c>
      <c r="I13" s="17">
        <v>43801</v>
      </c>
    </row>
    <row r="14" customHeight="1" spans="1:9">
      <c r="A14" s="2" t="s">
        <v>10</v>
      </c>
      <c r="B14" s="2" t="s">
        <v>14</v>
      </c>
      <c r="C14" s="2">
        <v>100000</v>
      </c>
      <c r="D14" s="2">
        <v>320</v>
      </c>
      <c r="E14" s="2">
        <v>40</v>
      </c>
      <c r="F14" s="2">
        <v>20</v>
      </c>
      <c r="G14" s="2">
        <f t="shared" si="1"/>
        <v>4</v>
      </c>
      <c r="H14" s="2" t="s">
        <v>12</v>
      </c>
      <c r="I14" s="16">
        <v>43801</v>
      </c>
    </row>
    <row r="15" customHeight="1" spans="1:9">
      <c r="A15" s="4" t="s">
        <v>10</v>
      </c>
      <c r="B15" s="4" t="s">
        <v>15</v>
      </c>
      <c r="C15" s="4">
        <v>110000</v>
      </c>
      <c r="D15" s="4">
        <v>240</v>
      </c>
      <c r="E15" s="4">
        <v>60</v>
      </c>
      <c r="F15" s="4">
        <v>30</v>
      </c>
      <c r="G15" s="4">
        <f t="shared" si="1"/>
        <v>3</v>
      </c>
      <c r="H15" s="4" t="s">
        <v>16</v>
      </c>
      <c r="I15" s="17">
        <v>43801</v>
      </c>
    </row>
    <row r="16" customHeight="1" spans="1:9">
      <c r="A16" s="2" t="s">
        <v>10</v>
      </c>
      <c r="B16" s="2" t="s">
        <v>17</v>
      </c>
      <c r="C16" s="2">
        <v>120000</v>
      </c>
      <c r="D16" s="2">
        <v>180</v>
      </c>
      <c r="E16" s="2">
        <v>60</v>
      </c>
      <c r="F16" s="2">
        <v>30</v>
      </c>
      <c r="G16" s="2">
        <f t="shared" si="1"/>
        <v>2</v>
      </c>
      <c r="H16" s="2" t="s">
        <v>16</v>
      </c>
      <c r="I16" s="16">
        <v>43801</v>
      </c>
    </row>
    <row r="17" customHeight="1" spans="1:9">
      <c r="A17" s="4" t="s">
        <v>10</v>
      </c>
      <c r="B17" s="4" t="s">
        <v>18</v>
      </c>
      <c r="C17" s="4">
        <v>130000</v>
      </c>
      <c r="D17" s="4">
        <v>240</v>
      </c>
      <c r="E17" s="4">
        <v>60</v>
      </c>
      <c r="F17" s="4">
        <v>30</v>
      </c>
      <c r="G17" s="4">
        <f t="shared" si="1"/>
        <v>3</v>
      </c>
      <c r="H17" s="4" t="s">
        <v>16</v>
      </c>
      <c r="I17" s="17">
        <v>43801</v>
      </c>
    </row>
    <row r="21" customHeight="1" spans="1:2">
      <c r="A21" s="13" t="s">
        <v>20</v>
      </c>
      <c r="B21" s="14" t="s">
        <v>21</v>
      </c>
    </row>
    <row r="22" customHeight="1" spans="1:11">
      <c r="A22" s="15" t="s">
        <v>1</v>
      </c>
      <c r="B22" s="15" t="s">
        <v>2</v>
      </c>
      <c r="C22" s="15" t="s">
        <v>3</v>
      </c>
      <c r="D22" s="15" t="s">
        <v>4</v>
      </c>
      <c r="E22" s="15" t="s">
        <v>5</v>
      </c>
      <c r="F22" s="15" t="s">
        <v>6</v>
      </c>
      <c r="G22" s="15" t="s">
        <v>7</v>
      </c>
      <c r="H22" s="4" t="s">
        <v>22</v>
      </c>
      <c r="I22" s="15" t="s">
        <v>23</v>
      </c>
      <c r="J22" s="15" t="s">
        <v>24</v>
      </c>
      <c r="K22" s="15" t="s">
        <v>25</v>
      </c>
    </row>
    <row r="23" customHeight="1" spans="1:11">
      <c r="A23" s="2" t="s">
        <v>10</v>
      </c>
      <c r="B23" s="2" t="s">
        <v>11</v>
      </c>
      <c r="C23" s="2">
        <v>60000</v>
      </c>
      <c r="D23" s="2">
        <v>280</v>
      </c>
      <c r="E23" s="2">
        <v>40</v>
      </c>
      <c r="F23" s="2">
        <v>20</v>
      </c>
      <c r="G23" s="2">
        <f t="shared" ref="G23:G28" si="2">ROUNDUP(D23*0.01,0)</f>
        <v>3</v>
      </c>
      <c r="H23" s="12">
        <v>400</v>
      </c>
      <c r="I23" s="18" t="s">
        <v>26</v>
      </c>
      <c r="J23" s="15"/>
      <c r="K23" s="15"/>
    </row>
    <row r="24" customHeight="1" spans="1:11">
      <c r="A24" s="4" t="s">
        <v>10</v>
      </c>
      <c r="B24" s="4" t="s">
        <v>13</v>
      </c>
      <c r="C24" s="4">
        <v>80000</v>
      </c>
      <c r="D24" s="4">
        <v>240</v>
      </c>
      <c r="E24" s="4">
        <v>40</v>
      </c>
      <c r="F24" s="4">
        <v>20</v>
      </c>
      <c r="G24" s="4">
        <f t="shared" si="2"/>
        <v>3</v>
      </c>
      <c r="H24" s="4">
        <v>240</v>
      </c>
      <c r="I24" s="18" t="s">
        <v>27</v>
      </c>
      <c r="J24" s="15"/>
      <c r="K24" s="15"/>
    </row>
    <row r="25" ht="25.5" customHeight="1" spans="1:9">
      <c r="A25" s="2" t="s">
        <v>10</v>
      </c>
      <c r="B25" s="2" t="s">
        <v>14</v>
      </c>
      <c r="C25" s="2">
        <v>100000</v>
      </c>
      <c r="D25" s="2">
        <v>320</v>
      </c>
      <c r="E25" s="2">
        <v>40</v>
      </c>
      <c r="F25" s="2">
        <v>20</v>
      </c>
      <c r="G25" s="2">
        <f t="shared" si="2"/>
        <v>4</v>
      </c>
      <c r="H25" s="2">
        <v>320</v>
      </c>
      <c r="I25" s="19" t="s">
        <v>27</v>
      </c>
    </row>
    <row r="26" customHeight="1" spans="1:9">
      <c r="A26" s="4" t="s">
        <v>10</v>
      </c>
      <c r="B26" s="4" t="s">
        <v>15</v>
      </c>
      <c r="C26" s="4">
        <v>110000</v>
      </c>
      <c r="D26" s="4">
        <v>240</v>
      </c>
      <c r="E26" s="4">
        <v>60</v>
      </c>
      <c r="F26" s="4">
        <v>30</v>
      </c>
      <c r="G26" s="4">
        <f t="shared" si="2"/>
        <v>3</v>
      </c>
      <c r="H26" s="4">
        <v>240</v>
      </c>
      <c r="I26" s="20"/>
    </row>
    <row r="27" customHeight="1" spans="1:9">
      <c r="A27" s="2" t="s">
        <v>10</v>
      </c>
      <c r="B27" s="2" t="s">
        <v>17</v>
      </c>
      <c r="C27" s="2">
        <v>120000</v>
      </c>
      <c r="D27" s="2">
        <v>180</v>
      </c>
      <c r="E27" s="2">
        <v>60</v>
      </c>
      <c r="F27" s="2">
        <v>30</v>
      </c>
      <c r="G27" s="2">
        <f t="shared" si="2"/>
        <v>2</v>
      </c>
      <c r="H27" s="2">
        <v>180</v>
      </c>
      <c r="I27" s="20"/>
    </row>
    <row r="28" customHeight="1" spans="1:9">
      <c r="A28" s="4" t="s">
        <v>10</v>
      </c>
      <c r="B28" s="4" t="s">
        <v>18</v>
      </c>
      <c r="C28" s="4">
        <v>130000</v>
      </c>
      <c r="D28" s="4">
        <v>240</v>
      </c>
      <c r="E28" s="4">
        <v>60</v>
      </c>
      <c r="F28" s="4">
        <v>30</v>
      </c>
      <c r="G28" s="4">
        <f t="shared" si="2"/>
        <v>3</v>
      </c>
      <c r="H28" s="4">
        <v>240</v>
      </c>
      <c r="I28" s="20"/>
    </row>
    <row r="33" customHeight="1" spans="1:2">
      <c r="A33" t="s">
        <v>28</v>
      </c>
      <c r="B33" t="s">
        <v>29</v>
      </c>
    </row>
    <row r="34" customHeight="1" spans="1:11">
      <c r="A34" s="15" t="s">
        <v>1</v>
      </c>
      <c r="B34" s="15" t="s">
        <v>2</v>
      </c>
      <c r="C34" s="15" t="s">
        <v>3</v>
      </c>
      <c r="D34" s="15" t="s">
        <v>4</v>
      </c>
      <c r="E34" s="15" t="s">
        <v>5</v>
      </c>
      <c r="F34" s="15" t="s">
        <v>6</v>
      </c>
      <c r="G34" s="15" t="s">
        <v>7</v>
      </c>
      <c r="H34" s="15" t="s">
        <v>22</v>
      </c>
      <c r="I34" s="15" t="s">
        <v>23</v>
      </c>
      <c r="J34" s="15" t="s">
        <v>24</v>
      </c>
      <c r="K34" s="15" t="s">
        <v>25</v>
      </c>
    </row>
    <row r="35" customHeight="1" spans="1:11">
      <c r="A35" s="2" t="s">
        <v>10</v>
      </c>
      <c r="B35" s="2" t="s">
        <v>11</v>
      </c>
      <c r="C35" s="2">
        <v>60000</v>
      </c>
      <c r="D35" s="2">
        <v>280</v>
      </c>
      <c r="E35" s="2">
        <v>40</v>
      </c>
      <c r="F35" s="2">
        <v>20</v>
      </c>
      <c r="G35" s="2">
        <f>ROUNDUP(D35*0.01,0)</f>
        <v>3</v>
      </c>
      <c r="H35" s="2">
        <v>3</v>
      </c>
      <c r="I35" t="s">
        <v>30</v>
      </c>
      <c r="J35" s="15"/>
      <c r="K35" s="15"/>
    </row>
    <row r="36" customHeight="1" spans="1:11">
      <c r="A36" s="4" t="s">
        <v>10</v>
      </c>
      <c r="B36" s="4" t="s">
        <v>13</v>
      </c>
      <c r="C36" s="4">
        <v>80000</v>
      </c>
      <c r="D36" s="4">
        <v>240</v>
      </c>
      <c r="E36" s="4">
        <v>40</v>
      </c>
      <c r="F36" s="4">
        <v>20</v>
      </c>
      <c r="G36" s="4">
        <f t="shared" ref="G36:G40" si="3">ROUNDUP(D36*0.01,0)</f>
        <v>3</v>
      </c>
      <c r="H36" s="12">
        <v>6</v>
      </c>
      <c r="I36" s="21" t="s">
        <v>31</v>
      </c>
      <c r="J36" s="15"/>
      <c r="K36" s="15"/>
    </row>
    <row r="37" ht="25.5" customHeight="1" spans="1:9">
      <c r="A37" s="2" t="s">
        <v>10</v>
      </c>
      <c r="B37" s="2" t="s">
        <v>14</v>
      </c>
      <c r="C37" s="2">
        <v>100000</v>
      </c>
      <c r="D37" s="2">
        <v>320</v>
      </c>
      <c r="E37" s="2">
        <v>40</v>
      </c>
      <c r="F37" s="2">
        <v>20</v>
      </c>
      <c r="G37" s="2">
        <f t="shared" si="3"/>
        <v>4</v>
      </c>
      <c r="H37" s="2">
        <v>4</v>
      </c>
      <c r="I37" s="19" t="s">
        <v>30</v>
      </c>
    </row>
    <row r="38" customHeight="1" spans="1:9">
      <c r="A38" s="4" t="s">
        <v>10</v>
      </c>
      <c r="B38" s="4" t="s">
        <v>15</v>
      </c>
      <c r="C38" s="4">
        <v>110000</v>
      </c>
      <c r="D38" s="4">
        <v>240</v>
      </c>
      <c r="E38" s="4">
        <v>60</v>
      </c>
      <c r="F38" s="4">
        <v>30</v>
      </c>
      <c r="G38" s="4">
        <f t="shared" si="3"/>
        <v>3</v>
      </c>
      <c r="H38" s="4">
        <v>3</v>
      </c>
      <c r="I38" s="20"/>
    </row>
    <row r="39" customHeight="1" spans="1:9">
      <c r="A39" s="2" t="s">
        <v>10</v>
      </c>
      <c r="B39" s="2" t="s">
        <v>17</v>
      </c>
      <c r="C39" s="2">
        <v>120000</v>
      </c>
      <c r="D39" s="2">
        <v>180</v>
      </c>
      <c r="E39" s="2">
        <v>60</v>
      </c>
      <c r="F39" s="2">
        <v>30</v>
      </c>
      <c r="G39" s="2">
        <f t="shared" si="3"/>
        <v>2</v>
      </c>
      <c r="H39" s="2">
        <v>2</v>
      </c>
      <c r="I39" s="20"/>
    </row>
    <row r="40" customHeight="1" spans="1:9">
      <c r="A40" s="4" t="s">
        <v>10</v>
      </c>
      <c r="B40" s="4" t="s">
        <v>18</v>
      </c>
      <c r="C40" s="4">
        <v>130000</v>
      </c>
      <c r="D40" s="4">
        <v>240</v>
      </c>
      <c r="E40" s="4">
        <v>60</v>
      </c>
      <c r="F40" s="4">
        <v>30</v>
      </c>
      <c r="G40" s="4">
        <f t="shared" si="3"/>
        <v>3</v>
      </c>
      <c r="H40" s="4">
        <v>3</v>
      </c>
      <c r="I40" s="20"/>
    </row>
    <row r="45" customHeight="1" spans="1:2">
      <c r="A45" t="s">
        <v>32</v>
      </c>
      <c r="B45" t="s">
        <v>33</v>
      </c>
    </row>
    <row r="46" customHeight="1" spans="1:11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22</v>
      </c>
      <c r="I46" s="15" t="s">
        <v>23</v>
      </c>
      <c r="J46" s="15" t="s">
        <v>24</v>
      </c>
      <c r="K46" s="15" t="s">
        <v>25</v>
      </c>
    </row>
    <row r="47" customHeight="1" spans="1:11">
      <c r="A47" s="2" t="s">
        <v>10</v>
      </c>
      <c r="B47" s="2" t="s">
        <v>11</v>
      </c>
      <c r="C47" s="2">
        <v>60000</v>
      </c>
      <c r="D47" s="2">
        <v>280</v>
      </c>
      <c r="E47" s="2">
        <v>40</v>
      </c>
      <c r="F47" s="2">
        <v>20</v>
      </c>
      <c r="G47" s="2">
        <f t="shared" ref="G47:G52" si="4">ROUNDUP(D47*0.01,0)</f>
        <v>3</v>
      </c>
      <c r="H47" t="s">
        <v>34</v>
      </c>
      <c r="I47" s="22" t="s">
        <v>35</v>
      </c>
      <c r="J47" s="15"/>
      <c r="K47" s="15"/>
    </row>
    <row r="48" customHeight="1" spans="1:11">
      <c r="A48" s="4" t="s">
        <v>10</v>
      </c>
      <c r="B48" s="4" t="s">
        <v>13</v>
      </c>
      <c r="C48" s="4">
        <v>80000</v>
      </c>
      <c r="D48" s="4">
        <v>240</v>
      </c>
      <c r="E48" s="4">
        <v>40</v>
      </c>
      <c r="F48" s="4">
        <v>20</v>
      </c>
      <c r="G48" s="4">
        <f t="shared" si="4"/>
        <v>3</v>
      </c>
      <c r="H48" t="s">
        <v>34</v>
      </c>
      <c r="I48" s="23"/>
      <c r="J48" s="15"/>
      <c r="K48" s="15"/>
    </row>
    <row r="49" customHeight="1" spans="1:11">
      <c r="A49" s="2" t="s">
        <v>10</v>
      </c>
      <c r="B49" s="2" t="s">
        <v>14</v>
      </c>
      <c r="C49" s="2">
        <v>100000</v>
      </c>
      <c r="D49" s="2">
        <v>320</v>
      </c>
      <c r="E49" s="2">
        <v>40</v>
      </c>
      <c r="F49" s="2">
        <v>20</v>
      </c>
      <c r="G49" s="2">
        <f t="shared" si="4"/>
        <v>4</v>
      </c>
      <c r="H49" t="s">
        <v>36</v>
      </c>
      <c r="I49" s="23"/>
      <c r="J49" s="15"/>
      <c r="K49" s="15"/>
    </row>
    <row r="50" customHeight="1" spans="1:11">
      <c r="A50" s="4" t="s">
        <v>10</v>
      </c>
      <c r="B50" s="4" t="s">
        <v>15</v>
      </c>
      <c r="C50" s="4">
        <v>110000</v>
      </c>
      <c r="D50" s="4">
        <v>240</v>
      </c>
      <c r="E50" s="4">
        <v>60</v>
      </c>
      <c r="F50" s="4">
        <v>30</v>
      </c>
      <c r="G50" s="4">
        <f t="shared" si="4"/>
        <v>3</v>
      </c>
      <c r="H50" t="s">
        <v>36</v>
      </c>
      <c r="I50" s="23"/>
      <c r="J50" s="15"/>
      <c r="K50" s="15"/>
    </row>
    <row r="51" customHeight="1" spans="1:11">
      <c r="A51" s="2" t="s">
        <v>10</v>
      </c>
      <c r="B51" s="2" t="s">
        <v>17</v>
      </c>
      <c r="C51" s="2">
        <v>120000</v>
      </c>
      <c r="D51" s="2">
        <v>180</v>
      </c>
      <c r="E51" s="2">
        <v>60</v>
      </c>
      <c r="F51" s="2">
        <v>30</v>
      </c>
      <c r="G51" s="2">
        <f t="shared" si="4"/>
        <v>2</v>
      </c>
      <c r="H51" t="s">
        <v>37</v>
      </c>
      <c r="I51" s="23"/>
      <c r="J51" s="15"/>
      <c r="K51" s="15"/>
    </row>
    <row r="52" customHeight="1" spans="1:11">
      <c r="A52" s="4" t="s">
        <v>10</v>
      </c>
      <c r="B52" s="4" t="s">
        <v>18</v>
      </c>
      <c r="C52" s="4">
        <v>130000</v>
      </c>
      <c r="D52" s="4">
        <v>240</v>
      </c>
      <c r="E52" s="4">
        <v>60</v>
      </c>
      <c r="F52" s="4">
        <v>30</v>
      </c>
      <c r="G52" s="4">
        <f t="shared" si="4"/>
        <v>3</v>
      </c>
      <c r="H52" t="s">
        <v>38</v>
      </c>
      <c r="I52" s="23"/>
      <c r="J52" s="15"/>
      <c r="K52" s="15"/>
    </row>
    <row r="53" ht="25.5" customHeight="1"/>
    <row r="55" customHeight="1" spans="1:2">
      <c r="A55" t="s">
        <v>39</v>
      </c>
      <c r="B55" t="s">
        <v>40</v>
      </c>
    </row>
    <row r="56" customHeight="1" spans="1:11">
      <c r="A56" t="s">
        <v>1</v>
      </c>
      <c r="B56" t="s">
        <v>2</v>
      </c>
      <c r="C56" t="s">
        <v>3</v>
      </c>
      <c r="D56" t="s">
        <v>4</v>
      </c>
      <c r="E56" t="s">
        <v>5</v>
      </c>
      <c r="F56" t="s">
        <v>6</v>
      </c>
      <c r="G56" t="s">
        <v>7</v>
      </c>
      <c r="H56" t="s">
        <v>22</v>
      </c>
      <c r="I56" s="15" t="s">
        <v>23</v>
      </c>
      <c r="J56" s="15" t="s">
        <v>24</v>
      </c>
      <c r="K56" s="15" t="s">
        <v>25</v>
      </c>
    </row>
    <row r="57" customHeight="1" spans="1:11">
      <c r="A57" s="2" t="s">
        <v>10</v>
      </c>
      <c r="B57" s="2" t="s">
        <v>11</v>
      </c>
      <c r="C57" s="2">
        <v>60000</v>
      </c>
      <c r="D57" s="2">
        <v>280</v>
      </c>
      <c r="E57" s="2">
        <v>40</v>
      </c>
      <c r="F57" s="2">
        <v>20</v>
      </c>
      <c r="G57" s="2">
        <f t="shared" ref="G57:G62" si="5">ROUNDUP(D57*0.01,0)</f>
        <v>3</v>
      </c>
      <c r="H57" t="s">
        <v>41</v>
      </c>
      <c r="I57" s="22" t="s">
        <v>42</v>
      </c>
      <c r="J57" s="15"/>
      <c r="K57" s="15"/>
    </row>
    <row r="58" customHeight="1" spans="1:11">
      <c r="A58" s="4" t="s">
        <v>10</v>
      </c>
      <c r="B58" s="4" t="s">
        <v>13</v>
      </c>
      <c r="C58" s="4">
        <v>80000</v>
      </c>
      <c r="D58" s="4">
        <v>240</v>
      </c>
      <c r="E58" s="4">
        <v>40</v>
      </c>
      <c r="F58" s="4">
        <v>20</v>
      </c>
      <c r="G58" s="4">
        <f t="shared" si="5"/>
        <v>3</v>
      </c>
      <c r="H58" t="s">
        <v>41</v>
      </c>
      <c r="I58" s="23"/>
      <c r="J58" s="15"/>
      <c r="K58" s="15"/>
    </row>
    <row r="59" customHeight="1" spans="1:11">
      <c r="A59" s="2" t="s">
        <v>10</v>
      </c>
      <c r="B59" s="2" t="s">
        <v>14</v>
      </c>
      <c r="C59" s="2">
        <v>100000</v>
      </c>
      <c r="D59" s="2">
        <v>320</v>
      </c>
      <c r="E59" s="2">
        <v>40</v>
      </c>
      <c r="F59" s="2">
        <v>20</v>
      </c>
      <c r="G59" s="2">
        <f t="shared" si="5"/>
        <v>4</v>
      </c>
      <c r="H59" t="s">
        <v>41</v>
      </c>
      <c r="I59" s="23"/>
      <c r="J59" s="15"/>
      <c r="K59" s="15"/>
    </row>
    <row r="60" customHeight="1" spans="1:11">
      <c r="A60" s="4" t="s">
        <v>10</v>
      </c>
      <c r="B60" s="4" t="s">
        <v>15</v>
      </c>
      <c r="C60" s="4">
        <v>110000</v>
      </c>
      <c r="D60" s="4">
        <v>240</v>
      </c>
      <c r="E60" s="4">
        <v>60</v>
      </c>
      <c r="F60" s="4">
        <v>30</v>
      </c>
      <c r="G60" s="4">
        <f t="shared" si="5"/>
        <v>3</v>
      </c>
      <c r="H60" t="s">
        <v>43</v>
      </c>
      <c r="I60" s="23"/>
      <c r="J60" s="15"/>
      <c r="K60" s="15"/>
    </row>
    <row r="61" customHeight="1" spans="1:11">
      <c r="A61" s="2" t="s">
        <v>10</v>
      </c>
      <c r="B61" s="2" t="s">
        <v>17</v>
      </c>
      <c r="C61" s="2">
        <v>120000</v>
      </c>
      <c r="D61" s="2">
        <v>180</v>
      </c>
      <c r="E61" s="2">
        <v>60</v>
      </c>
      <c r="F61" s="2">
        <v>30</v>
      </c>
      <c r="G61" s="2">
        <f t="shared" si="5"/>
        <v>2</v>
      </c>
      <c r="H61" t="s">
        <v>43</v>
      </c>
      <c r="I61" s="23"/>
      <c r="J61" s="15"/>
      <c r="K61" s="15"/>
    </row>
    <row r="62" customHeight="1" spans="1:11">
      <c r="A62" s="4" t="s">
        <v>10</v>
      </c>
      <c r="B62" s="4" t="s">
        <v>18</v>
      </c>
      <c r="C62" s="4">
        <v>130000</v>
      </c>
      <c r="D62" s="4">
        <v>240</v>
      </c>
      <c r="E62" s="4">
        <v>60</v>
      </c>
      <c r="F62" s="4">
        <v>30</v>
      </c>
      <c r="G62" s="4">
        <f t="shared" si="5"/>
        <v>3</v>
      </c>
      <c r="H62" t="s">
        <v>44</v>
      </c>
      <c r="I62" s="23"/>
      <c r="J62" s="15"/>
      <c r="K62" s="15"/>
    </row>
    <row r="64" ht="25.5" customHeight="1" spans="1:2">
      <c r="A64" t="s">
        <v>45</v>
      </c>
      <c r="B64" t="s">
        <v>46</v>
      </c>
    </row>
    <row r="65" customHeight="1" spans="1:11">
      <c r="A65" t="s">
        <v>1</v>
      </c>
      <c r="B65" t="s">
        <v>2</v>
      </c>
      <c r="C65" t="s">
        <v>3</v>
      </c>
      <c r="D65" t="s">
        <v>4</v>
      </c>
      <c r="E65" t="s">
        <v>5</v>
      </c>
      <c r="F65" t="s">
        <v>6</v>
      </c>
      <c r="G65" t="s">
        <v>7</v>
      </c>
      <c r="H65" t="s">
        <v>47</v>
      </c>
      <c r="I65" s="15" t="s">
        <v>23</v>
      </c>
      <c r="J65" s="15" t="s">
        <v>24</v>
      </c>
      <c r="K65" s="15" t="s">
        <v>25</v>
      </c>
    </row>
    <row r="66" customHeight="1" spans="1:11">
      <c r="A66" s="2" t="s">
        <v>10</v>
      </c>
      <c r="B66" s="2" t="s">
        <v>11</v>
      </c>
      <c r="C66" s="2">
        <v>60000</v>
      </c>
      <c r="D66" s="24">
        <v>280</v>
      </c>
      <c r="E66" s="2">
        <v>40</v>
      </c>
      <c r="F66" s="2">
        <v>20</v>
      </c>
      <c r="G66" s="2">
        <f>ROUNDUP(D66*0.01,0)</f>
        <v>3</v>
      </c>
      <c r="H66" s="1">
        <v>200</v>
      </c>
      <c r="I66" s="30" t="s">
        <v>48</v>
      </c>
      <c r="J66" s="15"/>
      <c r="K66" s="15"/>
    </row>
    <row r="67" customHeight="1" spans="1:11">
      <c r="A67" s="2" t="s">
        <v>10</v>
      </c>
      <c r="B67" s="2" t="s">
        <v>11</v>
      </c>
      <c r="C67" s="2">
        <v>60000</v>
      </c>
      <c r="D67" s="25"/>
      <c r="E67" s="2">
        <v>40</v>
      </c>
      <c r="F67" s="2">
        <v>20</v>
      </c>
      <c r="G67" s="2">
        <f>ROUNDUP(D67*0.01,0)</f>
        <v>0</v>
      </c>
      <c r="H67" s="26">
        <v>200</v>
      </c>
      <c r="I67" s="31"/>
      <c r="J67" s="15"/>
      <c r="K67" s="15"/>
    </row>
    <row r="68" customHeight="1" spans="1:11">
      <c r="A68" s="4" t="s">
        <v>10</v>
      </c>
      <c r="B68" s="4" t="s">
        <v>13</v>
      </c>
      <c r="C68" s="4">
        <v>80000</v>
      </c>
      <c r="D68" s="27">
        <v>240</v>
      </c>
      <c r="E68" s="4">
        <v>40</v>
      </c>
      <c r="F68" s="4">
        <v>20</v>
      </c>
      <c r="G68" s="4">
        <f t="shared" ref="G68:G74" si="6">ROUNDUP(D68*0.01,0)</f>
        <v>3</v>
      </c>
      <c r="H68" s="1">
        <v>240</v>
      </c>
      <c r="I68" s="31"/>
      <c r="J68" s="15"/>
      <c r="K68" s="15"/>
    </row>
    <row r="69" customHeight="1" spans="1:11">
      <c r="A69" s="4" t="s">
        <v>10</v>
      </c>
      <c r="B69" s="4" t="s">
        <v>13</v>
      </c>
      <c r="C69" s="4">
        <v>80000</v>
      </c>
      <c r="D69" s="28"/>
      <c r="E69" s="4">
        <v>40</v>
      </c>
      <c r="F69" s="4">
        <v>20</v>
      </c>
      <c r="G69" s="4">
        <f t="shared" si="6"/>
        <v>0</v>
      </c>
      <c r="H69" s="26">
        <v>240</v>
      </c>
      <c r="I69" s="31"/>
      <c r="J69" s="15"/>
      <c r="K69" s="15"/>
    </row>
    <row r="70" customHeight="1" spans="1:11">
      <c r="A70" s="2" t="s">
        <v>10</v>
      </c>
      <c r="B70" s="2" t="s">
        <v>14</v>
      </c>
      <c r="C70" s="2">
        <v>100000</v>
      </c>
      <c r="D70" s="24">
        <v>320</v>
      </c>
      <c r="E70" s="2">
        <v>40</v>
      </c>
      <c r="F70" s="2">
        <v>20</v>
      </c>
      <c r="G70" s="2">
        <f t="shared" si="6"/>
        <v>4</v>
      </c>
      <c r="H70">
        <v>300</v>
      </c>
      <c r="I70" s="32" t="s">
        <v>27</v>
      </c>
      <c r="J70" s="15"/>
      <c r="K70" s="15"/>
    </row>
    <row r="71" customHeight="1" spans="1:11">
      <c r="A71" s="2" t="s">
        <v>10</v>
      </c>
      <c r="B71" s="2" t="s">
        <v>14</v>
      </c>
      <c r="C71" s="2">
        <v>100000</v>
      </c>
      <c r="D71" s="25"/>
      <c r="E71" s="2">
        <v>40</v>
      </c>
      <c r="F71" s="2">
        <v>20</v>
      </c>
      <c r="G71" s="2">
        <f t="shared" si="6"/>
        <v>0</v>
      </c>
      <c r="H71" s="29">
        <v>20</v>
      </c>
      <c r="I71" s="32" t="s">
        <v>27</v>
      </c>
      <c r="J71" s="15"/>
      <c r="K71" s="15"/>
    </row>
    <row r="72" customHeight="1" spans="1:11">
      <c r="A72" s="4" t="s">
        <v>10</v>
      </c>
      <c r="B72" s="4" t="s">
        <v>15</v>
      </c>
      <c r="C72" s="4">
        <v>110000</v>
      </c>
      <c r="D72" s="4">
        <v>240</v>
      </c>
      <c r="E72" s="4">
        <v>60</v>
      </c>
      <c r="F72" s="4">
        <v>30</v>
      </c>
      <c r="G72" s="4">
        <f t="shared" si="6"/>
        <v>3</v>
      </c>
      <c r="H72" s="4">
        <v>240</v>
      </c>
      <c r="I72" s="32" t="s">
        <v>27</v>
      </c>
      <c r="J72" s="15"/>
      <c r="K72" s="15"/>
    </row>
    <row r="73" customHeight="1" spans="1:11">
      <c r="A73" s="2" t="s">
        <v>10</v>
      </c>
      <c r="B73" s="2" t="s">
        <v>17</v>
      </c>
      <c r="C73" s="2">
        <v>120000</v>
      </c>
      <c r="D73" s="2">
        <v>180</v>
      </c>
      <c r="E73" s="2">
        <v>60</v>
      </c>
      <c r="F73" s="2">
        <v>30</v>
      </c>
      <c r="G73" s="2">
        <f t="shared" si="6"/>
        <v>2</v>
      </c>
      <c r="H73" s="2">
        <v>180</v>
      </c>
      <c r="I73" s="32" t="s">
        <v>27</v>
      </c>
      <c r="J73" s="15"/>
      <c r="K73" s="15"/>
    </row>
    <row r="74" customHeight="1" spans="1:11">
      <c r="A74" s="4" t="s">
        <v>10</v>
      </c>
      <c r="B74" s="4" t="s">
        <v>18</v>
      </c>
      <c r="C74" s="4">
        <v>130000</v>
      </c>
      <c r="D74" s="4">
        <v>240</v>
      </c>
      <c r="E74" s="4">
        <v>60</v>
      </c>
      <c r="F74" s="4">
        <v>30</v>
      </c>
      <c r="G74" s="4">
        <f t="shared" si="6"/>
        <v>3</v>
      </c>
      <c r="H74" s="4">
        <v>240</v>
      </c>
      <c r="I74" s="32" t="s">
        <v>27</v>
      </c>
      <c r="J74" s="15"/>
      <c r="K74" s="15"/>
    </row>
    <row r="77" customHeight="1" spans="1:2">
      <c r="A77" t="s">
        <v>49</v>
      </c>
      <c r="B77" t="s">
        <v>50</v>
      </c>
    </row>
    <row r="78" customHeight="1" spans="1:11">
      <c r="A78" t="s">
        <v>1</v>
      </c>
      <c r="B78" t="s">
        <v>2</v>
      </c>
      <c r="C78" t="s">
        <v>3</v>
      </c>
      <c r="D78" t="s">
        <v>4</v>
      </c>
      <c r="E78" t="s">
        <v>5</v>
      </c>
      <c r="F78" t="s">
        <v>6</v>
      </c>
      <c r="G78" t="s">
        <v>7</v>
      </c>
      <c r="H78" t="s">
        <v>22</v>
      </c>
      <c r="I78" s="15" t="s">
        <v>23</v>
      </c>
      <c r="J78" s="15" t="s">
        <v>24</v>
      </c>
      <c r="K78" s="15" t="s">
        <v>25</v>
      </c>
    </row>
    <row r="79" customHeight="1" spans="1:11">
      <c r="A79" s="2" t="s">
        <v>10</v>
      </c>
      <c r="B79" s="2" t="s">
        <v>11</v>
      </c>
      <c r="C79" s="2">
        <v>60000</v>
      </c>
      <c r="D79" s="2">
        <v>280</v>
      </c>
      <c r="E79" s="2">
        <v>40</v>
      </c>
      <c r="F79" s="2">
        <v>20</v>
      </c>
      <c r="G79" s="2">
        <f t="shared" ref="G79:G84" si="7">ROUNDUP(D79*0.01,0)</f>
        <v>3</v>
      </c>
      <c r="H79" t="s">
        <v>51</v>
      </c>
      <c r="I79" s="33" t="s">
        <v>52</v>
      </c>
      <c r="J79" s="15"/>
      <c r="K79" s="15"/>
    </row>
    <row r="80" customHeight="1" spans="1:11">
      <c r="A80" s="4" t="s">
        <v>10</v>
      </c>
      <c r="B80" s="4" t="s">
        <v>13</v>
      </c>
      <c r="C80" s="4">
        <v>80000</v>
      </c>
      <c r="D80" s="4">
        <v>240</v>
      </c>
      <c r="E80" s="4">
        <v>40</v>
      </c>
      <c r="F80" s="4">
        <v>20</v>
      </c>
      <c r="G80" s="4">
        <f t="shared" si="7"/>
        <v>3</v>
      </c>
      <c r="H80" t="s">
        <v>53</v>
      </c>
      <c r="I80" s="32" t="s">
        <v>54</v>
      </c>
      <c r="J80" s="15"/>
      <c r="K80" s="15"/>
    </row>
    <row r="81" customHeight="1" spans="1:11">
      <c r="A81" s="2" t="s">
        <v>10</v>
      </c>
      <c r="B81" s="2" t="s">
        <v>14</v>
      </c>
      <c r="C81" s="2">
        <v>100000</v>
      </c>
      <c r="D81" s="2">
        <v>320</v>
      </c>
      <c r="E81" s="2">
        <v>40</v>
      </c>
      <c r="F81" s="2">
        <v>20</v>
      </c>
      <c r="G81" s="2">
        <f t="shared" si="7"/>
        <v>4</v>
      </c>
      <c r="H81" t="s">
        <v>53</v>
      </c>
      <c r="I81" s="32" t="s">
        <v>54</v>
      </c>
      <c r="J81" s="15"/>
      <c r="K81" s="15"/>
    </row>
    <row r="82" customHeight="1" spans="1:11">
      <c r="A82" s="4" t="s">
        <v>10</v>
      </c>
      <c r="B82" s="4" t="s">
        <v>15</v>
      </c>
      <c r="C82" s="4">
        <v>110000</v>
      </c>
      <c r="D82" s="4">
        <v>240</v>
      </c>
      <c r="E82" s="4">
        <v>60</v>
      </c>
      <c r="F82" s="4">
        <v>30</v>
      </c>
      <c r="G82" s="4">
        <f t="shared" si="7"/>
        <v>3</v>
      </c>
      <c r="H82" t="s">
        <v>53</v>
      </c>
      <c r="I82" s="32" t="s">
        <v>54</v>
      </c>
      <c r="J82" s="15"/>
      <c r="K82" s="15"/>
    </row>
    <row r="83" customHeight="1" spans="1:11">
      <c r="A83" s="2" t="s">
        <v>10</v>
      </c>
      <c r="B83" s="2" t="s">
        <v>17</v>
      </c>
      <c r="C83" s="2">
        <v>120000</v>
      </c>
      <c r="D83" s="2">
        <v>180</v>
      </c>
      <c r="E83" s="2">
        <v>60</v>
      </c>
      <c r="F83" s="2">
        <v>30</v>
      </c>
      <c r="G83" s="2">
        <f t="shared" si="7"/>
        <v>2</v>
      </c>
      <c r="H83" t="s">
        <v>53</v>
      </c>
      <c r="I83" s="32" t="s">
        <v>54</v>
      </c>
      <c r="J83" s="15"/>
      <c r="K83" s="15"/>
    </row>
    <row r="84" customHeight="1" spans="1:11">
      <c r="A84" s="4" t="s">
        <v>10</v>
      </c>
      <c r="B84" s="4" t="s">
        <v>18</v>
      </c>
      <c r="C84" s="4">
        <v>130000</v>
      </c>
      <c r="D84" s="4">
        <v>240</v>
      </c>
      <c r="E84" s="4">
        <v>60</v>
      </c>
      <c r="F84" s="4">
        <v>30</v>
      </c>
      <c r="G84" s="4">
        <f t="shared" si="7"/>
        <v>3</v>
      </c>
      <c r="H84" t="s">
        <v>53</v>
      </c>
      <c r="I84" s="32" t="s">
        <v>54</v>
      </c>
      <c r="J84" s="15"/>
      <c r="K84" s="15"/>
    </row>
    <row r="86" customHeight="1" spans="1:2">
      <c r="A86" t="s">
        <v>55</v>
      </c>
      <c r="B86" t="s">
        <v>56</v>
      </c>
    </row>
    <row r="87" customHeight="1" spans="1:12">
      <c r="A87" t="s">
        <v>1</v>
      </c>
      <c r="B87" t="s">
        <v>2</v>
      </c>
      <c r="C87" t="s">
        <v>3</v>
      </c>
      <c r="D87" t="s">
        <v>4</v>
      </c>
      <c r="E87" t="s">
        <v>5</v>
      </c>
      <c r="F87" t="s">
        <v>6</v>
      </c>
      <c r="G87" t="s">
        <v>7</v>
      </c>
      <c r="H87" t="s">
        <v>9</v>
      </c>
      <c r="I87" s="34" t="s">
        <v>57</v>
      </c>
      <c r="J87" s="15" t="s">
        <v>23</v>
      </c>
      <c r="K87" s="15" t="s">
        <v>24</v>
      </c>
      <c r="L87" s="15" t="s">
        <v>25</v>
      </c>
    </row>
    <row r="88" customHeight="1" spans="1:12">
      <c r="A88" s="2" t="s">
        <v>10</v>
      </c>
      <c r="B88" s="2" t="s">
        <v>11</v>
      </c>
      <c r="C88" s="2">
        <v>60000</v>
      </c>
      <c r="D88" s="2">
        <v>280</v>
      </c>
      <c r="E88" s="2">
        <v>40</v>
      </c>
      <c r="F88" s="2">
        <v>20</v>
      </c>
      <c r="G88" s="2">
        <f t="shared" ref="G88:G93" si="8">ROUNDUP(D88*0.01,0)</f>
        <v>3</v>
      </c>
      <c r="H88" s="16">
        <v>43801</v>
      </c>
      <c r="I88" s="35">
        <v>43850</v>
      </c>
      <c r="J88" s="33" t="s">
        <v>58</v>
      </c>
      <c r="K88" s="15"/>
      <c r="L88" s="15"/>
    </row>
    <row r="89" customHeight="1" spans="1:12">
      <c r="A89" s="4" t="s">
        <v>10</v>
      </c>
      <c r="B89" s="4" t="s">
        <v>13</v>
      </c>
      <c r="C89" s="4">
        <v>80000</v>
      </c>
      <c r="D89" s="4">
        <v>240</v>
      </c>
      <c r="E89" s="4">
        <v>40</v>
      </c>
      <c r="F89" s="4">
        <v>20</v>
      </c>
      <c r="G89" s="4">
        <f t="shared" si="8"/>
        <v>3</v>
      </c>
      <c r="H89" s="17">
        <v>43801</v>
      </c>
      <c r="I89" s="35">
        <v>43850</v>
      </c>
      <c r="J89" s="33" t="s">
        <v>58</v>
      </c>
      <c r="K89" s="15"/>
      <c r="L89" s="15"/>
    </row>
    <row r="90" customHeight="1" spans="1:12">
      <c r="A90" s="2" t="s">
        <v>10</v>
      </c>
      <c r="B90" s="2" t="s">
        <v>14</v>
      </c>
      <c r="C90" s="2">
        <v>100000</v>
      </c>
      <c r="D90" s="2">
        <v>320</v>
      </c>
      <c r="E90" s="2">
        <v>40</v>
      </c>
      <c r="F90" s="2">
        <v>20</v>
      </c>
      <c r="G90" s="2">
        <f t="shared" si="8"/>
        <v>4</v>
      </c>
      <c r="H90" s="16">
        <v>43801</v>
      </c>
      <c r="I90" s="29">
        <v>500</v>
      </c>
      <c r="J90" s="33" t="s">
        <v>58</v>
      </c>
      <c r="K90" s="15"/>
      <c r="L90" s="15"/>
    </row>
    <row r="91" customHeight="1" spans="1:12">
      <c r="A91" s="4" t="s">
        <v>10</v>
      </c>
      <c r="B91" s="4" t="s">
        <v>15</v>
      </c>
      <c r="C91" s="4">
        <v>110000</v>
      </c>
      <c r="D91" s="4">
        <v>240</v>
      </c>
      <c r="E91" s="4">
        <v>60</v>
      </c>
      <c r="F91" s="4">
        <v>30</v>
      </c>
      <c r="G91" s="4">
        <f t="shared" si="8"/>
        <v>3</v>
      </c>
      <c r="H91" s="17">
        <v>43801</v>
      </c>
      <c r="I91" s="36">
        <v>300</v>
      </c>
      <c r="J91" s="33" t="s">
        <v>58</v>
      </c>
      <c r="K91" s="15"/>
      <c r="L91" s="15"/>
    </row>
    <row r="92" customHeight="1" spans="1:12">
      <c r="A92" s="2" t="s">
        <v>10</v>
      </c>
      <c r="B92" s="2" t="s">
        <v>17</v>
      </c>
      <c r="C92" s="2">
        <v>120000</v>
      </c>
      <c r="D92" s="2">
        <v>180</v>
      </c>
      <c r="E92" s="2">
        <v>60</v>
      </c>
      <c r="F92" s="2">
        <v>30</v>
      </c>
      <c r="G92" s="2">
        <f t="shared" si="8"/>
        <v>2</v>
      </c>
      <c r="H92" s="16">
        <v>43801</v>
      </c>
      <c r="I92" s="29">
        <v>100</v>
      </c>
      <c r="J92" s="33" t="s">
        <v>58</v>
      </c>
      <c r="K92" s="15"/>
      <c r="L92" s="15"/>
    </row>
    <row r="93" ht="42.75" spans="1:12">
      <c r="A93" s="4" t="s">
        <v>10</v>
      </c>
      <c r="B93" s="4" t="s">
        <v>18</v>
      </c>
      <c r="C93" s="4">
        <v>130000</v>
      </c>
      <c r="D93" s="4">
        <v>240</v>
      </c>
      <c r="E93" s="4">
        <v>60</v>
      </c>
      <c r="F93" s="4">
        <v>30</v>
      </c>
      <c r="G93" s="4">
        <f t="shared" si="8"/>
        <v>3</v>
      </c>
      <c r="H93" s="17">
        <v>43801</v>
      </c>
      <c r="I93" s="36" t="s">
        <v>59</v>
      </c>
      <c r="J93" s="32" t="s">
        <v>60</v>
      </c>
      <c r="K93" s="15"/>
      <c r="L93" s="15"/>
    </row>
  </sheetData>
  <mergeCells count="8">
    <mergeCell ref="D66:D67"/>
    <mergeCell ref="D68:D69"/>
    <mergeCell ref="D70:D71"/>
    <mergeCell ref="I25:I28"/>
    <mergeCell ref="I37:I40"/>
    <mergeCell ref="I47:I52"/>
    <mergeCell ref="I57:I62"/>
    <mergeCell ref="I66:I6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7"/>
  <sheetViews>
    <sheetView workbookViewId="0">
      <selection activeCell="A1" sqref="A1:N8"/>
    </sheetView>
  </sheetViews>
  <sheetFormatPr defaultColWidth="9" defaultRowHeight="22.5" customHeight="1"/>
  <cols>
    <col min="1" max="1" width="9.56666666666667" customWidth="1"/>
    <col min="2" max="2" width="19.425" customWidth="1"/>
    <col min="3" max="3" width="8.28333333333333" customWidth="1"/>
    <col min="4" max="5" width="9.56666666666667" customWidth="1"/>
    <col min="6" max="6" width="5.28333333333333" customWidth="1"/>
    <col min="7" max="7" width="7.425" customWidth="1"/>
    <col min="8" max="8" width="14.5666666666667" customWidth="1"/>
    <col min="9" max="9" width="9.14166666666667" customWidth="1"/>
    <col min="12" max="12" width="9.56666666666667" customWidth="1"/>
    <col min="14" max="14" width="5.28333333333333" customWidth="1"/>
    <col min="15" max="15" width="29.425" customWidth="1"/>
  </cols>
  <sheetData>
    <row r="1" customHeight="1" spans="1:1">
      <c r="A1" t="s">
        <v>0</v>
      </c>
    </row>
    <row r="2" customHeight="1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</row>
    <row r="3" customHeight="1" spans="1:14">
      <c r="A3" s="2" t="s">
        <v>10</v>
      </c>
      <c r="B3" s="2" t="s">
        <v>11</v>
      </c>
      <c r="C3" s="2">
        <v>60000</v>
      </c>
      <c r="D3" s="2">
        <v>280</v>
      </c>
      <c r="E3" s="2">
        <v>40</v>
      </c>
      <c r="F3" s="2">
        <v>20</v>
      </c>
      <c r="G3" s="2">
        <f t="shared" ref="G3:G8" si="0">ROUNDUP(D3*0.01,0)</f>
        <v>3</v>
      </c>
      <c r="H3" s="3" t="s">
        <v>68</v>
      </c>
      <c r="I3" t="s">
        <v>41</v>
      </c>
      <c r="J3" s="2">
        <v>280</v>
      </c>
      <c r="K3" s="2">
        <v>2</v>
      </c>
      <c r="L3">
        <v>1</v>
      </c>
      <c r="M3">
        <v>6</v>
      </c>
      <c r="N3">
        <v>47</v>
      </c>
    </row>
    <row r="4" customHeight="1" spans="1:14">
      <c r="A4" s="4" t="s">
        <v>10</v>
      </c>
      <c r="B4" s="4" t="s">
        <v>13</v>
      </c>
      <c r="C4" s="4">
        <v>80000</v>
      </c>
      <c r="D4" s="4">
        <v>240</v>
      </c>
      <c r="E4" s="4">
        <v>40</v>
      </c>
      <c r="F4" s="4">
        <v>20</v>
      </c>
      <c r="G4" s="4">
        <f t="shared" si="0"/>
        <v>3</v>
      </c>
      <c r="H4" s="3" t="s">
        <v>68</v>
      </c>
      <c r="I4" t="s">
        <v>41</v>
      </c>
      <c r="J4" s="4">
        <v>240</v>
      </c>
      <c r="K4" s="4">
        <v>3</v>
      </c>
      <c r="L4">
        <v>2</v>
      </c>
      <c r="M4">
        <v>9</v>
      </c>
      <c r="N4">
        <v>27</v>
      </c>
    </row>
    <row r="5" customHeight="1" spans="1:14">
      <c r="A5" s="2" t="s">
        <v>10</v>
      </c>
      <c r="B5" s="2" t="s">
        <v>14</v>
      </c>
      <c r="C5" s="2">
        <v>100000</v>
      </c>
      <c r="D5" s="2">
        <v>320</v>
      </c>
      <c r="E5" s="2">
        <v>40</v>
      </c>
      <c r="F5" s="2">
        <v>20</v>
      </c>
      <c r="G5" s="2">
        <f t="shared" si="0"/>
        <v>4</v>
      </c>
      <c r="H5" s="3" t="s">
        <v>68</v>
      </c>
      <c r="I5" t="s">
        <v>41</v>
      </c>
      <c r="J5" s="2">
        <v>320</v>
      </c>
      <c r="K5" s="2">
        <v>4</v>
      </c>
      <c r="L5">
        <v>3</v>
      </c>
      <c r="M5">
        <v>9</v>
      </c>
      <c r="N5">
        <v>36</v>
      </c>
    </row>
    <row r="6" customHeight="1" spans="1:14">
      <c r="A6" s="4" t="s">
        <v>10</v>
      </c>
      <c r="B6" s="4" t="s">
        <v>15</v>
      </c>
      <c r="C6" s="4">
        <v>110000</v>
      </c>
      <c r="D6" s="4">
        <v>240</v>
      </c>
      <c r="E6" s="4">
        <v>60</v>
      </c>
      <c r="F6" s="4">
        <v>30</v>
      </c>
      <c r="G6" s="4">
        <f t="shared" si="0"/>
        <v>3</v>
      </c>
      <c r="H6" s="3" t="s">
        <v>68</v>
      </c>
      <c r="I6" t="s">
        <v>41</v>
      </c>
      <c r="J6" s="4">
        <v>240</v>
      </c>
      <c r="K6" s="4">
        <v>3</v>
      </c>
      <c r="L6">
        <v>2</v>
      </c>
      <c r="M6">
        <v>9</v>
      </c>
      <c r="N6">
        <v>27</v>
      </c>
    </row>
    <row r="7" customHeight="1" spans="1:14">
      <c r="A7" s="2" t="s">
        <v>10</v>
      </c>
      <c r="B7" s="2" t="s">
        <v>17</v>
      </c>
      <c r="C7" s="2">
        <v>120000</v>
      </c>
      <c r="D7" s="2">
        <v>180</v>
      </c>
      <c r="E7" s="2">
        <v>60</v>
      </c>
      <c r="F7" s="2">
        <v>30</v>
      </c>
      <c r="G7" s="2">
        <f t="shared" si="0"/>
        <v>2</v>
      </c>
      <c r="H7" s="3" t="s">
        <v>68</v>
      </c>
      <c r="I7" t="s">
        <v>41</v>
      </c>
      <c r="J7" s="2">
        <v>180</v>
      </c>
      <c r="K7" s="2">
        <v>2</v>
      </c>
      <c r="L7">
        <v>4</v>
      </c>
      <c r="M7">
        <v>2</v>
      </c>
      <c r="N7">
        <v>91</v>
      </c>
    </row>
    <row r="8" customHeight="1" spans="1:14">
      <c r="A8" s="4" t="s">
        <v>10</v>
      </c>
      <c r="B8" s="4" t="s">
        <v>18</v>
      </c>
      <c r="C8" s="4">
        <v>130000</v>
      </c>
      <c r="D8" s="4">
        <v>240</v>
      </c>
      <c r="E8" s="4">
        <v>60</v>
      </c>
      <c r="F8" s="4">
        <v>30</v>
      </c>
      <c r="G8" s="4">
        <f t="shared" si="0"/>
        <v>3</v>
      </c>
      <c r="H8" s="3" t="s">
        <v>68</v>
      </c>
      <c r="I8" t="s">
        <v>41</v>
      </c>
      <c r="J8" s="4">
        <v>240</v>
      </c>
      <c r="K8" s="4">
        <v>3</v>
      </c>
      <c r="L8">
        <v>3</v>
      </c>
      <c r="M8">
        <v>9</v>
      </c>
      <c r="N8">
        <v>36</v>
      </c>
    </row>
    <row r="11" customHeight="1" spans="1:2">
      <c r="A11" t="s">
        <v>69</v>
      </c>
      <c r="B11" t="s">
        <v>70</v>
      </c>
    </row>
    <row r="12" customHeight="1" spans="1:17">
      <c r="A12" t="s">
        <v>1</v>
      </c>
      <c r="B12" t="s">
        <v>2</v>
      </c>
      <c r="C12" t="s">
        <v>3</v>
      </c>
      <c r="D12" t="s">
        <v>4</v>
      </c>
      <c r="E12" t="s">
        <v>5</v>
      </c>
      <c r="F12" t="s">
        <v>6</v>
      </c>
      <c r="G12" t="s">
        <v>7</v>
      </c>
      <c r="H12" t="s">
        <v>61</v>
      </c>
      <c r="I12" t="s">
        <v>62</v>
      </c>
      <c r="J12" t="s">
        <v>63</v>
      </c>
      <c r="K12" t="s">
        <v>64</v>
      </c>
      <c r="L12" t="s">
        <v>65</v>
      </c>
      <c r="M12" t="s">
        <v>66</v>
      </c>
      <c r="N12" t="s">
        <v>67</v>
      </c>
      <c r="O12" t="s">
        <v>71</v>
      </c>
      <c r="P12" t="s">
        <v>24</v>
      </c>
      <c r="Q12" t="s">
        <v>25</v>
      </c>
    </row>
    <row r="13" customHeight="1" spans="1:15">
      <c r="A13" s="2" t="s">
        <v>10</v>
      </c>
      <c r="B13" s="2" t="s">
        <v>11</v>
      </c>
      <c r="C13" s="2">
        <v>60000</v>
      </c>
      <c r="D13" s="2">
        <v>280</v>
      </c>
      <c r="E13" s="2">
        <v>40</v>
      </c>
      <c r="F13" s="2">
        <v>20</v>
      </c>
      <c r="G13" s="2">
        <f t="shared" ref="G13:G18" si="1">ROUNDUP(D13*0.01,0)</f>
        <v>3</v>
      </c>
      <c r="H13" s="3" t="s">
        <v>68</v>
      </c>
      <c r="I13" t="s">
        <v>41</v>
      </c>
      <c r="J13" s="12">
        <v>300</v>
      </c>
      <c r="K13" s="2">
        <v>2</v>
      </c>
      <c r="L13">
        <v>1</v>
      </c>
      <c r="M13">
        <v>6</v>
      </c>
      <c r="N13">
        <v>47</v>
      </c>
      <c r="O13" t="s">
        <v>72</v>
      </c>
    </row>
    <row r="14" customHeight="1" spans="1:15">
      <c r="A14" s="4" t="s">
        <v>10</v>
      </c>
      <c r="B14" s="4" t="s">
        <v>13</v>
      </c>
      <c r="C14" s="4">
        <v>80000</v>
      </c>
      <c r="D14" s="4">
        <v>240</v>
      </c>
      <c r="E14" s="4">
        <v>40</v>
      </c>
      <c r="F14" s="4">
        <v>20</v>
      </c>
      <c r="G14" s="4">
        <f t="shared" si="1"/>
        <v>3</v>
      </c>
      <c r="H14" s="3" t="s">
        <v>68</v>
      </c>
      <c r="I14" t="s">
        <v>41</v>
      </c>
      <c r="J14" s="4">
        <v>240</v>
      </c>
      <c r="K14" s="12">
        <v>5</v>
      </c>
      <c r="L14">
        <v>2</v>
      </c>
      <c r="M14">
        <v>9</v>
      </c>
      <c r="N14">
        <v>27</v>
      </c>
      <c r="O14" t="s">
        <v>72</v>
      </c>
    </row>
    <row r="15" customHeight="1" spans="1:14">
      <c r="A15" s="2" t="s">
        <v>10</v>
      </c>
      <c r="B15" s="2" t="s">
        <v>14</v>
      </c>
      <c r="C15" s="2">
        <v>100000</v>
      </c>
      <c r="D15" s="2">
        <v>320</v>
      </c>
      <c r="E15" s="2">
        <v>40</v>
      </c>
      <c r="F15" s="2">
        <v>20</v>
      </c>
      <c r="G15" s="2">
        <f t="shared" si="1"/>
        <v>4</v>
      </c>
      <c r="H15" s="3" t="s">
        <v>68</v>
      </c>
      <c r="I15" t="s">
        <v>41</v>
      </c>
      <c r="J15" s="2">
        <v>320</v>
      </c>
      <c r="K15" s="2">
        <v>4</v>
      </c>
      <c r="L15">
        <v>3</v>
      </c>
      <c r="M15">
        <v>9</v>
      </c>
      <c r="N15">
        <v>36</v>
      </c>
    </row>
    <row r="16" customHeight="1" spans="1:14">
      <c r="A16" s="4" t="s">
        <v>10</v>
      </c>
      <c r="B16" s="4" t="s">
        <v>15</v>
      </c>
      <c r="C16" s="4">
        <v>110000</v>
      </c>
      <c r="D16" s="4">
        <v>240</v>
      </c>
      <c r="E16" s="4">
        <v>60</v>
      </c>
      <c r="F16" s="4">
        <v>30</v>
      </c>
      <c r="G16" s="4">
        <f t="shared" si="1"/>
        <v>3</v>
      </c>
      <c r="H16" s="3" t="s">
        <v>68</v>
      </c>
      <c r="I16" t="s">
        <v>41</v>
      </c>
      <c r="J16" s="4">
        <v>240</v>
      </c>
      <c r="K16" s="4">
        <v>3</v>
      </c>
      <c r="L16">
        <v>2</v>
      </c>
      <c r="M16">
        <v>9</v>
      </c>
      <c r="N16">
        <v>27</v>
      </c>
    </row>
    <row r="17" customHeight="1" spans="1:14">
      <c r="A17" s="2" t="s">
        <v>10</v>
      </c>
      <c r="B17" s="2" t="s">
        <v>17</v>
      </c>
      <c r="C17" s="2">
        <v>120000</v>
      </c>
      <c r="D17" s="2">
        <v>180</v>
      </c>
      <c r="E17" s="2">
        <v>60</v>
      </c>
      <c r="F17" s="2">
        <v>30</v>
      </c>
      <c r="G17" s="2">
        <f t="shared" si="1"/>
        <v>2</v>
      </c>
      <c r="H17" s="3" t="s">
        <v>68</v>
      </c>
      <c r="I17" t="s">
        <v>41</v>
      </c>
      <c r="J17" s="2">
        <v>180</v>
      </c>
      <c r="K17" s="2">
        <v>2</v>
      </c>
      <c r="L17">
        <v>4</v>
      </c>
      <c r="M17">
        <v>2</v>
      </c>
      <c r="N17">
        <v>91</v>
      </c>
    </row>
    <row r="18" customHeight="1" spans="1:14">
      <c r="A18" s="4" t="s">
        <v>10</v>
      </c>
      <c r="B18" s="4" t="s">
        <v>18</v>
      </c>
      <c r="C18" s="4">
        <v>130000</v>
      </c>
      <c r="D18" s="4">
        <v>240</v>
      </c>
      <c r="E18" s="4">
        <v>60</v>
      </c>
      <c r="F18" s="4">
        <v>30</v>
      </c>
      <c r="G18" s="4">
        <f t="shared" si="1"/>
        <v>3</v>
      </c>
      <c r="H18" s="3" t="s">
        <v>68</v>
      </c>
      <c r="I18" t="s">
        <v>41</v>
      </c>
      <c r="J18" s="4">
        <v>240</v>
      </c>
      <c r="K18" s="4">
        <v>3</v>
      </c>
      <c r="L18">
        <v>3</v>
      </c>
      <c r="M18">
        <v>9</v>
      </c>
      <c r="N18">
        <v>36</v>
      </c>
    </row>
    <row r="20" customHeight="1" spans="1:2">
      <c r="A20" t="s">
        <v>73</v>
      </c>
      <c r="B20" t="s">
        <v>74</v>
      </c>
    </row>
    <row r="21" customHeight="1" spans="1:17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6</v>
      </c>
      <c r="G21" t="s">
        <v>7</v>
      </c>
      <c r="H21" t="s">
        <v>61</v>
      </c>
      <c r="I21" t="s">
        <v>62</v>
      </c>
      <c r="J21" t="s">
        <v>63</v>
      </c>
      <c r="K21" t="s">
        <v>64</v>
      </c>
      <c r="L21" t="s">
        <v>65</v>
      </c>
      <c r="M21" t="s">
        <v>66</v>
      </c>
      <c r="N21" t="s">
        <v>67</v>
      </c>
      <c r="O21" t="s">
        <v>71</v>
      </c>
      <c r="P21" t="s">
        <v>24</v>
      </c>
      <c r="Q21" t="s">
        <v>25</v>
      </c>
    </row>
    <row r="22" customHeight="1" spans="1:14">
      <c r="A22" s="2" t="s">
        <v>10</v>
      </c>
      <c r="B22" s="2" t="s">
        <v>11</v>
      </c>
      <c r="C22" s="2">
        <v>60000</v>
      </c>
      <c r="D22" s="2">
        <v>280</v>
      </c>
      <c r="E22" s="2">
        <v>40</v>
      </c>
      <c r="F22" s="2">
        <v>20</v>
      </c>
      <c r="G22" s="2">
        <f t="shared" ref="G22:G27" si="2">ROUNDUP(D22*0.01,0)</f>
        <v>3</v>
      </c>
      <c r="H22" s="3" t="s">
        <v>68</v>
      </c>
      <c r="I22" t="s">
        <v>41</v>
      </c>
      <c r="J22" s="2">
        <v>280</v>
      </c>
      <c r="K22" s="2">
        <v>2</v>
      </c>
      <c r="L22">
        <v>1</v>
      </c>
      <c r="M22">
        <v>6</v>
      </c>
      <c r="N22">
        <v>47</v>
      </c>
    </row>
    <row r="23" customHeight="1" spans="1:14">
      <c r="A23" s="4" t="s">
        <v>10</v>
      </c>
      <c r="B23" s="4" t="s">
        <v>13</v>
      </c>
      <c r="C23" s="4">
        <v>80000</v>
      </c>
      <c r="D23" s="4">
        <v>240</v>
      </c>
      <c r="E23" s="4">
        <v>40</v>
      </c>
      <c r="F23" s="4">
        <v>20</v>
      </c>
      <c r="G23" s="4">
        <f t="shared" si="2"/>
        <v>3</v>
      </c>
      <c r="H23" s="3" t="s">
        <v>68</v>
      </c>
      <c r="I23" t="s">
        <v>41</v>
      </c>
      <c r="J23" s="4">
        <v>240</v>
      </c>
      <c r="K23" s="4">
        <v>3</v>
      </c>
      <c r="L23">
        <v>2</v>
      </c>
      <c r="M23">
        <v>9</v>
      </c>
      <c r="N23">
        <v>27</v>
      </c>
    </row>
    <row r="24" customHeight="1" spans="1:14">
      <c r="A24" s="2" t="s">
        <v>10</v>
      </c>
      <c r="B24" s="2" t="s">
        <v>14</v>
      </c>
      <c r="C24" s="2">
        <v>100000</v>
      </c>
      <c r="D24" s="2">
        <v>320</v>
      </c>
      <c r="E24" s="2">
        <v>40</v>
      </c>
      <c r="F24" s="2">
        <v>20</v>
      </c>
      <c r="G24" s="2">
        <f t="shared" si="2"/>
        <v>4</v>
      </c>
      <c r="H24" s="3" t="s">
        <v>68</v>
      </c>
      <c r="I24" t="s">
        <v>41</v>
      </c>
      <c r="J24" s="2">
        <v>320</v>
      </c>
      <c r="K24" s="2">
        <v>4</v>
      </c>
      <c r="L24">
        <v>3</v>
      </c>
      <c r="M24">
        <v>9</v>
      </c>
      <c r="N24">
        <v>36</v>
      </c>
    </row>
    <row r="25" customHeight="1" spans="1:14">
      <c r="A25" s="4" t="s">
        <v>10</v>
      </c>
      <c r="B25" s="4" t="s">
        <v>15</v>
      </c>
      <c r="C25" s="4">
        <v>110000</v>
      </c>
      <c r="D25" s="4">
        <v>240</v>
      </c>
      <c r="E25" s="4">
        <v>60</v>
      </c>
      <c r="F25" s="4">
        <v>30</v>
      </c>
      <c r="G25" s="4">
        <f t="shared" si="2"/>
        <v>3</v>
      </c>
      <c r="H25" s="3" t="s">
        <v>68</v>
      </c>
      <c r="I25" t="s">
        <v>41</v>
      </c>
      <c r="J25" s="4">
        <v>240</v>
      </c>
      <c r="K25" s="4">
        <v>3</v>
      </c>
      <c r="L25">
        <v>2</v>
      </c>
      <c r="M25">
        <v>9</v>
      </c>
      <c r="N25">
        <v>27</v>
      </c>
    </row>
    <row r="26" customHeight="1" spans="1:15">
      <c r="A26" s="2" t="s">
        <v>10</v>
      </c>
      <c r="B26" s="2" t="s">
        <v>17</v>
      </c>
      <c r="C26" s="2">
        <v>120000</v>
      </c>
      <c r="D26" s="2">
        <v>180</v>
      </c>
      <c r="E26" s="2">
        <v>60</v>
      </c>
      <c r="F26" s="2">
        <v>30</v>
      </c>
      <c r="G26" s="2">
        <f t="shared" si="2"/>
        <v>2</v>
      </c>
      <c r="H26" s="3" t="s">
        <v>68</v>
      </c>
      <c r="I26" t="s">
        <v>41</v>
      </c>
      <c r="J26" s="2">
        <v>180</v>
      </c>
      <c r="K26" s="2">
        <v>2</v>
      </c>
      <c r="L26">
        <v>4</v>
      </c>
      <c r="M26">
        <v>2</v>
      </c>
      <c r="N26">
        <v>600</v>
      </c>
      <c r="O26" t="s">
        <v>72</v>
      </c>
    </row>
    <row r="27" customHeight="1" spans="1:14">
      <c r="A27" s="4" t="s">
        <v>10</v>
      </c>
      <c r="B27" s="4" t="s">
        <v>18</v>
      </c>
      <c r="C27" s="4">
        <v>130000</v>
      </c>
      <c r="D27" s="4">
        <v>240</v>
      </c>
      <c r="E27" s="4">
        <v>60</v>
      </c>
      <c r="F27" s="4">
        <v>30</v>
      </c>
      <c r="G27" s="4">
        <f t="shared" si="2"/>
        <v>3</v>
      </c>
      <c r="H27" s="3" t="s">
        <v>68</v>
      </c>
      <c r="I27" t="s">
        <v>41</v>
      </c>
      <c r="J27" s="4">
        <v>240</v>
      </c>
      <c r="K27" s="4">
        <v>3</v>
      </c>
      <c r="L27">
        <v>3</v>
      </c>
      <c r="M27">
        <v>9</v>
      </c>
      <c r="N27">
        <v>36</v>
      </c>
    </row>
    <row r="30" customHeight="1" spans="1:2">
      <c r="A30" t="s">
        <v>75</v>
      </c>
      <c r="B30" t="s">
        <v>76</v>
      </c>
    </row>
    <row r="31" customHeight="1" spans="1:17">
      <c r="A31" t="s">
        <v>1</v>
      </c>
      <c r="B31" t="s">
        <v>2</v>
      </c>
      <c r="C31" t="s">
        <v>3</v>
      </c>
      <c r="D31" t="s">
        <v>4</v>
      </c>
      <c r="E31" t="s">
        <v>5</v>
      </c>
      <c r="F31" t="s">
        <v>6</v>
      </c>
      <c r="G31" t="s">
        <v>7</v>
      </c>
      <c r="H31" t="s">
        <v>61</v>
      </c>
      <c r="I31" t="s">
        <v>62</v>
      </c>
      <c r="J31" t="s">
        <v>63</v>
      </c>
      <c r="K31" t="s">
        <v>64</v>
      </c>
      <c r="L31" t="s">
        <v>65</v>
      </c>
      <c r="M31" t="s">
        <v>66</v>
      </c>
      <c r="N31" t="s">
        <v>67</v>
      </c>
      <c r="O31" t="s">
        <v>71</v>
      </c>
      <c r="P31" t="s">
        <v>24</v>
      </c>
      <c r="Q31" t="s">
        <v>25</v>
      </c>
    </row>
    <row r="32" customHeight="1" spans="1:14">
      <c r="A32" s="2" t="s">
        <v>10</v>
      </c>
      <c r="B32" s="2" t="s">
        <v>11</v>
      </c>
      <c r="C32" s="2">
        <v>60000</v>
      </c>
      <c r="D32" s="2">
        <v>280</v>
      </c>
      <c r="E32" s="2">
        <v>40</v>
      </c>
      <c r="F32" s="2">
        <v>20</v>
      </c>
      <c r="G32" s="2">
        <f t="shared" ref="G32:G37" si="3">ROUNDUP(D32*0.01,0)</f>
        <v>3</v>
      </c>
      <c r="H32" s="3" t="s">
        <v>68</v>
      </c>
      <c r="I32" t="s">
        <v>41</v>
      </c>
      <c r="J32" s="2">
        <v>280</v>
      </c>
      <c r="K32" s="2">
        <v>2</v>
      </c>
      <c r="L32">
        <v>1</v>
      </c>
      <c r="M32">
        <v>6</v>
      </c>
      <c r="N32">
        <v>47</v>
      </c>
    </row>
    <row r="33" customHeight="1" spans="1:14">
      <c r="A33" s="4" t="s">
        <v>10</v>
      </c>
      <c r="B33" s="4" t="s">
        <v>13</v>
      </c>
      <c r="C33" s="4">
        <v>80000</v>
      </c>
      <c r="D33" s="4">
        <v>240</v>
      </c>
      <c r="E33" s="4">
        <v>40</v>
      </c>
      <c r="F33" s="4">
        <v>20</v>
      </c>
      <c r="G33" s="4">
        <f t="shared" si="3"/>
        <v>3</v>
      </c>
      <c r="H33" s="3" t="s">
        <v>68</v>
      </c>
      <c r="I33" t="s">
        <v>41</v>
      </c>
      <c r="J33" s="4">
        <v>240</v>
      </c>
      <c r="K33" s="4">
        <v>3</v>
      </c>
      <c r="L33">
        <v>2</v>
      </c>
      <c r="M33">
        <v>9</v>
      </c>
      <c r="N33">
        <v>27</v>
      </c>
    </row>
    <row r="34" customHeight="1" spans="1:15">
      <c r="A34" s="2" t="s">
        <v>10</v>
      </c>
      <c r="B34" s="2" t="s">
        <v>14</v>
      </c>
      <c r="C34" s="2">
        <v>100000</v>
      </c>
      <c r="D34" s="2">
        <v>320</v>
      </c>
      <c r="E34" s="2">
        <v>40</v>
      </c>
      <c r="F34" s="2">
        <v>20</v>
      </c>
      <c r="G34" s="2">
        <f t="shared" si="3"/>
        <v>4</v>
      </c>
      <c r="H34" s="3" t="s">
        <v>68</v>
      </c>
      <c r="I34" t="s">
        <v>41</v>
      </c>
      <c r="J34" s="2">
        <v>320</v>
      </c>
      <c r="K34" s="2">
        <v>4</v>
      </c>
      <c r="M34">
        <v>9</v>
      </c>
      <c r="N34">
        <v>36</v>
      </c>
      <c r="O34" t="s">
        <v>72</v>
      </c>
    </row>
    <row r="35" customHeight="1" spans="1:14">
      <c r="A35" s="4" t="s">
        <v>10</v>
      </c>
      <c r="B35" s="4" t="s">
        <v>15</v>
      </c>
      <c r="C35" s="4">
        <v>110000</v>
      </c>
      <c r="D35" s="4">
        <v>240</v>
      </c>
      <c r="E35" s="4">
        <v>60</v>
      </c>
      <c r="F35" s="4">
        <v>30</v>
      </c>
      <c r="G35" s="4">
        <f t="shared" si="3"/>
        <v>3</v>
      </c>
      <c r="H35" s="3" t="s">
        <v>68</v>
      </c>
      <c r="I35" t="s">
        <v>41</v>
      </c>
      <c r="J35" s="4">
        <v>240</v>
      </c>
      <c r="K35" s="4">
        <v>3</v>
      </c>
      <c r="L35">
        <v>2</v>
      </c>
      <c r="M35">
        <v>9</v>
      </c>
      <c r="N35">
        <v>27</v>
      </c>
    </row>
    <row r="36" customHeight="1" spans="1:14">
      <c r="A36" s="2" t="s">
        <v>10</v>
      </c>
      <c r="B36" s="2" t="s">
        <v>17</v>
      </c>
      <c r="C36" s="2">
        <v>120000</v>
      </c>
      <c r="D36" s="2">
        <v>180</v>
      </c>
      <c r="E36" s="2">
        <v>60</v>
      </c>
      <c r="F36" s="2">
        <v>30</v>
      </c>
      <c r="G36" s="2">
        <f t="shared" si="3"/>
        <v>2</v>
      </c>
      <c r="H36" s="3" t="s">
        <v>68</v>
      </c>
      <c r="I36" t="s">
        <v>41</v>
      </c>
      <c r="J36" s="2">
        <v>180</v>
      </c>
      <c r="K36" s="2">
        <v>2</v>
      </c>
      <c r="L36">
        <v>4</v>
      </c>
      <c r="M36">
        <v>2</v>
      </c>
      <c r="N36">
        <v>600</v>
      </c>
    </row>
    <row r="37" customHeight="1" spans="1:14">
      <c r="A37" s="4" t="s">
        <v>10</v>
      </c>
      <c r="B37" s="4" t="s">
        <v>18</v>
      </c>
      <c r="C37" s="4">
        <v>130000</v>
      </c>
      <c r="D37" s="4">
        <v>240</v>
      </c>
      <c r="E37" s="4">
        <v>60</v>
      </c>
      <c r="F37" s="4">
        <v>30</v>
      </c>
      <c r="G37" s="4">
        <f t="shared" si="3"/>
        <v>3</v>
      </c>
      <c r="H37" s="3" t="s">
        <v>68</v>
      </c>
      <c r="I37" t="s">
        <v>41</v>
      </c>
      <c r="J37" s="4">
        <v>240</v>
      </c>
      <c r="K37" s="4">
        <v>3</v>
      </c>
      <c r="L37">
        <v>3</v>
      </c>
      <c r="M37">
        <v>9</v>
      </c>
      <c r="N37">
        <v>36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62"/>
  <sheetViews>
    <sheetView topLeftCell="A136" workbookViewId="0">
      <selection activeCell="M90" sqref="M90"/>
    </sheetView>
  </sheetViews>
  <sheetFormatPr defaultColWidth="9" defaultRowHeight="17.25" customHeight="1"/>
  <cols>
    <col min="1" max="1" width="27.2833333333333" customWidth="1"/>
    <col min="2" max="2" width="37.8583333333333" customWidth="1"/>
    <col min="3" max="3" width="14.5666666666667" customWidth="1"/>
    <col min="4" max="5" width="9.56666666666667" customWidth="1"/>
    <col min="6" max="6" width="17.5666666666667" customWidth="1"/>
    <col min="7" max="7" width="22.8583333333333" customWidth="1"/>
    <col min="8" max="8" width="14.5666666666667" customWidth="1"/>
    <col min="9" max="9" width="11.7083333333333" customWidth="1"/>
    <col min="10" max="10" width="21.5666666666667" customWidth="1"/>
    <col min="11" max="13" width="9.56666666666667" customWidth="1"/>
    <col min="14" max="14" width="15" customWidth="1"/>
    <col min="15" max="15" width="18.1416666666667" customWidth="1"/>
    <col min="16" max="16" width="14" customWidth="1"/>
    <col min="17" max="17" width="19.2833333333333" customWidth="1"/>
  </cols>
  <sheetData>
    <row r="1" customHeight="1" spans="1:1">
      <c r="A1" t="s">
        <v>0</v>
      </c>
    </row>
    <row r="2" customHeight="1" spans="1:1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61</v>
      </c>
      <c r="I2" t="s">
        <v>62</v>
      </c>
      <c r="J2" t="s">
        <v>63</v>
      </c>
      <c r="K2" t="s">
        <v>64</v>
      </c>
      <c r="L2" t="s">
        <v>65</v>
      </c>
      <c r="M2" t="s">
        <v>66</v>
      </c>
      <c r="N2" t="s">
        <v>67</v>
      </c>
    </row>
    <row r="3" customHeight="1" spans="1:14">
      <c r="A3" s="2" t="s">
        <v>10</v>
      </c>
      <c r="B3" s="2" t="s">
        <v>11</v>
      </c>
      <c r="C3" s="2">
        <v>60000</v>
      </c>
      <c r="D3" s="2">
        <v>280</v>
      </c>
      <c r="E3" s="2">
        <v>40</v>
      </c>
      <c r="F3" s="2">
        <v>20</v>
      </c>
      <c r="G3" s="2">
        <f t="shared" ref="G3:G8" si="0">ROUNDUP(D3*0.01,0)</f>
        <v>3</v>
      </c>
      <c r="H3" s="3" t="s">
        <v>68</v>
      </c>
      <c r="I3" t="s">
        <v>41</v>
      </c>
      <c r="J3" s="2">
        <v>280</v>
      </c>
      <c r="K3" s="2">
        <v>2</v>
      </c>
      <c r="L3">
        <v>1</v>
      </c>
      <c r="M3">
        <v>3</v>
      </c>
      <c r="N3">
        <f>282/M3</f>
        <v>94</v>
      </c>
    </row>
    <row r="4" customHeight="1" spans="1:15">
      <c r="A4" s="4" t="s">
        <v>10</v>
      </c>
      <c r="B4" s="4" t="s">
        <v>13</v>
      </c>
      <c r="C4" s="4">
        <v>80000</v>
      </c>
      <c r="D4" s="4">
        <v>240</v>
      </c>
      <c r="E4" s="4">
        <v>40</v>
      </c>
      <c r="F4" s="4">
        <v>20</v>
      </c>
      <c r="G4" s="4">
        <f t="shared" si="0"/>
        <v>3</v>
      </c>
      <c r="H4" s="3" t="s">
        <v>68</v>
      </c>
      <c r="I4" t="s">
        <v>41</v>
      </c>
      <c r="J4" s="4">
        <v>240</v>
      </c>
      <c r="K4" s="4">
        <v>3</v>
      </c>
      <c r="L4">
        <v>2</v>
      </c>
      <c r="M4">
        <v>9</v>
      </c>
      <c r="N4">
        <v>27</v>
      </c>
      <c r="O4">
        <f>N4+N6</f>
        <v>54</v>
      </c>
    </row>
    <row r="5" customHeight="1" spans="1:15">
      <c r="A5" s="2" t="s">
        <v>10</v>
      </c>
      <c r="B5" s="2" t="s">
        <v>14</v>
      </c>
      <c r="C5" s="2">
        <v>100000</v>
      </c>
      <c r="D5" s="2">
        <v>320</v>
      </c>
      <c r="E5" s="2">
        <v>40</v>
      </c>
      <c r="F5" s="2">
        <v>20</v>
      </c>
      <c r="G5" s="2">
        <f t="shared" si="0"/>
        <v>4</v>
      </c>
      <c r="H5" s="3" t="s">
        <v>68</v>
      </c>
      <c r="I5" t="s">
        <v>41</v>
      </c>
      <c r="J5" s="2">
        <v>320</v>
      </c>
      <c r="K5" s="2">
        <v>4</v>
      </c>
      <c r="L5">
        <v>3</v>
      </c>
      <c r="M5">
        <v>9</v>
      </c>
      <c r="N5">
        <v>36</v>
      </c>
      <c r="O5">
        <f>N5+N8</f>
        <v>72</v>
      </c>
    </row>
    <row r="6" customHeight="1" spans="1:15">
      <c r="A6" s="4" t="s">
        <v>10</v>
      </c>
      <c r="B6" s="4" t="s">
        <v>15</v>
      </c>
      <c r="C6" s="4">
        <v>110000</v>
      </c>
      <c r="D6" s="4">
        <v>240</v>
      </c>
      <c r="E6" s="4">
        <v>60</v>
      </c>
      <c r="F6" s="4">
        <v>30</v>
      </c>
      <c r="G6" s="4">
        <f t="shared" si="0"/>
        <v>3</v>
      </c>
      <c r="H6" s="3" t="s">
        <v>68</v>
      </c>
      <c r="I6" t="s">
        <v>41</v>
      </c>
      <c r="J6" s="4">
        <v>240</v>
      </c>
      <c r="K6" s="4">
        <v>3</v>
      </c>
      <c r="L6">
        <v>2</v>
      </c>
      <c r="M6">
        <v>9</v>
      </c>
      <c r="N6">
        <v>27</v>
      </c>
      <c r="O6">
        <f>O5-O4</f>
        <v>18</v>
      </c>
    </row>
    <row r="7" customHeight="1" spans="1:14">
      <c r="A7" s="2" t="s">
        <v>10</v>
      </c>
      <c r="B7" s="2" t="s">
        <v>17</v>
      </c>
      <c r="C7" s="2">
        <v>120000</v>
      </c>
      <c r="D7" s="2">
        <v>180</v>
      </c>
      <c r="E7" s="2">
        <v>60</v>
      </c>
      <c r="F7" s="2">
        <v>30</v>
      </c>
      <c r="G7" s="2">
        <f t="shared" si="0"/>
        <v>2</v>
      </c>
      <c r="H7" s="3" t="s">
        <v>68</v>
      </c>
      <c r="I7" t="s">
        <v>41</v>
      </c>
      <c r="J7" s="2">
        <v>180</v>
      </c>
      <c r="K7" s="2">
        <v>2</v>
      </c>
      <c r="L7">
        <v>4</v>
      </c>
      <c r="M7">
        <v>2</v>
      </c>
      <c r="N7">
        <v>91</v>
      </c>
    </row>
    <row r="8" customHeight="1" spans="1:14">
      <c r="A8" s="4" t="s">
        <v>10</v>
      </c>
      <c r="B8" s="4" t="s">
        <v>18</v>
      </c>
      <c r="C8" s="4">
        <v>130000</v>
      </c>
      <c r="D8" s="4">
        <v>240</v>
      </c>
      <c r="E8" s="4">
        <v>60</v>
      </c>
      <c r="F8" s="4">
        <v>30</v>
      </c>
      <c r="G8" s="4">
        <f t="shared" si="0"/>
        <v>3</v>
      </c>
      <c r="H8" s="3" t="s">
        <v>68</v>
      </c>
      <c r="I8" t="s">
        <v>41</v>
      </c>
      <c r="J8" s="4">
        <v>240</v>
      </c>
      <c r="K8" s="4">
        <v>3</v>
      </c>
      <c r="L8">
        <v>3</v>
      </c>
      <c r="M8">
        <v>9</v>
      </c>
      <c r="N8">
        <v>36</v>
      </c>
    </row>
    <row r="10" customHeight="1" spans="1:1">
      <c r="A10" t="s">
        <v>77</v>
      </c>
    </row>
    <row r="11" customHeight="1" spans="1:5">
      <c r="A11" t="s">
        <v>78</v>
      </c>
      <c r="B11" t="s">
        <v>61</v>
      </c>
      <c r="C11" t="s">
        <v>79</v>
      </c>
      <c r="D11" t="s">
        <v>80</v>
      </c>
      <c r="E11" t="s">
        <v>81</v>
      </c>
    </row>
    <row r="12" customHeight="1" spans="1:5">
      <c r="A12" t="s">
        <v>82</v>
      </c>
      <c r="B12" s="3" t="s">
        <v>68</v>
      </c>
      <c r="C12" t="s">
        <v>83</v>
      </c>
      <c r="D12">
        <v>1.55</v>
      </c>
      <c r="E12">
        <v>800</v>
      </c>
    </row>
    <row r="13" customHeight="1" spans="1:5">
      <c r="A13" t="s">
        <v>84</v>
      </c>
      <c r="B13" s="3" t="s">
        <v>68</v>
      </c>
      <c r="C13" t="s">
        <v>83</v>
      </c>
      <c r="D13">
        <v>1.55</v>
      </c>
      <c r="E13">
        <v>800</v>
      </c>
    </row>
    <row r="14" customHeight="1" spans="1:5">
      <c r="A14" t="s">
        <v>85</v>
      </c>
      <c r="B14" s="3" t="s">
        <v>68</v>
      </c>
      <c r="C14" t="s">
        <v>83</v>
      </c>
      <c r="D14">
        <v>1.55</v>
      </c>
      <c r="E14">
        <v>800</v>
      </c>
    </row>
    <row r="15" customHeight="1" spans="1:5">
      <c r="A15" t="s">
        <v>86</v>
      </c>
      <c r="B15" s="3" t="s">
        <v>68</v>
      </c>
      <c r="C15" t="s">
        <v>83</v>
      </c>
      <c r="D15">
        <v>1.55</v>
      </c>
      <c r="E15">
        <v>800</v>
      </c>
    </row>
    <row r="16" customHeight="1" spans="1:5">
      <c r="A16" t="s">
        <v>87</v>
      </c>
      <c r="B16" s="3" t="s">
        <v>68</v>
      </c>
      <c r="C16" t="s">
        <v>83</v>
      </c>
      <c r="D16">
        <v>1.55</v>
      </c>
      <c r="E16">
        <v>800</v>
      </c>
    </row>
    <row r="17" customHeight="1" spans="1:5">
      <c r="A17" t="s">
        <v>88</v>
      </c>
      <c r="B17" s="3" t="s">
        <v>68</v>
      </c>
      <c r="C17" t="s">
        <v>83</v>
      </c>
      <c r="D17">
        <v>1.55</v>
      </c>
      <c r="E17">
        <v>800</v>
      </c>
    </row>
    <row r="18" customHeight="1" spans="1:5">
      <c r="A18" t="s">
        <v>89</v>
      </c>
      <c r="B18" s="3" t="s">
        <v>68</v>
      </c>
      <c r="C18" t="s">
        <v>83</v>
      </c>
      <c r="D18">
        <v>1.55</v>
      </c>
      <c r="E18">
        <v>800</v>
      </c>
    </row>
    <row r="19" customHeight="1" spans="1:5">
      <c r="A19" t="s">
        <v>90</v>
      </c>
      <c r="B19" s="3" t="s">
        <v>68</v>
      </c>
      <c r="C19" t="s">
        <v>83</v>
      </c>
      <c r="D19">
        <v>1.55</v>
      </c>
      <c r="E19">
        <v>800</v>
      </c>
    </row>
    <row r="20" customHeight="1" spans="1:5">
      <c r="A20" t="s">
        <v>91</v>
      </c>
      <c r="B20" s="3" t="s">
        <v>68</v>
      </c>
      <c r="C20" t="s">
        <v>83</v>
      </c>
      <c r="D20">
        <v>1.55</v>
      </c>
      <c r="E20">
        <v>800</v>
      </c>
    </row>
    <row r="21" customHeight="1" spans="1:5">
      <c r="A21" t="s">
        <v>92</v>
      </c>
      <c r="B21" s="3" t="s">
        <v>68</v>
      </c>
      <c r="C21" t="s">
        <v>83</v>
      </c>
      <c r="D21">
        <v>1.55</v>
      </c>
      <c r="E21">
        <v>800</v>
      </c>
    </row>
    <row r="22" customHeight="1" spans="1:5">
      <c r="A22" t="s">
        <v>93</v>
      </c>
      <c r="B22" s="3" t="s">
        <v>68</v>
      </c>
      <c r="C22" t="s">
        <v>94</v>
      </c>
      <c r="D22">
        <v>1.55</v>
      </c>
      <c r="E22">
        <v>1000</v>
      </c>
    </row>
    <row r="23" customHeight="1" spans="1:5">
      <c r="A23" t="s">
        <v>95</v>
      </c>
      <c r="B23" s="3" t="s">
        <v>68</v>
      </c>
      <c r="C23" t="s">
        <v>94</v>
      </c>
      <c r="D23">
        <v>1.55</v>
      </c>
      <c r="E23">
        <v>1000</v>
      </c>
    </row>
    <row r="24" customHeight="1" spans="1:5">
      <c r="A24" t="s">
        <v>96</v>
      </c>
      <c r="B24" s="3" t="s">
        <v>68</v>
      </c>
      <c r="C24" t="s">
        <v>94</v>
      </c>
      <c r="D24">
        <v>1.55</v>
      </c>
      <c r="E24">
        <v>1000</v>
      </c>
    </row>
    <row r="25" customHeight="1" spans="1:5">
      <c r="A25" t="s">
        <v>97</v>
      </c>
      <c r="B25" s="3" t="s">
        <v>68</v>
      </c>
      <c r="C25" t="s">
        <v>94</v>
      </c>
      <c r="D25">
        <v>1.55</v>
      </c>
      <c r="E25">
        <v>1000</v>
      </c>
    </row>
    <row r="26" customHeight="1" spans="1:5">
      <c r="A26" t="s">
        <v>98</v>
      </c>
      <c r="B26" s="3" t="s">
        <v>68</v>
      </c>
      <c r="C26" t="s">
        <v>94</v>
      </c>
      <c r="D26">
        <v>1.55</v>
      </c>
      <c r="E26">
        <v>1000</v>
      </c>
    </row>
    <row r="27" customHeight="1" spans="1:5">
      <c r="A27" t="s">
        <v>99</v>
      </c>
      <c r="B27" s="3" t="s">
        <v>68</v>
      </c>
      <c r="C27" t="s">
        <v>94</v>
      </c>
      <c r="D27">
        <v>1.55</v>
      </c>
      <c r="E27">
        <v>1000</v>
      </c>
    </row>
    <row r="28" customHeight="1" spans="1:5">
      <c r="A28" t="s">
        <v>100</v>
      </c>
      <c r="B28" s="3" t="s">
        <v>68</v>
      </c>
      <c r="C28" t="s">
        <v>94</v>
      </c>
      <c r="D28">
        <v>1.55</v>
      </c>
      <c r="E28">
        <v>1000</v>
      </c>
    </row>
    <row r="29" customHeight="1" spans="1:5">
      <c r="A29" t="s">
        <v>101</v>
      </c>
      <c r="B29" s="3" t="s">
        <v>68</v>
      </c>
      <c r="C29" t="s">
        <v>94</v>
      </c>
      <c r="D29">
        <v>1.55</v>
      </c>
      <c r="E29">
        <v>1000</v>
      </c>
    </row>
    <row r="30" customHeight="1" spans="1:5">
      <c r="A30" t="s">
        <v>102</v>
      </c>
      <c r="B30" s="3" t="s">
        <v>68</v>
      </c>
      <c r="C30" t="s">
        <v>94</v>
      </c>
      <c r="D30">
        <v>1.55</v>
      </c>
      <c r="E30">
        <v>1000</v>
      </c>
    </row>
    <row r="31" customHeight="1" spans="1:5">
      <c r="A31" t="s">
        <v>103</v>
      </c>
      <c r="B31" s="3" t="s">
        <v>68</v>
      </c>
      <c r="C31" t="s">
        <v>94</v>
      </c>
      <c r="D31">
        <v>1.55</v>
      </c>
      <c r="E31">
        <v>1000</v>
      </c>
    </row>
    <row r="32" customHeight="1" spans="1:5">
      <c r="A32" s="1" t="s">
        <v>104</v>
      </c>
      <c r="B32" s="5" t="s">
        <v>105</v>
      </c>
      <c r="C32" s="1" t="s">
        <v>94</v>
      </c>
      <c r="D32" s="1">
        <v>1.55</v>
      </c>
      <c r="E32" s="1">
        <v>1000</v>
      </c>
    </row>
    <row r="36" customHeight="1" spans="1:2">
      <c r="A36" t="s">
        <v>106</v>
      </c>
      <c r="B36" t="s">
        <v>107</v>
      </c>
    </row>
    <row r="37" customHeight="1" spans="1:9">
      <c r="A37" t="s">
        <v>78</v>
      </c>
      <c r="B37" t="s">
        <v>61</v>
      </c>
      <c r="C37" t="s">
        <v>79</v>
      </c>
      <c r="D37" t="s">
        <v>80</v>
      </c>
      <c r="E37" t="s">
        <v>81</v>
      </c>
      <c r="G37" t="s">
        <v>71</v>
      </c>
      <c r="H37" t="s">
        <v>24</v>
      </c>
      <c r="I37" t="s">
        <v>25</v>
      </c>
    </row>
    <row r="38" customHeight="1" spans="1:7">
      <c r="A38" s="1" t="s">
        <v>104</v>
      </c>
      <c r="B38" s="5" t="s">
        <v>105</v>
      </c>
      <c r="C38" s="1" t="s">
        <v>94</v>
      </c>
      <c r="D38" s="1">
        <v>1.55</v>
      </c>
      <c r="E38" s="1">
        <v>1000</v>
      </c>
      <c r="G38" t="s">
        <v>108</v>
      </c>
    </row>
    <row r="41" customHeight="1" spans="1:2">
      <c r="A41" t="s">
        <v>73</v>
      </c>
      <c r="B41" t="s">
        <v>109</v>
      </c>
    </row>
    <row r="42" customHeight="1" spans="1:9">
      <c r="A42" t="s">
        <v>78</v>
      </c>
      <c r="B42" t="s">
        <v>61</v>
      </c>
      <c r="C42" t="s">
        <v>79</v>
      </c>
      <c r="D42" t="s">
        <v>80</v>
      </c>
      <c r="E42" t="s">
        <v>81</v>
      </c>
      <c r="G42" t="s">
        <v>71</v>
      </c>
      <c r="H42" t="s">
        <v>24</v>
      </c>
      <c r="I42" t="s">
        <v>25</v>
      </c>
    </row>
    <row r="43" customHeight="1" spans="1:5">
      <c r="A43" t="s">
        <v>82</v>
      </c>
      <c r="B43" s="3" t="s">
        <v>68</v>
      </c>
      <c r="C43" t="s">
        <v>83</v>
      </c>
      <c r="D43">
        <v>1.55</v>
      </c>
      <c r="E43">
        <v>800</v>
      </c>
    </row>
    <row r="44" customHeight="1" spans="1:7">
      <c r="A44" t="s">
        <v>82</v>
      </c>
      <c r="B44" s="3" t="s">
        <v>68</v>
      </c>
      <c r="C44" t="s">
        <v>83</v>
      </c>
      <c r="D44">
        <v>1.55</v>
      </c>
      <c r="E44">
        <v>800</v>
      </c>
      <c r="G44" t="s">
        <v>110</v>
      </c>
    </row>
    <row r="46" customHeight="1" spans="1:2">
      <c r="A46" t="s">
        <v>75</v>
      </c>
      <c r="B46" t="s">
        <v>111</v>
      </c>
    </row>
    <row r="47" customHeight="1" spans="1:9">
      <c r="A47" t="s">
        <v>78</v>
      </c>
      <c r="B47" t="s">
        <v>61</v>
      </c>
      <c r="C47" t="s">
        <v>79</v>
      </c>
      <c r="D47" t="s">
        <v>80</v>
      </c>
      <c r="E47" t="s">
        <v>81</v>
      </c>
      <c r="G47" t="s">
        <v>71</v>
      </c>
      <c r="H47" t="s">
        <v>24</v>
      </c>
      <c r="I47" t="s">
        <v>25</v>
      </c>
    </row>
    <row r="48" customHeight="1" spans="1:5">
      <c r="A48" t="s">
        <v>82</v>
      </c>
      <c r="B48" s="3" t="s">
        <v>68</v>
      </c>
      <c r="C48" t="s">
        <v>83</v>
      </c>
      <c r="D48">
        <v>1.55</v>
      </c>
      <c r="E48">
        <v>800</v>
      </c>
    </row>
    <row r="49" customHeight="1" spans="1:5">
      <c r="A49" t="s">
        <v>84</v>
      </c>
      <c r="B49" s="3" t="s">
        <v>68</v>
      </c>
      <c r="C49" t="s">
        <v>83</v>
      </c>
      <c r="D49">
        <v>1.55</v>
      </c>
      <c r="E49">
        <v>800</v>
      </c>
    </row>
    <row r="50" customHeight="1" spans="1:7">
      <c r="A50" t="s">
        <v>103</v>
      </c>
      <c r="B50" s="3" t="s">
        <v>68</v>
      </c>
      <c r="C50" t="s">
        <v>94</v>
      </c>
      <c r="D50">
        <v>1.55</v>
      </c>
      <c r="E50">
        <v>1000</v>
      </c>
      <c r="G50" t="s">
        <v>112</v>
      </c>
    </row>
    <row r="52" customHeight="1" spans="1:1">
      <c r="A52" t="s">
        <v>39</v>
      </c>
    </row>
    <row r="53" customHeight="1" spans="9:15">
      <c r="I53" s="6" t="s">
        <v>71</v>
      </c>
      <c r="J53" s="6"/>
      <c r="L53" s="6" t="s">
        <v>24</v>
      </c>
      <c r="M53" s="6"/>
      <c r="N53" s="6"/>
      <c r="O53" t="s">
        <v>25</v>
      </c>
    </row>
    <row r="54" customHeight="1" spans="1:14">
      <c r="A54" t="s">
        <v>113</v>
      </c>
      <c r="B54" t="s">
        <v>78</v>
      </c>
      <c r="C54" t="s">
        <v>61</v>
      </c>
      <c r="D54" t="s">
        <v>79</v>
      </c>
      <c r="E54" t="s">
        <v>80</v>
      </c>
      <c r="F54" t="s">
        <v>81</v>
      </c>
      <c r="G54" t="s">
        <v>114</v>
      </c>
      <c r="H54" t="s">
        <v>115</v>
      </c>
      <c r="I54" t="s">
        <v>116</v>
      </c>
      <c r="J54" t="s">
        <v>67</v>
      </c>
      <c r="K54" t="s">
        <v>81</v>
      </c>
      <c r="L54" t="s">
        <v>115</v>
      </c>
      <c r="M54" t="s">
        <v>67</v>
      </c>
      <c r="N54" t="s">
        <v>81</v>
      </c>
    </row>
    <row r="55" customHeight="1" spans="1:11">
      <c r="A55" s="6">
        <v>1</v>
      </c>
      <c r="B55" t="s">
        <v>82</v>
      </c>
      <c r="C55" s="3" t="s">
        <v>68</v>
      </c>
      <c r="D55" t="s">
        <v>83</v>
      </c>
      <c r="E55">
        <v>1.55</v>
      </c>
      <c r="F55">
        <v>800</v>
      </c>
      <c r="G55" s="6">
        <v>9</v>
      </c>
      <c r="H55">
        <v>40</v>
      </c>
      <c r="I55">
        <f>9*H55</f>
        <v>360</v>
      </c>
      <c r="J55" s="6">
        <f>G55*3</f>
        <v>27</v>
      </c>
      <c r="K55">
        <f>F55-I55</f>
        <v>440</v>
      </c>
    </row>
    <row r="56" customHeight="1" spans="1:11">
      <c r="A56" s="6"/>
      <c r="B56" t="s">
        <v>84</v>
      </c>
      <c r="C56" s="3" t="s">
        <v>68</v>
      </c>
      <c r="D56" t="s">
        <v>83</v>
      </c>
      <c r="E56">
        <v>1.55</v>
      </c>
      <c r="F56">
        <v>800</v>
      </c>
      <c r="G56" s="6"/>
      <c r="H56">
        <v>40</v>
      </c>
      <c r="I56">
        <f t="shared" ref="I56:I57" si="1">9*H56</f>
        <v>360</v>
      </c>
      <c r="J56" s="6"/>
      <c r="K56">
        <f t="shared" ref="K56:K57" si="2">F56-I56</f>
        <v>440</v>
      </c>
    </row>
    <row r="57" customHeight="1" spans="1:11">
      <c r="A57" s="6"/>
      <c r="B57" t="s">
        <v>87</v>
      </c>
      <c r="C57" s="3" t="s">
        <v>68</v>
      </c>
      <c r="D57" t="s">
        <v>83</v>
      </c>
      <c r="E57">
        <v>1.55</v>
      </c>
      <c r="F57">
        <v>800</v>
      </c>
      <c r="G57" s="6"/>
      <c r="H57">
        <v>40</v>
      </c>
      <c r="I57">
        <f t="shared" si="1"/>
        <v>360</v>
      </c>
      <c r="J57" s="6"/>
      <c r="K57">
        <f t="shared" si="2"/>
        <v>440</v>
      </c>
    </row>
    <row r="58" customHeight="1" spans="14:16">
      <c r="N58" s="9" t="s">
        <v>71</v>
      </c>
      <c r="P58" s="9" t="s">
        <v>24</v>
      </c>
    </row>
    <row r="59" customHeight="1" spans="1:16">
      <c r="A59" t="s">
        <v>1</v>
      </c>
      <c r="B59" t="s">
        <v>2</v>
      </c>
      <c r="C59" t="s">
        <v>3</v>
      </c>
      <c r="D59" t="s">
        <v>4</v>
      </c>
      <c r="E59" t="s">
        <v>5</v>
      </c>
      <c r="F59" t="s">
        <v>6</v>
      </c>
      <c r="G59" t="s">
        <v>7</v>
      </c>
      <c r="H59" t="s">
        <v>61</v>
      </c>
      <c r="I59" t="s">
        <v>62</v>
      </c>
      <c r="J59" t="s">
        <v>63</v>
      </c>
      <c r="K59" t="s">
        <v>64</v>
      </c>
      <c r="L59" t="s">
        <v>65</v>
      </c>
      <c r="M59" t="s">
        <v>66</v>
      </c>
      <c r="N59" t="s">
        <v>117</v>
      </c>
      <c r="O59" t="s">
        <v>118</v>
      </c>
      <c r="P59" t="s">
        <v>117</v>
      </c>
    </row>
    <row r="60" customHeight="1" spans="1:15">
      <c r="A60" s="2" t="s">
        <v>10</v>
      </c>
      <c r="B60" s="2" t="s">
        <v>11</v>
      </c>
      <c r="C60" s="2">
        <v>60000</v>
      </c>
      <c r="D60" s="2">
        <v>280</v>
      </c>
      <c r="E60" s="2">
        <v>40</v>
      </c>
      <c r="F60" s="2">
        <v>20</v>
      </c>
      <c r="G60" s="2">
        <f t="shared" ref="G60:G65" si="3">ROUNDUP(D60*0.01,0)</f>
        <v>3</v>
      </c>
      <c r="H60" s="3" t="s">
        <v>68</v>
      </c>
      <c r="I60" t="s">
        <v>41</v>
      </c>
      <c r="J60" s="2">
        <v>280</v>
      </c>
      <c r="K60" s="2">
        <v>2</v>
      </c>
      <c r="L60">
        <v>1</v>
      </c>
      <c r="M60">
        <v>3</v>
      </c>
      <c r="N60">
        <f>M60*27</f>
        <v>81</v>
      </c>
      <c r="O60">
        <f>J60+K60-N60</f>
        <v>201</v>
      </c>
    </row>
    <row r="61" customHeight="1" spans="1:15">
      <c r="A61" s="7" t="s">
        <v>10</v>
      </c>
      <c r="B61" s="7" t="s">
        <v>13</v>
      </c>
      <c r="C61" s="7">
        <v>80000</v>
      </c>
      <c r="D61" s="7">
        <v>240</v>
      </c>
      <c r="E61" s="7">
        <v>40</v>
      </c>
      <c r="F61" s="7">
        <v>20</v>
      </c>
      <c r="G61" s="7">
        <f t="shared" si="3"/>
        <v>3</v>
      </c>
      <c r="H61" s="8" t="s">
        <v>68</v>
      </c>
      <c r="I61" s="10" t="s">
        <v>41</v>
      </c>
      <c r="J61" s="7">
        <v>240</v>
      </c>
      <c r="K61" s="7">
        <v>3</v>
      </c>
      <c r="L61" s="10">
        <v>2</v>
      </c>
      <c r="M61" s="10">
        <v>9</v>
      </c>
      <c r="N61" s="10">
        <f t="shared" ref="N61:N64" si="4">M61*27</f>
        <v>243</v>
      </c>
      <c r="O61" s="10">
        <f t="shared" ref="O61:O65" si="5">J61+K61-N61</f>
        <v>0</v>
      </c>
    </row>
    <row r="62" customHeight="1" spans="1:15">
      <c r="A62" s="2" t="s">
        <v>10</v>
      </c>
      <c r="B62" s="2" t="s">
        <v>14</v>
      </c>
      <c r="C62" s="2">
        <v>100000</v>
      </c>
      <c r="D62" s="2">
        <v>320</v>
      </c>
      <c r="E62" s="2">
        <v>40</v>
      </c>
      <c r="F62" s="2">
        <v>20</v>
      </c>
      <c r="G62" s="2">
        <f t="shared" si="3"/>
        <v>4</v>
      </c>
      <c r="H62" s="3" t="s">
        <v>68</v>
      </c>
      <c r="I62" t="s">
        <v>41</v>
      </c>
      <c r="J62" s="2">
        <v>320</v>
      </c>
      <c r="K62" s="2">
        <v>4</v>
      </c>
      <c r="L62">
        <v>3</v>
      </c>
      <c r="M62">
        <v>9</v>
      </c>
      <c r="N62">
        <f t="shared" si="4"/>
        <v>243</v>
      </c>
      <c r="O62">
        <f t="shared" si="5"/>
        <v>81</v>
      </c>
    </row>
    <row r="63" customHeight="1" spans="1:15">
      <c r="A63" s="4" t="s">
        <v>10</v>
      </c>
      <c r="B63" s="4" t="s">
        <v>15</v>
      </c>
      <c r="C63" s="4">
        <v>110000</v>
      </c>
      <c r="D63" s="4">
        <v>240</v>
      </c>
      <c r="E63" s="4">
        <v>60</v>
      </c>
      <c r="F63" s="4">
        <v>30</v>
      </c>
      <c r="G63" s="4">
        <f t="shared" si="3"/>
        <v>3</v>
      </c>
      <c r="H63" s="3" t="s">
        <v>68</v>
      </c>
      <c r="I63" t="s">
        <v>41</v>
      </c>
      <c r="J63" s="4">
        <v>240</v>
      </c>
      <c r="K63" s="4">
        <v>3</v>
      </c>
      <c r="L63">
        <v>2</v>
      </c>
      <c r="M63">
        <v>9</v>
      </c>
      <c r="N63">
        <v>0</v>
      </c>
      <c r="O63">
        <f t="shared" si="5"/>
        <v>243</v>
      </c>
    </row>
    <row r="64" customHeight="1" spans="1:15">
      <c r="A64" s="2" t="s">
        <v>10</v>
      </c>
      <c r="B64" s="2" t="s">
        <v>17</v>
      </c>
      <c r="C64" s="2">
        <v>120000</v>
      </c>
      <c r="D64" s="2">
        <v>180</v>
      </c>
      <c r="E64" s="2">
        <v>60</v>
      </c>
      <c r="F64" s="2">
        <v>30</v>
      </c>
      <c r="G64" s="2">
        <f t="shared" si="3"/>
        <v>2</v>
      </c>
      <c r="H64" s="3" t="s">
        <v>68</v>
      </c>
      <c r="I64" t="s">
        <v>41</v>
      </c>
      <c r="J64" s="2">
        <v>180</v>
      </c>
      <c r="K64" s="2">
        <v>2</v>
      </c>
      <c r="L64">
        <v>4</v>
      </c>
      <c r="M64">
        <v>2</v>
      </c>
      <c r="N64">
        <f t="shared" si="4"/>
        <v>54</v>
      </c>
      <c r="O64">
        <f t="shared" si="5"/>
        <v>128</v>
      </c>
    </row>
    <row r="65" customHeight="1" spans="1:15">
      <c r="A65" s="4" t="s">
        <v>10</v>
      </c>
      <c r="B65" s="4" t="s">
        <v>18</v>
      </c>
      <c r="C65" s="4">
        <v>130000</v>
      </c>
      <c r="D65" s="4">
        <v>240</v>
      </c>
      <c r="E65" s="4">
        <v>60</v>
      </c>
      <c r="F65" s="4">
        <v>30</v>
      </c>
      <c r="G65" s="4">
        <f t="shared" si="3"/>
        <v>3</v>
      </c>
      <c r="H65" s="3" t="s">
        <v>68</v>
      </c>
      <c r="I65" t="s">
        <v>41</v>
      </c>
      <c r="J65" s="4">
        <v>240</v>
      </c>
      <c r="K65" s="4">
        <v>3</v>
      </c>
      <c r="L65">
        <v>3</v>
      </c>
      <c r="M65">
        <v>9</v>
      </c>
      <c r="N65">
        <v>0</v>
      </c>
      <c r="O65">
        <f t="shared" si="5"/>
        <v>243</v>
      </c>
    </row>
    <row r="67" customHeight="1" spans="9:15">
      <c r="I67" s="6" t="s">
        <v>71</v>
      </c>
      <c r="J67" s="6"/>
      <c r="L67" s="6" t="s">
        <v>24</v>
      </c>
      <c r="M67" s="6"/>
      <c r="N67" s="6"/>
      <c r="O67" t="s">
        <v>25</v>
      </c>
    </row>
    <row r="68" customHeight="1" spans="1:14">
      <c r="A68" t="s">
        <v>113</v>
      </c>
      <c r="B68" t="s">
        <v>78</v>
      </c>
      <c r="C68" t="s">
        <v>61</v>
      </c>
      <c r="D68" t="s">
        <v>79</v>
      </c>
      <c r="E68" t="s">
        <v>80</v>
      </c>
      <c r="F68" t="s">
        <v>81</v>
      </c>
      <c r="G68" t="s">
        <v>114</v>
      </c>
      <c r="H68" t="s">
        <v>115</v>
      </c>
      <c r="I68" t="s">
        <v>116</v>
      </c>
      <c r="J68" t="s">
        <v>67</v>
      </c>
      <c r="K68" t="s">
        <v>81</v>
      </c>
      <c r="L68" t="s">
        <v>115</v>
      </c>
      <c r="M68" t="s">
        <v>67</v>
      </c>
      <c r="N68" t="s">
        <v>81</v>
      </c>
    </row>
    <row r="69" customHeight="1" spans="1:11">
      <c r="A69" s="6">
        <v>2</v>
      </c>
      <c r="B69" t="s">
        <v>82</v>
      </c>
      <c r="C69" s="3" t="s">
        <v>68</v>
      </c>
      <c r="D69" t="s">
        <v>83</v>
      </c>
      <c r="E69">
        <v>1.55</v>
      </c>
      <c r="F69">
        <v>440</v>
      </c>
      <c r="G69" s="6">
        <v>9</v>
      </c>
      <c r="H69">
        <v>40</v>
      </c>
      <c r="I69">
        <f>9*H69</f>
        <v>360</v>
      </c>
      <c r="J69" s="6">
        <v>27</v>
      </c>
      <c r="K69">
        <f>F69-I69</f>
        <v>80</v>
      </c>
    </row>
    <row r="70" customHeight="1" spans="1:11">
      <c r="A70" s="6"/>
      <c r="B70" t="s">
        <v>84</v>
      </c>
      <c r="C70" s="3" t="s">
        <v>68</v>
      </c>
      <c r="D70" t="s">
        <v>83</v>
      </c>
      <c r="E70">
        <v>1.55</v>
      </c>
      <c r="F70">
        <v>440</v>
      </c>
      <c r="G70" s="6"/>
      <c r="H70">
        <v>40</v>
      </c>
      <c r="I70">
        <f t="shared" ref="I70:I71" si="6">9*H70</f>
        <v>360</v>
      </c>
      <c r="J70" s="6"/>
      <c r="K70">
        <f t="shared" ref="K70:K71" si="7">F70-I70</f>
        <v>80</v>
      </c>
    </row>
    <row r="71" customHeight="1" spans="1:11">
      <c r="A71" s="6"/>
      <c r="B71" t="s">
        <v>87</v>
      </c>
      <c r="C71" s="3" t="s">
        <v>68</v>
      </c>
      <c r="D71" t="s">
        <v>83</v>
      </c>
      <c r="E71">
        <v>1.55</v>
      </c>
      <c r="F71">
        <v>440</v>
      </c>
      <c r="G71" s="6"/>
      <c r="H71">
        <v>40</v>
      </c>
      <c r="I71">
        <f t="shared" si="6"/>
        <v>360</v>
      </c>
      <c r="J71" s="6"/>
      <c r="K71">
        <f t="shared" si="7"/>
        <v>80</v>
      </c>
    </row>
    <row r="72" customHeight="1" spans="15:17">
      <c r="O72" s="9" t="s">
        <v>71</v>
      </c>
      <c r="Q72" s="9" t="s">
        <v>24</v>
      </c>
    </row>
    <row r="73" customHeight="1" spans="1:17">
      <c r="A73" t="s">
        <v>1</v>
      </c>
      <c r="B73" t="s">
        <v>2</v>
      </c>
      <c r="C73" t="s">
        <v>3</v>
      </c>
      <c r="D73" t="s">
        <v>4</v>
      </c>
      <c r="E73" t="s">
        <v>5</v>
      </c>
      <c r="F73" t="s">
        <v>6</v>
      </c>
      <c r="G73" t="s">
        <v>7</v>
      </c>
      <c r="H73" t="s">
        <v>61</v>
      </c>
      <c r="I73" t="s">
        <v>62</v>
      </c>
      <c r="J73" t="s">
        <v>63</v>
      </c>
      <c r="K73" t="s">
        <v>64</v>
      </c>
      <c r="L73" t="s">
        <v>65</v>
      </c>
      <c r="M73" t="s">
        <v>66</v>
      </c>
      <c r="N73" t="s">
        <v>118</v>
      </c>
      <c r="O73" t="s">
        <v>117</v>
      </c>
      <c r="P73" t="s">
        <v>118</v>
      </c>
      <c r="Q73" t="s">
        <v>117</v>
      </c>
    </row>
    <row r="74" customHeight="1" spans="1:16">
      <c r="A74" s="2" t="s">
        <v>10</v>
      </c>
      <c r="B74" s="2" t="s">
        <v>11</v>
      </c>
      <c r="C74" s="2">
        <v>60000</v>
      </c>
      <c r="D74" s="2">
        <v>280</v>
      </c>
      <c r="E74" s="2">
        <v>40</v>
      </c>
      <c r="F74" s="2">
        <v>20</v>
      </c>
      <c r="G74" s="2">
        <f t="shared" ref="G74:G79" si="8">ROUNDUP(D74*0.01,0)</f>
        <v>3</v>
      </c>
      <c r="H74" s="3" t="s">
        <v>68</v>
      </c>
      <c r="I74" t="s">
        <v>41</v>
      </c>
      <c r="J74" s="2">
        <v>280</v>
      </c>
      <c r="K74" s="2">
        <v>2</v>
      </c>
      <c r="L74">
        <v>1</v>
      </c>
      <c r="M74">
        <v>3</v>
      </c>
      <c r="N74">
        <v>201</v>
      </c>
      <c r="O74">
        <f>M74*27</f>
        <v>81</v>
      </c>
      <c r="P74">
        <f>N74-O74</f>
        <v>120</v>
      </c>
    </row>
    <row r="75" customHeight="1" spans="1:16">
      <c r="A75" s="7" t="s">
        <v>10</v>
      </c>
      <c r="B75" s="7" t="s">
        <v>13</v>
      </c>
      <c r="C75" s="7">
        <v>80000</v>
      </c>
      <c r="D75" s="7">
        <v>240</v>
      </c>
      <c r="E75" s="7">
        <v>40</v>
      </c>
      <c r="F75" s="7">
        <v>20</v>
      </c>
      <c r="G75" s="7">
        <f t="shared" si="8"/>
        <v>3</v>
      </c>
      <c r="H75" s="8" t="s">
        <v>68</v>
      </c>
      <c r="I75" s="10" t="s">
        <v>41</v>
      </c>
      <c r="J75" s="7">
        <v>240</v>
      </c>
      <c r="K75" s="7">
        <v>3</v>
      </c>
      <c r="L75" s="10">
        <v>2</v>
      </c>
      <c r="M75" s="10">
        <v>9</v>
      </c>
      <c r="N75" s="10">
        <v>0</v>
      </c>
      <c r="O75" s="10">
        <f>M75*27</f>
        <v>243</v>
      </c>
      <c r="P75" s="10">
        <v>0</v>
      </c>
    </row>
    <row r="76" customHeight="1" spans="1:16">
      <c r="A76" s="11" t="s">
        <v>10</v>
      </c>
      <c r="B76" s="11" t="s">
        <v>14</v>
      </c>
      <c r="C76" s="11">
        <v>100000</v>
      </c>
      <c r="D76" s="11">
        <v>320</v>
      </c>
      <c r="E76" s="11">
        <v>40</v>
      </c>
      <c r="F76" s="11">
        <v>20</v>
      </c>
      <c r="G76" s="11">
        <f t="shared" si="8"/>
        <v>4</v>
      </c>
      <c r="H76" s="8" t="s">
        <v>68</v>
      </c>
      <c r="I76" s="10" t="s">
        <v>41</v>
      </c>
      <c r="J76" s="11">
        <v>320</v>
      </c>
      <c r="K76" s="11">
        <v>4</v>
      </c>
      <c r="L76" s="10">
        <v>3</v>
      </c>
      <c r="M76" s="10">
        <v>9</v>
      </c>
      <c r="N76" s="10">
        <v>81</v>
      </c>
      <c r="O76" s="10">
        <v>81</v>
      </c>
      <c r="P76" s="10">
        <v>0</v>
      </c>
    </row>
    <row r="77" customHeight="1" spans="1:16">
      <c r="A77" s="7" t="s">
        <v>10</v>
      </c>
      <c r="B77" s="7" t="s">
        <v>15</v>
      </c>
      <c r="C77" s="7">
        <v>110000</v>
      </c>
      <c r="D77" s="7">
        <v>240</v>
      </c>
      <c r="E77" s="7">
        <v>60</v>
      </c>
      <c r="F77" s="7">
        <v>30</v>
      </c>
      <c r="G77" s="7">
        <f t="shared" si="8"/>
        <v>3</v>
      </c>
      <c r="H77" s="8" t="s">
        <v>68</v>
      </c>
      <c r="I77" s="10" t="s">
        <v>41</v>
      </c>
      <c r="J77" s="7">
        <v>240</v>
      </c>
      <c r="K77" s="7">
        <v>3</v>
      </c>
      <c r="L77" s="10">
        <v>2</v>
      </c>
      <c r="M77" s="10">
        <v>9</v>
      </c>
      <c r="N77" s="10">
        <v>243</v>
      </c>
      <c r="O77" s="10">
        <f>M77*27</f>
        <v>243</v>
      </c>
      <c r="P77" s="10">
        <v>0</v>
      </c>
    </row>
    <row r="78" customHeight="1" spans="1:16">
      <c r="A78" s="2" t="s">
        <v>10</v>
      </c>
      <c r="B78" s="2" t="s">
        <v>17</v>
      </c>
      <c r="C78" s="2">
        <v>120000</v>
      </c>
      <c r="D78" s="2">
        <v>180</v>
      </c>
      <c r="E78" s="2">
        <v>60</v>
      </c>
      <c r="F78" s="2">
        <v>30</v>
      </c>
      <c r="G78" s="2">
        <f t="shared" si="8"/>
        <v>2</v>
      </c>
      <c r="H78" s="3" t="s">
        <v>68</v>
      </c>
      <c r="I78" t="s">
        <v>41</v>
      </c>
      <c r="J78" s="2">
        <v>180</v>
      </c>
      <c r="K78" s="2">
        <v>2</v>
      </c>
      <c r="L78">
        <v>4</v>
      </c>
      <c r="M78">
        <v>2</v>
      </c>
      <c r="N78">
        <v>128</v>
      </c>
      <c r="O78">
        <f>M78*27</f>
        <v>54</v>
      </c>
      <c r="P78">
        <f>N78-O78</f>
        <v>74</v>
      </c>
    </row>
    <row r="79" customHeight="1" spans="1:16">
      <c r="A79" s="4" t="s">
        <v>10</v>
      </c>
      <c r="B79" s="4" t="s">
        <v>18</v>
      </c>
      <c r="C79" s="4">
        <v>130000</v>
      </c>
      <c r="D79" s="4">
        <v>240</v>
      </c>
      <c r="E79" s="4">
        <v>60</v>
      </c>
      <c r="F79" s="4">
        <v>30</v>
      </c>
      <c r="G79" s="4">
        <f t="shared" si="8"/>
        <v>3</v>
      </c>
      <c r="H79" s="3" t="s">
        <v>68</v>
      </c>
      <c r="I79" t="s">
        <v>41</v>
      </c>
      <c r="J79" s="4">
        <v>240</v>
      </c>
      <c r="K79" s="4">
        <v>3</v>
      </c>
      <c r="L79">
        <v>3</v>
      </c>
      <c r="M79">
        <v>9</v>
      </c>
      <c r="N79">
        <v>243</v>
      </c>
      <c r="O79">
        <f>J79+K79-(M79*J69-O76)</f>
        <v>81</v>
      </c>
      <c r="P79">
        <f>N79-O79</f>
        <v>162</v>
      </c>
    </row>
    <row r="82" customHeight="1" spans="9:16">
      <c r="I82" s="6" t="s">
        <v>71</v>
      </c>
      <c r="J82" s="6"/>
      <c r="K82" s="1"/>
      <c r="L82" s="6" t="s">
        <v>24</v>
      </c>
      <c r="M82" s="6"/>
      <c r="N82" s="6"/>
      <c r="O82" t="s">
        <v>25</v>
      </c>
      <c r="P82" t="s">
        <v>119</v>
      </c>
    </row>
    <row r="83" customHeight="1" spans="1:14">
      <c r="A83" t="s">
        <v>113</v>
      </c>
      <c r="B83" t="s">
        <v>78</v>
      </c>
      <c r="C83" t="s">
        <v>61</v>
      </c>
      <c r="D83" t="s">
        <v>79</v>
      </c>
      <c r="E83" t="s">
        <v>80</v>
      </c>
      <c r="F83" t="s">
        <v>81</v>
      </c>
      <c r="G83" t="s">
        <v>114</v>
      </c>
      <c r="H83" t="s">
        <v>115</v>
      </c>
      <c r="I83" t="s">
        <v>116</v>
      </c>
      <c r="J83" t="s">
        <v>67</v>
      </c>
      <c r="K83" s="1" t="s">
        <v>81</v>
      </c>
      <c r="L83" t="s">
        <v>115</v>
      </c>
      <c r="M83" t="s">
        <v>67</v>
      </c>
      <c r="N83" t="s">
        <v>81</v>
      </c>
    </row>
    <row r="84" customHeight="1" spans="1:11">
      <c r="A84" s="6">
        <v>3</v>
      </c>
      <c r="B84" t="s">
        <v>82</v>
      </c>
      <c r="C84" s="3" t="s">
        <v>68</v>
      </c>
      <c r="D84" t="s">
        <v>83</v>
      </c>
      <c r="E84">
        <v>1.55</v>
      </c>
      <c r="F84">
        <v>80</v>
      </c>
      <c r="G84" s="6">
        <v>3</v>
      </c>
      <c r="H84">
        <v>30</v>
      </c>
      <c r="I84">
        <f>3*H84</f>
        <v>90</v>
      </c>
      <c r="J84" s="6">
        <v>9</v>
      </c>
      <c r="K84" s="1">
        <f>F84-I84</f>
        <v>-10</v>
      </c>
    </row>
    <row r="85" customHeight="1" spans="1:11">
      <c r="A85" s="6"/>
      <c r="B85" t="s">
        <v>84</v>
      </c>
      <c r="C85" s="3" t="s">
        <v>68</v>
      </c>
      <c r="D85" t="s">
        <v>83</v>
      </c>
      <c r="E85">
        <v>1.55</v>
      </c>
      <c r="F85">
        <v>80</v>
      </c>
      <c r="G85" s="6"/>
      <c r="H85">
        <v>30</v>
      </c>
      <c r="I85">
        <f t="shared" ref="I85:I86" si="9">3*H85</f>
        <v>90</v>
      </c>
      <c r="J85" s="6"/>
      <c r="K85" s="1">
        <f t="shared" ref="K85:K86" si="10">F85-I85</f>
        <v>-10</v>
      </c>
    </row>
    <row r="86" customHeight="1" spans="1:11">
      <c r="A86" s="6"/>
      <c r="B86" t="s">
        <v>87</v>
      </c>
      <c r="C86" s="3" t="s">
        <v>68</v>
      </c>
      <c r="D86" t="s">
        <v>83</v>
      </c>
      <c r="E86">
        <v>1.55</v>
      </c>
      <c r="F86">
        <v>80</v>
      </c>
      <c r="G86" s="6"/>
      <c r="H86">
        <v>30</v>
      </c>
      <c r="I86">
        <f t="shared" si="9"/>
        <v>90</v>
      </c>
      <c r="J86" s="6"/>
      <c r="K86" s="1">
        <f t="shared" si="10"/>
        <v>-10</v>
      </c>
    </row>
    <row r="87" customHeight="1" spans="15:17">
      <c r="O87" s="9" t="s">
        <v>71</v>
      </c>
      <c r="Q87" s="9" t="s">
        <v>24</v>
      </c>
    </row>
    <row r="88" customHeight="1" spans="1:17">
      <c r="A88" t="s">
        <v>1</v>
      </c>
      <c r="B88" t="s">
        <v>2</v>
      </c>
      <c r="C88" t="s">
        <v>3</v>
      </c>
      <c r="D88" t="s">
        <v>4</v>
      </c>
      <c r="E88" t="s">
        <v>5</v>
      </c>
      <c r="F88" t="s">
        <v>6</v>
      </c>
      <c r="G88" t="s">
        <v>7</v>
      </c>
      <c r="H88" t="s">
        <v>61</v>
      </c>
      <c r="I88" t="s">
        <v>62</v>
      </c>
      <c r="J88" t="s">
        <v>63</v>
      </c>
      <c r="K88" t="s">
        <v>64</v>
      </c>
      <c r="L88" t="s">
        <v>65</v>
      </c>
      <c r="M88" t="s">
        <v>66</v>
      </c>
      <c r="N88" t="s">
        <v>118</v>
      </c>
      <c r="O88" t="s">
        <v>117</v>
      </c>
      <c r="P88" t="s">
        <v>118</v>
      </c>
      <c r="Q88" t="s">
        <v>117</v>
      </c>
    </row>
    <row r="89" customHeight="1" spans="1:16">
      <c r="A89" s="2" t="s">
        <v>10</v>
      </c>
      <c r="B89" s="2" t="s">
        <v>11</v>
      </c>
      <c r="C89" s="2">
        <v>60000</v>
      </c>
      <c r="D89" s="2">
        <v>280</v>
      </c>
      <c r="E89" s="2">
        <v>40</v>
      </c>
      <c r="F89" s="2">
        <v>20</v>
      </c>
      <c r="G89" s="2">
        <f t="shared" ref="G89:G94" si="11">ROUNDUP(D89*0.01,0)</f>
        <v>3</v>
      </c>
      <c r="H89" s="3" t="s">
        <v>68</v>
      </c>
      <c r="I89" t="s">
        <v>41</v>
      </c>
      <c r="J89" s="2">
        <v>280</v>
      </c>
      <c r="K89" s="2">
        <v>2</v>
      </c>
      <c r="L89">
        <v>1</v>
      </c>
      <c r="M89">
        <v>3</v>
      </c>
      <c r="N89">
        <v>120</v>
      </c>
      <c r="O89">
        <f>M89*J84</f>
        <v>27</v>
      </c>
      <c r="P89">
        <f>N89-O89</f>
        <v>93</v>
      </c>
    </row>
    <row r="90" customHeight="1" spans="1:16">
      <c r="A90" s="7" t="s">
        <v>10</v>
      </c>
      <c r="B90" s="7" t="s">
        <v>13</v>
      </c>
      <c r="C90" s="7">
        <v>80000</v>
      </c>
      <c r="D90" s="7">
        <v>240</v>
      </c>
      <c r="E90" s="7">
        <v>40</v>
      </c>
      <c r="F90" s="7">
        <v>20</v>
      </c>
      <c r="G90" s="7">
        <f t="shared" si="11"/>
        <v>3</v>
      </c>
      <c r="H90" s="8" t="s">
        <v>68</v>
      </c>
      <c r="I90" s="10" t="s">
        <v>41</v>
      </c>
      <c r="J90" s="7">
        <v>240</v>
      </c>
      <c r="K90" s="7">
        <v>3</v>
      </c>
      <c r="L90" s="10">
        <v>2</v>
      </c>
      <c r="M90" s="10">
        <v>9</v>
      </c>
      <c r="N90" s="10">
        <v>0</v>
      </c>
      <c r="O90" s="10">
        <v>0</v>
      </c>
      <c r="P90" s="10">
        <v>0</v>
      </c>
    </row>
    <row r="91" customHeight="1" spans="1:16">
      <c r="A91" s="11" t="s">
        <v>10</v>
      </c>
      <c r="B91" s="11" t="s">
        <v>14</v>
      </c>
      <c r="C91" s="11">
        <v>100000</v>
      </c>
      <c r="D91" s="11">
        <v>320</v>
      </c>
      <c r="E91" s="11">
        <v>40</v>
      </c>
      <c r="F91" s="11">
        <v>20</v>
      </c>
      <c r="G91" s="11">
        <f t="shared" si="11"/>
        <v>4</v>
      </c>
      <c r="H91" s="8" t="s">
        <v>68</v>
      </c>
      <c r="I91" s="10" t="s">
        <v>41</v>
      </c>
      <c r="J91" s="11">
        <v>320</v>
      </c>
      <c r="K91" s="11">
        <v>4</v>
      </c>
      <c r="L91" s="10">
        <v>3</v>
      </c>
      <c r="M91" s="10">
        <v>9</v>
      </c>
      <c r="N91" s="10">
        <v>0</v>
      </c>
      <c r="O91" s="10">
        <v>0</v>
      </c>
      <c r="P91" s="10">
        <v>0</v>
      </c>
    </row>
    <row r="92" customHeight="1" spans="1:16">
      <c r="A92" s="7" t="s">
        <v>10</v>
      </c>
      <c r="B92" s="7" t="s">
        <v>15</v>
      </c>
      <c r="C92" s="7">
        <v>110000</v>
      </c>
      <c r="D92" s="7">
        <v>240</v>
      </c>
      <c r="E92" s="7">
        <v>60</v>
      </c>
      <c r="F92" s="7">
        <v>30</v>
      </c>
      <c r="G92" s="7">
        <f t="shared" si="11"/>
        <v>3</v>
      </c>
      <c r="H92" s="8" t="s">
        <v>68</v>
      </c>
      <c r="I92" s="10" t="s">
        <v>41</v>
      </c>
      <c r="J92" s="7">
        <v>240</v>
      </c>
      <c r="K92" s="7">
        <v>3</v>
      </c>
      <c r="L92" s="10">
        <v>2</v>
      </c>
      <c r="M92" s="10">
        <v>9</v>
      </c>
      <c r="N92" s="10">
        <v>0</v>
      </c>
      <c r="O92" s="10">
        <v>0</v>
      </c>
      <c r="P92" s="10">
        <v>0</v>
      </c>
    </row>
    <row r="93" customHeight="1" spans="1:16">
      <c r="A93" s="2" t="s">
        <v>10</v>
      </c>
      <c r="B93" s="2" t="s">
        <v>17</v>
      </c>
      <c r="C93" s="2">
        <v>120000</v>
      </c>
      <c r="D93" s="2">
        <v>180</v>
      </c>
      <c r="E93" s="2">
        <v>60</v>
      </c>
      <c r="F93" s="2">
        <v>30</v>
      </c>
      <c r="G93" s="2">
        <f t="shared" si="11"/>
        <v>2</v>
      </c>
      <c r="H93" s="3" t="s">
        <v>68</v>
      </c>
      <c r="I93" t="s">
        <v>41</v>
      </c>
      <c r="J93" s="2">
        <v>180</v>
      </c>
      <c r="K93" s="2">
        <v>2</v>
      </c>
      <c r="L93">
        <v>4</v>
      </c>
      <c r="M93">
        <v>2</v>
      </c>
      <c r="N93">
        <v>74</v>
      </c>
      <c r="O93">
        <f>M93*J84</f>
        <v>18</v>
      </c>
      <c r="P93">
        <f>N93-O93</f>
        <v>56</v>
      </c>
    </row>
    <row r="94" customHeight="1" spans="1:16">
      <c r="A94" s="4" t="s">
        <v>10</v>
      </c>
      <c r="B94" s="4" t="s">
        <v>18</v>
      </c>
      <c r="C94" s="4">
        <v>130000</v>
      </c>
      <c r="D94" s="4">
        <v>240</v>
      </c>
      <c r="E94" s="4">
        <v>60</v>
      </c>
      <c r="F94" s="4">
        <v>30</v>
      </c>
      <c r="G94" s="4">
        <f t="shared" si="11"/>
        <v>3</v>
      </c>
      <c r="H94" s="3" t="s">
        <v>68</v>
      </c>
      <c r="I94" t="s">
        <v>41</v>
      </c>
      <c r="J94" s="4">
        <v>240</v>
      </c>
      <c r="K94" s="4">
        <v>3</v>
      </c>
      <c r="L94">
        <v>3</v>
      </c>
      <c r="M94">
        <v>9</v>
      </c>
      <c r="N94">
        <v>162</v>
      </c>
      <c r="O94">
        <f>M94*J84</f>
        <v>81</v>
      </c>
      <c r="P94">
        <f>N94-O94</f>
        <v>81</v>
      </c>
    </row>
    <row r="97" customHeight="1" spans="9:15">
      <c r="I97" s="6" t="s">
        <v>71</v>
      </c>
      <c r="J97" s="6"/>
      <c r="L97" s="6" t="s">
        <v>24</v>
      </c>
      <c r="M97" s="6"/>
      <c r="N97" s="6"/>
      <c r="O97" t="s">
        <v>25</v>
      </c>
    </row>
    <row r="98" customHeight="1" spans="1:14">
      <c r="A98" t="s">
        <v>113</v>
      </c>
      <c r="B98" t="s">
        <v>78</v>
      </c>
      <c r="C98" t="s">
        <v>61</v>
      </c>
      <c r="D98" t="s">
        <v>79</v>
      </c>
      <c r="E98" t="s">
        <v>80</v>
      </c>
      <c r="F98" t="s">
        <v>81</v>
      </c>
      <c r="G98" t="s">
        <v>114</v>
      </c>
      <c r="H98" t="s">
        <v>115</v>
      </c>
      <c r="I98" t="s">
        <v>116</v>
      </c>
      <c r="J98" t="s">
        <v>67</v>
      </c>
      <c r="K98" t="s">
        <v>81</v>
      </c>
      <c r="L98" t="s">
        <v>115</v>
      </c>
      <c r="M98" t="s">
        <v>67</v>
      </c>
      <c r="N98" t="s">
        <v>81</v>
      </c>
    </row>
    <row r="99" customHeight="1" spans="1:11">
      <c r="A99" s="6">
        <v>4</v>
      </c>
      <c r="B99" t="s">
        <v>93</v>
      </c>
      <c r="C99" s="3" t="s">
        <v>68</v>
      </c>
      <c r="D99" t="s">
        <v>94</v>
      </c>
      <c r="E99">
        <v>1.55</v>
      </c>
      <c r="F99">
        <v>1000</v>
      </c>
      <c r="G99" s="6">
        <v>3</v>
      </c>
      <c r="H99">
        <v>30</v>
      </c>
      <c r="I99">
        <f>3*H99</f>
        <v>90</v>
      </c>
      <c r="J99" s="6">
        <v>9</v>
      </c>
      <c r="K99">
        <f>F99-I99</f>
        <v>910</v>
      </c>
    </row>
    <row r="100" customHeight="1" spans="1:11">
      <c r="A100" s="6"/>
      <c r="B100" t="s">
        <v>95</v>
      </c>
      <c r="C100" s="3" t="s">
        <v>68</v>
      </c>
      <c r="D100" t="s">
        <v>94</v>
      </c>
      <c r="E100">
        <v>1.55</v>
      </c>
      <c r="F100">
        <v>1000</v>
      </c>
      <c r="G100" s="6"/>
      <c r="H100">
        <v>30</v>
      </c>
      <c r="I100">
        <f t="shared" ref="I100:I101" si="12">3*H100</f>
        <v>90</v>
      </c>
      <c r="J100" s="6"/>
      <c r="K100">
        <f t="shared" ref="K100:K101" si="13">F100-I100</f>
        <v>910</v>
      </c>
    </row>
    <row r="101" customHeight="1" spans="1:11">
      <c r="A101" s="6"/>
      <c r="B101" t="s">
        <v>96</v>
      </c>
      <c r="C101" s="3" t="s">
        <v>68</v>
      </c>
      <c r="D101" t="s">
        <v>94</v>
      </c>
      <c r="E101">
        <v>1.55</v>
      </c>
      <c r="F101">
        <v>1000</v>
      </c>
      <c r="G101" s="6"/>
      <c r="H101">
        <v>30</v>
      </c>
      <c r="I101">
        <f t="shared" si="12"/>
        <v>90</v>
      </c>
      <c r="J101" s="6"/>
      <c r="K101">
        <f t="shared" si="13"/>
        <v>910</v>
      </c>
    </row>
    <row r="104" customHeight="1" spans="15:17">
      <c r="O104" s="9" t="s">
        <v>71</v>
      </c>
      <c r="Q104" s="9" t="s">
        <v>24</v>
      </c>
    </row>
    <row r="105" customHeight="1" spans="1:17">
      <c r="A105" t="s">
        <v>1</v>
      </c>
      <c r="B105" t="s">
        <v>2</v>
      </c>
      <c r="C105" t="s">
        <v>3</v>
      </c>
      <c r="D105" t="s">
        <v>4</v>
      </c>
      <c r="E105" t="s">
        <v>5</v>
      </c>
      <c r="F105" t="s">
        <v>6</v>
      </c>
      <c r="G105" t="s">
        <v>7</v>
      </c>
      <c r="H105" t="s">
        <v>61</v>
      </c>
      <c r="I105" t="s">
        <v>62</v>
      </c>
      <c r="J105" t="s">
        <v>63</v>
      </c>
      <c r="K105" t="s">
        <v>64</v>
      </c>
      <c r="L105" t="s">
        <v>65</v>
      </c>
      <c r="M105" t="s">
        <v>66</v>
      </c>
      <c r="N105" t="s">
        <v>118</v>
      </c>
      <c r="O105" t="s">
        <v>117</v>
      </c>
      <c r="P105" t="s">
        <v>118</v>
      </c>
      <c r="Q105" t="s">
        <v>117</v>
      </c>
    </row>
    <row r="106" customHeight="1" spans="1:16">
      <c r="A106" s="2" t="s">
        <v>10</v>
      </c>
      <c r="B106" s="2" t="s">
        <v>11</v>
      </c>
      <c r="C106" s="2">
        <v>60000</v>
      </c>
      <c r="D106" s="2">
        <v>280</v>
      </c>
      <c r="E106" s="2">
        <v>40</v>
      </c>
      <c r="F106" s="2">
        <v>20</v>
      </c>
      <c r="G106" s="2">
        <f t="shared" ref="G106:G111" si="14">ROUNDUP(D106*0.01,0)</f>
        <v>3</v>
      </c>
      <c r="H106" s="3" t="s">
        <v>68</v>
      </c>
      <c r="I106" t="s">
        <v>41</v>
      </c>
      <c r="J106" s="2">
        <v>280</v>
      </c>
      <c r="K106" s="2">
        <v>2</v>
      </c>
      <c r="L106">
        <v>1</v>
      </c>
      <c r="M106">
        <v>3</v>
      </c>
      <c r="N106">
        <v>93</v>
      </c>
      <c r="O106">
        <f>M106*J99</f>
        <v>27</v>
      </c>
      <c r="P106">
        <f>N106-O106</f>
        <v>66</v>
      </c>
    </row>
    <row r="107" customHeight="1" spans="1:16">
      <c r="A107" s="7" t="s">
        <v>10</v>
      </c>
      <c r="B107" s="7" t="s">
        <v>13</v>
      </c>
      <c r="C107" s="7">
        <v>80000</v>
      </c>
      <c r="D107" s="7">
        <v>240</v>
      </c>
      <c r="E107" s="7">
        <v>40</v>
      </c>
      <c r="F107" s="7">
        <v>20</v>
      </c>
      <c r="G107" s="7">
        <f t="shared" si="14"/>
        <v>3</v>
      </c>
      <c r="H107" s="8" t="s">
        <v>68</v>
      </c>
      <c r="I107" s="10" t="s">
        <v>41</v>
      </c>
      <c r="J107" s="7">
        <v>240</v>
      </c>
      <c r="K107" s="7">
        <v>3</v>
      </c>
      <c r="L107" s="10">
        <v>2</v>
      </c>
      <c r="M107" s="10">
        <v>9</v>
      </c>
      <c r="N107" s="10">
        <v>0</v>
      </c>
      <c r="O107" s="10">
        <v>0</v>
      </c>
      <c r="P107" s="10">
        <v>0</v>
      </c>
    </row>
    <row r="108" customHeight="1" spans="1:16">
      <c r="A108" s="11" t="s">
        <v>10</v>
      </c>
      <c r="B108" s="11" t="s">
        <v>14</v>
      </c>
      <c r="C108" s="11">
        <v>100000</v>
      </c>
      <c r="D108" s="11">
        <v>320</v>
      </c>
      <c r="E108" s="11">
        <v>40</v>
      </c>
      <c r="F108" s="11">
        <v>20</v>
      </c>
      <c r="G108" s="11">
        <f t="shared" si="14"/>
        <v>4</v>
      </c>
      <c r="H108" s="8" t="s">
        <v>68</v>
      </c>
      <c r="I108" s="10" t="s">
        <v>41</v>
      </c>
      <c r="J108" s="11">
        <v>320</v>
      </c>
      <c r="K108" s="11">
        <v>4</v>
      </c>
      <c r="L108" s="10">
        <v>3</v>
      </c>
      <c r="M108" s="10">
        <v>9</v>
      </c>
      <c r="N108" s="10">
        <v>0</v>
      </c>
      <c r="O108" s="10">
        <v>0</v>
      </c>
      <c r="P108" s="10">
        <v>0</v>
      </c>
    </row>
    <row r="109" customHeight="1" spans="1:16">
      <c r="A109" s="7" t="s">
        <v>10</v>
      </c>
      <c r="B109" s="7" t="s">
        <v>15</v>
      </c>
      <c r="C109" s="7">
        <v>110000</v>
      </c>
      <c r="D109" s="7">
        <v>240</v>
      </c>
      <c r="E109" s="7">
        <v>60</v>
      </c>
      <c r="F109" s="7">
        <v>30</v>
      </c>
      <c r="G109" s="7">
        <f t="shared" si="14"/>
        <v>3</v>
      </c>
      <c r="H109" s="8" t="s">
        <v>68</v>
      </c>
      <c r="I109" s="10" t="s">
        <v>41</v>
      </c>
      <c r="J109" s="7">
        <v>240</v>
      </c>
      <c r="K109" s="7">
        <v>3</v>
      </c>
      <c r="L109" s="10">
        <v>2</v>
      </c>
      <c r="M109" s="10">
        <v>9</v>
      </c>
      <c r="N109" s="10">
        <v>0</v>
      </c>
      <c r="O109" s="10">
        <v>0</v>
      </c>
      <c r="P109" s="10">
        <v>0</v>
      </c>
    </row>
    <row r="110" customHeight="1" spans="1:16">
      <c r="A110" s="2" t="s">
        <v>10</v>
      </c>
      <c r="B110" s="2" t="s">
        <v>17</v>
      </c>
      <c r="C110" s="2">
        <v>120000</v>
      </c>
      <c r="D110" s="2">
        <v>180</v>
      </c>
      <c r="E110" s="2">
        <v>60</v>
      </c>
      <c r="F110" s="2">
        <v>30</v>
      </c>
      <c r="G110" s="2">
        <f t="shared" si="14"/>
        <v>2</v>
      </c>
      <c r="H110" s="3" t="s">
        <v>68</v>
      </c>
      <c r="I110" t="s">
        <v>41</v>
      </c>
      <c r="J110" s="2">
        <v>180</v>
      </c>
      <c r="K110" s="2">
        <v>2</v>
      </c>
      <c r="L110">
        <v>4</v>
      </c>
      <c r="M110">
        <v>2</v>
      </c>
      <c r="N110">
        <v>56</v>
      </c>
      <c r="O110">
        <f>M110*J99</f>
        <v>18</v>
      </c>
      <c r="P110">
        <f>N110-O110</f>
        <v>38</v>
      </c>
    </row>
    <row r="111" customHeight="1" spans="1:16">
      <c r="A111" s="4" t="s">
        <v>10</v>
      </c>
      <c r="B111" s="4" t="s">
        <v>18</v>
      </c>
      <c r="C111" s="4">
        <v>130000</v>
      </c>
      <c r="D111" s="4">
        <v>240</v>
      </c>
      <c r="E111" s="4">
        <v>60</v>
      </c>
      <c r="F111" s="4">
        <v>30</v>
      </c>
      <c r="G111" s="4">
        <f t="shared" si="14"/>
        <v>3</v>
      </c>
      <c r="H111" s="3" t="s">
        <v>68</v>
      </c>
      <c r="I111" t="s">
        <v>41</v>
      </c>
      <c r="J111" s="4">
        <v>240</v>
      </c>
      <c r="K111" s="4">
        <v>3</v>
      </c>
      <c r="L111">
        <v>3</v>
      </c>
      <c r="M111">
        <v>9</v>
      </c>
      <c r="N111">
        <v>81</v>
      </c>
      <c r="O111">
        <f>M111*J99</f>
        <v>81</v>
      </c>
      <c r="P111">
        <f>N111-O111</f>
        <v>0</v>
      </c>
    </row>
    <row r="112" ht="16.5" customHeight="1"/>
    <row r="114" customHeight="1" spans="9:15">
      <c r="I114" s="6" t="s">
        <v>71</v>
      </c>
      <c r="J114" s="6"/>
      <c r="L114" s="6" t="s">
        <v>24</v>
      </c>
      <c r="M114" s="6"/>
      <c r="N114" s="6"/>
      <c r="O114" t="s">
        <v>25</v>
      </c>
    </row>
    <row r="115" customHeight="1" spans="1:14">
      <c r="A115" t="s">
        <v>113</v>
      </c>
      <c r="B115" t="s">
        <v>78</v>
      </c>
      <c r="C115" t="s">
        <v>61</v>
      </c>
      <c r="D115" t="s">
        <v>79</v>
      </c>
      <c r="E115" t="s">
        <v>80</v>
      </c>
      <c r="F115" t="s">
        <v>81</v>
      </c>
      <c r="G115" t="s">
        <v>114</v>
      </c>
      <c r="H115" t="s">
        <v>115</v>
      </c>
      <c r="I115" t="s">
        <v>116</v>
      </c>
      <c r="J115" t="s">
        <v>67</v>
      </c>
      <c r="K115" t="s">
        <v>81</v>
      </c>
      <c r="L115" t="s">
        <v>115</v>
      </c>
      <c r="M115" t="s">
        <v>67</v>
      </c>
      <c r="N115" t="s">
        <v>81</v>
      </c>
    </row>
    <row r="116" customHeight="1" spans="1:11">
      <c r="A116" s="6">
        <v>5</v>
      </c>
      <c r="B116" t="s">
        <v>93</v>
      </c>
      <c r="C116" s="3" t="s">
        <v>68</v>
      </c>
      <c r="D116" t="s">
        <v>94</v>
      </c>
      <c r="E116">
        <v>1.55</v>
      </c>
      <c r="F116">
        <v>1000</v>
      </c>
      <c r="G116" s="6">
        <v>6</v>
      </c>
      <c r="H116">
        <v>30</v>
      </c>
      <c r="I116">
        <f>3*H116</f>
        <v>90</v>
      </c>
      <c r="J116" s="6">
        <f>G116*3</f>
        <v>18</v>
      </c>
      <c r="K116">
        <f>F116-I116</f>
        <v>910</v>
      </c>
    </row>
    <row r="117" customHeight="1" spans="1:11">
      <c r="A117" s="6"/>
      <c r="B117" t="s">
        <v>95</v>
      </c>
      <c r="C117" s="3" t="s">
        <v>68</v>
      </c>
      <c r="D117" t="s">
        <v>94</v>
      </c>
      <c r="E117">
        <v>1.55</v>
      </c>
      <c r="F117">
        <v>1000</v>
      </c>
      <c r="G117" s="6"/>
      <c r="H117">
        <v>30</v>
      </c>
      <c r="I117">
        <f t="shared" ref="I117:I118" si="15">3*H117</f>
        <v>90</v>
      </c>
      <c r="J117" s="6"/>
      <c r="K117">
        <f t="shared" ref="K117:K118" si="16">F117-I117</f>
        <v>910</v>
      </c>
    </row>
    <row r="118" customHeight="1" spans="1:11">
      <c r="A118" s="6"/>
      <c r="B118" t="s">
        <v>96</v>
      </c>
      <c r="C118" s="3" t="s">
        <v>68</v>
      </c>
      <c r="D118" t="s">
        <v>94</v>
      </c>
      <c r="E118">
        <v>1.55</v>
      </c>
      <c r="F118">
        <v>1000</v>
      </c>
      <c r="G118" s="6"/>
      <c r="H118">
        <v>30</v>
      </c>
      <c r="I118">
        <f t="shared" si="15"/>
        <v>90</v>
      </c>
      <c r="J118" s="6"/>
      <c r="K118">
        <f t="shared" si="16"/>
        <v>910</v>
      </c>
    </row>
    <row r="121" customHeight="1" spans="15:17">
      <c r="O121" s="9" t="s">
        <v>71</v>
      </c>
      <c r="Q121" s="9" t="s">
        <v>24</v>
      </c>
    </row>
    <row r="122" customHeight="1" spans="1:17">
      <c r="A122" t="s">
        <v>1</v>
      </c>
      <c r="B122" t="s">
        <v>2</v>
      </c>
      <c r="C122" t="s">
        <v>3</v>
      </c>
      <c r="D122" t="s">
        <v>4</v>
      </c>
      <c r="E122" t="s">
        <v>5</v>
      </c>
      <c r="F122" t="s">
        <v>6</v>
      </c>
      <c r="G122" t="s">
        <v>7</v>
      </c>
      <c r="H122" t="s">
        <v>61</v>
      </c>
      <c r="I122" t="s">
        <v>62</v>
      </c>
      <c r="J122" t="s">
        <v>63</v>
      </c>
      <c r="K122" t="s">
        <v>64</v>
      </c>
      <c r="L122" t="s">
        <v>65</v>
      </c>
      <c r="M122" t="s">
        <v>66</v>
      </c>
      <c r="N122" t="s">
        <v>118</v>
      </c>
      <c r="O122" t="s">
        <v>117</v>
      </c>
      <c r="P122" t="s">
        <v>118</v>
      </c>
      <c r="Q122" t="s">
        <v>117</v>
      </c>
    </row>
    <row r="123" customHeight="1" spans="1:16">
      <c r="A123" s="2" t="s">
        <v>10</v>
      </c>
      <c r="B123" s="2" t="s">
        <v>11</v>
      </c>
      <c r="C123" s="2">
        <v>60000</v>
      </c>
      <c r="D123" s="2">
        <v>280</v>
      </c>
      <c r="E123" s="2">
        <v>40</v>
      </c>
      <c r="F123" s="2">
        <v>20</v>
      </c>
      <c r="G123" s="2">
        <f t="shared" ref="G123:G128" si="17">ROUNDUP(D123*0.01,0)</f>
        <v>3</v>
      </c>
      <c r="H123" s="3" t="s">
        <v>68</v>
      </c>
      <c r="I123" t="s">
        <v>41</v>
      </c>
      <c r="J123" s="2">
        <v>280</v>
      </c>
      <c r="K123" s="2">
        <v>2</v>
      </c>
      <c r="L123">
        <v>1</v>
      </c>
      <c r="M123">
        <v>3</v>
      </c>
      <c r="N123">
        <v>66</v>
      </c>
      <c r="O123">
        <f>M123*J116</f>
        <v>54</v>
      </c>
      <c r="P123">
        <f>N123-O123</f>
        <v>12</v>
      </c>
    </row>
    <row r="124" customHeight="1" spans="1:16">
      <c r="A124" s="7" t="s">
        <v>10</v>
      </c>
      <c r="B124" s="7" t="s">
        <v>13</v>
      </c>
      <c r="C124" s="7">
        <v>80000</v>
      </c>
      <c r="D124" s="7">
        <v>240</v>
      </c>
      <c r="E124" s="7">
        <v>40</v>
      </c>
      <c r="F124" s="7">
        <v>20</v>
      </c>
      <c r="G124" s="7">
        <f t="shared" si="17"/>
        <v>3</v>
      </c>
      <c r="H124" s="8" t="s">
        <v>68</v>
      </c>
      <c r="I124" s="10" t="s">
        <v>41</v>
      </c>
      <c r="J124" s="7">
        <v>240</v>
      </c>
      <c r="K124" s="7">
        <v>3</v>
      </c>
      <c r="L124" s="10">
        <v>2</v>
      </c>
      <c r="M124" s="10">
        <v>9</v>
      </c>
      <c r="N124" s="10">
        <v>0</v>
      </c>
      <c r="O124" s="10">
        <v>0</v>
      </c>
      <c r="P124">
        <f t="shared" ref="P124:P128" si="18">N124-O124</f>
        <v>0</v>
      </c>
    </row>
    <row r="125" customHeight="1" spans="1:16">
      <c r="A125" s="11" t="s">
        <v>10</v>
      </c>
      <c r="B125" s="11" t="s">
        <v>14</v>
      </c>
      <c r="C125" s="11">
        <v>100000</v>
      </c>
      <c r="D125" s="11">
        <v>320</v>
      </c>
      <c r="E125" s="11">
        <v>40</v>
      </c>
      <c r="F125" s="11">
        <v>20</v>
      </c>
      <c r="G125" s="11">
        <f t="shared" si="17"/>
        <v>4</v>
      </c>
      <c r="H125" s="8" t="s">
        <v>68</v>
      </c>
      <c r="I125" s="10" t="s">
        <v>41</v>
      </c>
      <c r="J125" s="11">
        <v>320</v>
      </c>
      <c r="K125" s="11">
        <v>4</v>
      </c>
      <c r="L125" s="10">
        <v>3</v>
      </c>
      <c r="M125" s="10">
        <v>9</v>
      </c>
      <c r="N125" s="10">
        <v>0</v>
      </c>
      <c r="O125" s="10">
        <v>0</v>
      </c>
      <c r="P125">
        <f t="shared" si="18"/>
        <v>0</v>
      </c>
    </row>
    <row r="126" customHeight="1" spans="1:16">
      <c r="A126" s="7" t="s">
        <v>10</v>
      </c>
      <c r="B126" s="7" t="s">
        <v>15</v>
      </c>
      <c r="C126" s="7">
        <v>110000</v>
      </c>
      <c r="D126" s="7">
        <v>240</v>
      </c>
      <c r="E126" s="7">
        <v>60</v>
      </c>
      <c r="F126" s="7">
        <v>30</v>
      </c>
      <c r="G126" s="7">
        <f t="shared" si="17"/>
        <v>3</v>
      </c>
      <c r="H126" s="8" t="s">
        <v>68</v>
      </c>
      <c r="I126" s="10" t="s">
        <v>41</v>
      </c>
      <c r="J126" s="7">
        <v>240</v>
      </c>
      <c r="K126" s="7">
        <v>3</v>
      </c>
      <c r="L126" s="10">
        <v>2</v>
      </c>
      <c r="M126" s="10">
        <v>9</v>
      </c>
      <c r="N126" s="10">
        <v>0</v>
      </c>
      <c r="O126" s="10">
        <v>0</v>
      </c>
      <c r="P126">
        <f t="shared" si="18"/>
        <v>0</v>
      </c>
    </row>
    <row r="127" customHeight="1" spans="1:16">
      <c r="A127" s="2" t="s">
        <v>10</v>
      </c>
      <c r="B127" s="2" t="s">
        <v>17</v>
      </c>
      <c r="C127" s="2">
        <v>120000</v>
      </c>
      <c r="D127" s="2">
        <v>180</v>
      </c>
      <c r="E127" s="2">
        <v>60</v>
      </c>
      <c r="F127" s="2">
        <v>30</v>
      </c>
      <c r="G127" s="2">
        <f t="shared" si="17"/>
        <v>2</v>
      </c>
      <c r="H127" s="3" t="s">
        <v>68</v>
      </c>
      <c r="I127" t="s">
        <v>41</v>
      </c>
      <c r="J127" s="2">
        <v>180</v>
      </c>
      <c r="K127" s="2">
        <v>2</v>
      </c>
      <c r="L127">
        <v>4</v>
      </c>
      <c r="M127">
        <v>2</v>
      </c>
      <c r="N127">
        <v>38</v>
      </c>
      <c r="O127">
        <f>M127*J116</f>
        <v>36</v>
      </c>
      <c r="P127">
        <f t="shared" si="18"/>
        <v>2</v>
      </c>
    </row>
    <row r="128" customHeight="1" spans="1:16">
      <c r="A128" s="7" t="s">
        <v>10</v>
      </c>
      <c r="B128" s="7" t="s">
        <v>18</v>
      </c>
      <c r="C128" s="7">
        <v>130000</v>
      </c>
      <c r="D128" s="7">
        <v>240</v>
      </c>
      <c r="E128" s="7">
        <v>60</v>
      </c>
      <c r="F128" s="7">
        <v>30</v>
      </c>
      <c r="G128" s="7">
        <f t="shared" si="17"/>
        <v>3</v>
      </c>
      <c r="H128" s="8" t="s">
        <v>68</v>
      </c>
      <c r="I128" s="10" t="s">
        <v>41</v>
      </c>
      <c r="J128" s="7">
        <v>240</v>
      </c>
      <c r="K128" s="7">
        <v>3</v>
      </c>
      <c r="L128" s="10">
        <v>3</v>
      </c>
      <c r="M128" s="10">
        <v>9</v>
      </c>
      <c r="N128" s="10">
        <v>0</v>
      </c>
      <c r="O128" s="10">
        <v>0</v>
      </c>
      <c r="P128">
        <f t="shared" si="18"/>
        <v>0</v>
      </c>
    </row>
    <row r="131" customHeight="1" spans="9:15">
      <c r="I131" s="6" t="s">
        <v>71</v>
      </c>
      <c r="J131" s="6"/>
      <c r="L131" s="6" t="s">
        <v>24</v>
      </c>
      <c r="M131" s="6"/>
      <c r="N131" s="6"/>
      <c r="O131" t="s">
        <v>25</v>
      </c>
    </row>
    <row r="132" customHeight="1" spans="1:14">
      <c r="A132" t="s">
        <v>113</v>
      </c>
      <c r="B132" t="s">
        <v>78</v>
      </c>
      <c r="C132" t="s">
        <v>61</v>
      </c>
      <c r="D132" t="s">
        <v>79</v>
      </c>
      <c r="E132" t="s">
        <v>80</v>
      </c>
      <c r="F132" t="s">
        <v>81</v>
      </c>
      <c r="G132" t="s">
        <v>114</v>
      </c>
      <c r="H132" t="s">
        <v>115</v>
      </c>
      <c r="I132" t="s">
        <v>116</v>
      </c>
      <c r="J132" t="s">
        <v>67</v>
      </c>
      <c r="K132" t="s">
        <v>81</v>
      </c>
      <c r="L132" t="s">
        <v>115</v>
      </c>
      <c r="M132" t="s">
        <v>67</v>
      </c>
      <c r="N132" t="s">
        <v>81</v>
      </c>
    </row>
    <row r="133" customHeight="1" spans="1:11">
      <c r="A133" s="6">
        <v>6</v>
      </c>
      <c r="B133" t="s">
        <v>93</v>
      </c>
      <c r="C133" s="3" t="s">
        <v>68</v>
      </c>
      <c r="D133" t="s">
        <v>94</v>
      </c>
      <c r="E133">
        <v>1.55</v>
      </c>
      <c r="F133">
        <v>910</v>
      </c>
      <c r="G133" s="6">
        <v>1</v>
      </c>
      <c r="H133">
        <v>30</v>
      </c>
      <c r="I133">
        <f>3*H133</f>
        <v>90</v>
      </c>
      <c r="J133" s="6">
        <f>G133*1</f>
        <v>1</v>
      </c>
      <c r="K133">
        <f>F133-I133</f>
        <v>820</v>
      </c>
    </row>
    <row r="134" s="1" customFormat="1" customHeight="1" spans="1:11">
      <c r="A134" s="6"/>
      <c r="B134" s="1" t="s">
        <v>95</v>
      </c>
      <c r="C134" s="5" t="s">
        <v>68</v>
      </c>
      <c r="D134" s="1" t="s">
        <v>94</v>
      </c>
      <c r="E134" s="1">
        <v>1.55</v>
      </c>
      <c r="F134" s="1">
        <v>910</v>
      </c>
      <c r="G134" s="6"/>
      <c r="H134" s="1">
        <v>30</v>
      </c>
      <c r="I134" s="1">
        <v>0</v>
      </c>
      <c r="J134" s="6"/>
      <c r="K134" s="1">
        <f t="shared" ref="K134:K135" si="19">F134-I134</f>
        <v>910</v>
      </c>
    </row>
    <row r="135" s="1" customFormat="1" customHeight="1" spans="1:11">
      <c r="A135" s="6"/>
      <c r="B135" s="1" t="s">
        <v>96</v>
      </c>
      <c r="C135" s="5" t="s">
        <v>68</v>
      </c>
      <c r="D135" s="1" t="s">
        <v>94</v>
      </c>
      <c r="E135" s="1">
        <v>1.55</v>
      </c>
      <c r="F135" s="1">
        <v>910</v>
      </c>
      <c r="G135" s="6"/>
      <c r="H135" s="1">
        <v>30</v>
      </c>
      <c r="I135" s="1">
        <v>0</v>
      </c>
      <c r="J135" s="6"/>
      <c r="K135" s="1">
        <f t="shared" si="19"/>
        <v>910</v>
      </c>
    </row>
    <row r="136" customHeight="1" spans="2:2">
      <c r="B136" t="s">
        <v>120</v>
      </c>
    </row>
    <row r="138" customHeight="1" spans="15:17">
      <c r="O138" s="9" t="s">
        <v>71</v>
      </c>
      <c r="Q138" s="9" t="s">
        <v>24</v>
      </c>
    </row>
    <row r="139" customHeight="1" spans="1:17">
      <c r="A139" t="s">
        <v>1</v>
      </c>
      <c r="B139" t="s">
        <v>2</v>
      </c>
      <c r="C139" t="s">
        <v>3</v>
      </c>
      <c r="D139" t="s">
        <v>4</v>
      </c>
      <c r="E139" t="s">
        <v>5</v>
      </c>
      <c r="F139" t="s">
        <v>6</v>
      </c>
      <c r="G139" t="s">
        <v>7</v>
      </c>
      <c r="H139" t="s">
        <v>61</v>
      </c>
      <c r="I139" t="s">
        <v>62</v>
      </c>
      <c r="J139" t="s">
        <v>63</v>
      </c>
      <c r="K139" t="s">
        <v>64</v>
      </c>
      <c r="L139" t="s">
        <v>65</v>
      </c>
      <c r="M139" t="s">
        <v>66</v>
      </c>
      <c r="N139" t="s">
        <v>118</v>
      </c>
      <c r="O139" t="s">
        <v>117</v>
      </c>
      <c r="P139" t="s">
        <v>118</v>
      </c>
      <c r="Q139" t="s">
        <v>117</v>
      </c>
    </row>
    <row r="140" customHeight="1" spans="1:16">
      <c r="A140" s="2" t="s">
        <v>10</v>
      </c>
      <c r="B140" s="2" t="s">
        <v>11</v>
      </c>
      <c r="C140" s="2">
        <v>60000</v>
      </c>
      <c r="D140" s="2">
        <v>280</v>
      </c>
      <c r="E140" s="2">
        <v>40</v>
      </c>
      <c r="F140" s="2">
        <v>20</v>
      </c>
      <c r="G140" s="2">
        <f t="shared" ref="G140:G145" si="20">ROUNDUP(D140*0.01,0)</f>
        <v>3</v>
      </c>
      <c r="H140" s="3" t="s">
        <v>68</v>
      </c>
      <c r="I140" t="s">
        <v>41</v>
      </c>
      <c r="J140" s="2">
        <v>280</v>
      </c>
      <c r="K140" s="2">
        <v>2</v>
      </c>
      <c r="L140">
        <v>1</v>
      </c>
      <c r="M140">
        <v>3</v>
      </c>
      <c r="N140">
        <v>12</v>
      </c>
      <c r="O140">
        <f>M140*J133</f>
        <v>3</v>
      </c>
      <c r="P140">
        <f>N140-O140</f>
        <v>9</v>
      </c>
    </row>
    <row r="141" customHeight="1" spans="1:16">
      <c r="A141" s="7" t="s">
        <v>10</v>
      </c>
      <c r="B141" s="7" t="s">
        <v>13</v>
      </c>
      <c r="C141" s="7">
        <v>80000</v>
      </c>
      <c r="D141" s="7">
        <v>240</v>
      </c>
      <c r="E141" s="7">
        <v>40</v>
      </c>
      <c r="F141" s="7">
        <v>20</v>
      </c>
      <c r="G141" s="7">
        <f t="shared" si="20"/>
        <v>3</v>
      </c>
      <c r="H141" s="8" t="s">
        <v>68</v>
      </c>
      <c r="I141" s="10" t="s">
        <v>41</v>
      </c>
      <c r="J141" s="7">
        <v>240</v>
      </c>
      <c r="K141" s="7">
        <v>3</v>
      </c>
      <c r="L141" s="10">
        <v>2</v>
      </c>
      <c r="M141" s="10">
        <v>9</v>
      </c>
      <c r="N141" s="10">
        <v>0</v>
      </c>
      <c r="O141" s="10">
        <v>0</v>
      </c>
      <c r="P141">
        <f t="shared" ref="P141:P145" si="21">N141-O141</f>
        <v>0</v>
      </c>
    </row>
    <row r="142" customHeight="1" spans="1:16">
      <c r="A142" s="11" t="s">
        <v>10</v>
      </c>
      <c r="B142" s="11" t="s">
        <v>14</v>
      </c>
      <c r="C142" s="11">
        <v>100000</v>
      </c>
      <c r="D142" s="11">
        <v>320</v>
      </c>
      <c r="E142" s="11">
        <v>40</v>
      </c>
      <c r="F142" s="11">
        <v>20</v>
      </c>
      <c r="G142" s="11">
        <f t="shared" si="20"/>
        <v>4</v>
      </c>
      <c r="H142" s="8" t="s">
        <v>68</v>
      </c>
      <c r="I142" s="10" t="s">
        <v>41</v>
      </c>
      <c r="J142" s="11">
        <v>320</v>
      </c>
      <c r="K142" s="11">
        <v>4</v>
      </c>
      <c r="L142" s="10">
        <v>3</v>
      </c>
      <c r="M142" s="10">
        <v>9</v>
      </c>
      <c r="N142" s="10">
        <v>0</v>
      </c>
      <c r="O142" s="10">
        <v>0</v>
      </c>
      <c r="P142">
        <f t="shared" si="21"/>
        <v>0</v>
      </c>
    </row>
    <row r="143" customHeight="1" spans="1:16">
      <c r="A143" s="7" t="s">
        <v>10</v>
      </c>
      <c r="B143" s="7" t="s">
        <v>15</v>
      </c>
      <c r="C143" s="7">
        <v>110000</v>
      </c>
      <c r="D143" s="7">
        <v>240</v>
      </c>
      <c r="E143" s="7">
        <v>60</v>
      </c>
      <c r="F143" s="7">
        <v>30</v>
      </c>
      <c r="G143" s="7">
        <f t="shared" si="20"/>
        <v>3</v>
      </c>
      <c r="H143" s="8" t="s">
        <v>68</v>
      </c>
      <c r="I143" s="10" t="s">
        <v>41</v>
      </c>
      <c r="J143" s="7">
        <v>240</v>
      </c>
      <c r="K143" s="7">
        <v>3</v>
      </c>
      <c r="L143" s="10">
        <v>2</v>
      </c>
      <c r="M143" s="10">
        <v>9</v>
      </c>
      <c r="N143" s="10">
        <v>0</v>
      </c>
      <c r="O143" s="10">
        <v>0</v>
      </c>
      <c r="P143">
        <f t="shared" si="21"/>
        <v>0</v>
      </c>
    </row>
    <row r="144" customHeight="1" spans="1:16">
      <c r="A144" s="2" t="s">
        <v>10</v>
      </c>
      <c r="B144" s="2" t="s">
        <v>17</v>
      </c>
      <c r="C144" s="2">
        <v>120000</v>
      </c>
      <c r="D144" s="2">
        <v>180</v>
      </c>
      <c r="E144" s="2">
        <v>60</v>
      </c>
      <c r="F144" s="2">
        <v>30</v>
      </c>
      <c r="G144" s="2">
        <f t="shared" si="20"/>
        <v>2</v>
      </c>
      <c r="H144" s="3" t="s">
        <v>68</v>
      </c>
      <c r="I144" t="s">
        <v>41</v>
      </c>
      <c r="J144" s="2">
        <v>180</v>
      </c>
      <c r="K144" s="2">
        <v>2</v>
      </c>
      <c r="L144">
        <v>4</v>
      </c>
      <c r="M144">
        <v>2</v>
      </c>
      <c r="N144">
        <v>2</v>
      </c>
      <c r="O144">
        <f>M144*J133</f>
        <v>2</v>
      </c>
      <c r="P144">
        <f t="shared" si="21"/>
        <v>0</v>
      </c>
    </row>
    <row r="145" customHeight="1" spans="1:16">
      <c r="A145" s="7" t="s">
        <v>10</v>
      </c>
      <c r="B145" s="7" t="s">
        <v>18</v>
      </c>
      <c r="C145" s="7">
        <v>130000</v>
      </c>
      <c r="D145" s="7">
        <v>240</v>
      </c>
      <c r="E145" s="7">
        <v>60</v>
      </c>
      <c r="F145" s="7">
        <v>30</v>
      </c>
      <c r="G145" s="7">
        <f t="shared" si="20"/>
        <v>3</v>
      </c>
      <c r="H145" s="8" t="s">
        <v>68</v>
      </c>
      <c r="I145" s="10" t="s">
        <v>41</v>
      </c>
      <c r="J145" s="7">
        <v>240</v>
      </c>
      <c r="K145" s="7">
        <v>3</v>
      </c>
      <c r="L145" s="10">
        <v>3</v>
      </c>
      <c r="M145" s="10">
        <v>9</v>
      </c>
      <c r="N145" s="10">
        <v>0</v>
      </c>
      <c r="O145" s="10">
        <v>0</v>
      </c>
      <c r="P145">
        <f t="shared" si="21"/>
        <v>0</v>
      </c>
    </row>
    <row r="148" customHeight="1" spans="9:15">
      <c r="I148" s="6" t="s">
        <v>71</v>
      </c>
      <c r="J148" s="6"/>
      <c r="L148" s="6" t="s">
        <v>24</v>
      </c>
      <c r="M148" s="6"/>
      <c r="N148" s="6"/>
      <c r="O148" t="s">
        <v>25</v>
      </c>
    </row>
    <row r="149" customHeight="1" spans="1:14">
      <c r="A149" t="s">
        <v>113</v>
      </c>
      <c r="B149" t="s">
        <v>78</v>
      </c>
      <c r="C149" t="s">
        <v>61</v>
      </c>
      <c r="D149" t="s">
        <v>79</v>
      </c>
      <c r="E149" t="s">
        <v>80</v>
      </c>
      <c r="F149" t="s">
        <v>81</v>
      </c>
      <c r="G149" t="s">
        <v>114</v>
      </c>
      <c r="H149" t="s">
        <v>115</v>
      </c>
      <c r="I149" t="s">
        <v>116</v>
      </c>
      <c r="J149" t="s">
        <v>67</v>
      </c>
      <c r="K149" t="s">
        <v>81</v>
      </c>
      <c r="L149" t="s">
        <v>115</v>
      </c>
      <c r="M149" t="s">
        <v>67</v>
      </c>
      <c r="N149" t="s">
        <v>81</v>
      </c>
    </row>
    <row r="150" customHeight="1" spans="1:11">
      <c r="A150" s="6">
        <v>7</v>
      </c>
      <c r="B150" t="s">
        <v>93</v>
      </c>
      <c r="C150" s="3" t="s">
        <v>68</v>
      </c>
      <c r="D150" t="s">
        <v>94</v>
      </c>
      <c r="E150">
        <v>1.55</v>
      </c>
      <c r="F150">
        <v>820</v>
      </c>
      <c r="G150" s="6">
        <v>4</v>
      </c>
      <c r="H150">
        <v>30</v>
      </c>
      <c r="I150">
        <f>3*H150</f>
        <v>90</v>
      </c>
      <c r="J150" s="6">
        <f>G150*1</f>
        <v>4</v>
      </c>
      <c r="K150">
        <f>F150-I150</f>
        <v>730</v>
      </c>
    </row>
    <row r="151" customHeight="1" spans="1:17">
      <c r="A151" s="6"/>
      <c r="B151" s="1" t="s">
        <v>95</v>
      </c>
      <c r="C151" s="5" t="s">
        <v>68</v>
      </c>
      <c r="D151" s="1" t="s">
        <v>94</v>
      </c>
      <c r="E151" s="1">
        <v>1.55</v>
      </c>
      <c r="F151" s="1">
        <v>910</v>
      </c>
      <c r="G151" s="6"/>
      <c r="H151" s="1">
        <v>30</v>
      </c>
      <c r="I151" s="1">
        <v>0</v>
      </c>
      <c r="J151" s="6"/>
      <c r="K151">
        <f t="shared" ref="K151:K152" si="22">F151-I151</f>
        <v>910</v>
      </c>
      <c r="L151" s="1"/>
      <c r="M151" s="1"/>
      <c r="N151" s="1"/>
      <c r="O151" s="1"/>
      <c r="P151" s="1"/>
      <c r="Q151" s="1"/>
    </row>
    <row r="152" customHeight="1" spans="1:17">
      <c r="A152" s="6"/>
      <c r="B152" s="1" t="s">
        <v>96</v>
      </c>
      <c r="C152" s="5" t="s">
        <v>68</v>
      </c>
      <c r="D152" s="1" t="s">
        <v>94</v>
      </c>
      <c r="E152" s="1">
        <v>1.55</v>
      </c>
      <c r="F152" s="1">
        <v>910</v>
      </c>
      <c r="G152" s="6"/>
      <c r="H152" s="1">
        <v>30</v>
      </c>
      <c r="I152" s="1">
        <v>0</v>
      </c>
      <c r="J152" s="6"/>
      <c r="K152">
        <f t="shared" si="22"/>
        <v>910</v>
      </c>
      <c r="L152" s="1"/>
      <c r="M152" s="1"/>
      <c r="N152" s="1"/>
      <c r="O152" s="1"/>
      <c r="P152" s="1"/>
      <c r="Q152" s="1"/>
    </row>
    <row r="153" customHeight="1" spans="2:2">
      <c r="B153" t="s">
        <v>120</v>
      </c>
    </row>
    <row r="155" customHeight="1" spans="15:17">
      <c r="O155" s="9" t="s">
        <v>71</v>
      </c>
      <c r="Q155" s="9" t="s">
        <v>24</v>
      </c>
    </row>
    <row r="156" customHeight="1" spans="1:17">
      <c r="A156" t="s">
        <v>1</v>
      </c>
      <c r="B156" t="s">
        <v>2</v>
      </c>
      <c r="C156" t="s">
        <v>3</v>
      </c>
      <c r="D156" t="s">
        <v>4</v>
      </c>
      <c r="E156" t="s">
        <v>5</v>
      </c>
      <c r="F156" t="s">
        <v>6</v>
      </c>
      <c r="G156" t="s">
        <v>7</v>
      </c>
      <c r="H156" t="s">
        <v>61</v>
      </c>
      <c r="I156" t="s">
        <v>62</v>
      </c>
      <c r="J156" t="s">
        <v>63</v>
      </c>
      <c r="K156" t="s">
        <v>64</v>
      </c>
      <c r="L156" t="s">
        <v>65</v>
      </c>
      <c r="M156" t="s">
        <v>66</v>
      </c>
      <c r="N156" t="s">
        <v>118</v>
      </c>
      <c r="O156" t="s">
        <v>117</v>
      </c>
      <c r="P156" t="s">
        <v>118</v>
      </c>
      <c r="Q156" t="s">
        <v>117</v>
      </c>
    </row>
    <row r="157" customHeight="1" spans="1:16">
      <c r="A157" s="11" t="s">
        <v>10</v>
      </c>
      <c r="B157" s="11" t="s">
        <v>11</v>
      </c>
      <c r="C157" s="11">
        <v>60000</v>
      </c>
      <c r="D157" s="11">
        <v>280</v>
      </c>
      <c r="E157" s="11">
        <v>40</v>
      </c>
      <c r="F157" s="11">
        <v>20</v>
      </c>
      <c r="G157" s="11">
        <f t="shared" ref="G157:G162" si="23">ROUNDUP(D157*0.01,0)</f>
        <v>3</v>
      </c>
      <c r="H157" s="8" t="s">
        <v>68</v>
      </c>
      <c r="I157" s="10" t="s">
        <v>41</v>
      </c>
      <c r="J157" s="11">
        <v>280</v>
      </c>
      <c r="K157" s="11">
        <v>2</v>
      </c>
      <c r="L157" s="10">
        <v>1</v>
      </c>
      <c r="M157" s="10">
        <v>3</v>
      </c>
      <c r="N157" s="10">
        <v>12</v>
      </c>
      <c r="O157" s="10">
        <f>M157*J150</f>
        <v>12</v>
      </c>
      <c r="P157" s="10">
        <f>N157-O157</f>
        <v>0</v>
      </c>
    </row>
    <row r="158" customHeight="1" spans="1:16">
      <c r="A158" s="7" t="s">
        <v>10</v>
      </c>
      <c r="B158" s="7" t="s">
        <v>13</v>
      </c>
      <c r="C158" s="7">
        <v>80000</v>
      </c>
      <c r="D158" s="7">
        <v>240</v>
      </c>
      <c r="E158" s="7">
        <v>40</v>
      </c>
      <c r="F158" s="7">
        <v>20</v>
      </c>
      <c r="G158" s="7">
        <f t="shared" si="23"/>
        <v>3</v>
      </c>
      <c r="H158" s="8" t="s">
        <v>68</v>
      </c>
      <c r="I158" s="10" t="s">
        <v>41</v>
      </c>
      <c r="J158" s="7">
        <v>240</v>
      </c>
      <c r="K158" s="7">
        <v>3</v>
      </c>
      <c r="L158" s="10">
        <v>2</v>
      </c>
      <c r="M158" s="10">
        <v>9</v>
      </c>
      <c r="N158" s="10">
        <v>0</v>
      </c>
      <c r="O158" s="10">
        <v>0</v>
      </c>
      <c r="P158" s="10">
        <f t="shared" ref="P158:P162" si="24">N158-O158</f>
        <v>0</v>
      </c>
    </row>
    <row r="159" customHeight="1" spans="1:16">
      <c r="A159" s="11" t="s">
        <v>10</v>
      </c>
      <c r="B159" s="11" t="s">
        <v>14</v>
      </c>
      <c r="C159" s="11">
        <v>100000</v>
      </c>
      <c r="D159" s="11">
        <v>320</v>
      </c>
      <c r="E159" s="11">
        <v>40</v>
      </c>
      <c r="F159" s="11">
        <v>20</v>
      </c>
      <c r="G159" s="11">
        <f t="shared" si="23"/>
        <v>4</v>
      </c>
      <c r="H159" s="8" t="s">
        <v>68</v>
      </c>
      <c r="I159" s="10" t="s">
        <v>41</v>
      </c>
      <c r="J159" s="11">
        <v>320</v>
      </c>
      <c r="K159" s="11">
        <v>4</v>
      </c>
      <c r="L159" s="10">
        <v>3</v>
      </c>
      <c r="M159" s="10">
        <v>9</v>
      </c>
      <c r="N159" s="10">
        <v>0</v>
      </c>
      <c r="O159" s="10">
        <v>0</v>
      </c>
      <c r="P159" s="10">
        <f t="shared" si="24"/>
        <v>0</v>
      </c>
    </row>
    <row r="160" customHeight="1" spans="1:16">
      <c r="A160" s="7" t="s">
        <v>10</v>
      </c>
      <c r="B160" s="7" t="s">
        <v>15</v>
      </c>
      <c r="C160" s="7">
        <v>110000</v>
      </c>
      <c r="D160" s="7">
        <v>240</v>
      </c>
      <c r="E160" s="7">
        <v>60</v>
      </c>
      <c r="F160" s="7">
        <v>30</v>
      </c>
      <c r="G160" s="7">
        <f t="shared" si="23"/>
        <v>3</v>
      </c>
      <c r="H160" s="8" t="s">
        <v>68</v>
      </c>
      <c r="I160" s="10" t="s">
        <v>41</v>
      </c>
      <c r="J160" s="7">
        <v>240</v>
      </c>
      <c r="K160" s="7">
        <v>3</v>
      </c>
      <c r="L160" s="10">
        <v>2</v>
      </c>
      <c r="M160" s="10">
        <v>9</v>
      </c>
      <c r="N160" s="10">
        <v>0</v>
      </c>
      <c r="O160" s="10">
        <v>0</v>
      </c>
      <c r="P160" s="10">
        <f t="shared" si="24"/>
        <v>0</v>
      </c>
    </row>
    <row r="161" customHeight="1" spans="1:16">
      <c r="A161" s="11" t="s">
        <v>10</v>
      </c>
      <c r="B161" s="11" t="s">
        <v>17</v>
      </c>
      <c r="C161" s="11">
        <v>120000</v>
      </c>
      <c r="D161" s="11">
        <v>180</v>
      </c>
      <c r="E161" s="11">
        <v>60</v>
      </c>
      <c r="F161" s="11">
        <v>30</v>
      </c>
      <c r="G161" s="11">
        <f t="shared" si="23"/>
        <v>2</v>
      </c>
      <c r="H161" s="8" t="s">
        <v>68</v>
      </c>
      <c r="I161" s="10" t="s">
        <v>41</v>
      </c>
      <c r="J161" s="11">
        <v>180</v>
      </c>
      <c r="K161" s="11">
        <v>2</v>
      </c>
      <c r="L161" s="10">
        <v>4</v>
      </c>
      <c r="M161" s="10">
        <v>2</v>
      </c>
      <c r="N161" s="10">
        <v>0</v>
      </c>
      <c r="O161" s="10">
        <v>0</v>
      </c>
      <c r="P161" s="10">
        <v>0</v>
      </c>
    </row>
    <row r="162" customHeight="1" spans="1:16">
      <c r="A162" s="7" t="s">
        <v>10</v>
      </c>
      <c r="B162" s="7" t="s">
        <v>18</v>
      </c>
      <c r="C162" s="7">
        <v>130000</v>
      </c>
      <c r="D162" s="7">
        <v>240</v>
      </c>
      <c r="E162" s="7">
        <v>60</v>
      </c>
      <c r="F162" s="7">
        <v>30</v>
      </c>
      <c r="G162" s="7">
        <f t="shared" si="23"/>
        <v>3</v>
      </c>
      <c r="H162" s="8" t="s">
        <v>68</v>
      </c>
      <c r="I162" s="10" t="s">
        <v>41</v>
      </c>
      <c r="J162" s="7">
        <v>240</v>
      </c>
      <c r="K162" s="7">
        <v>3</v>
      </c>
      <c r="L162" s="10">
        <v>3</v>
      </c>
      <c r="M162" s="10">
        <v>9</v>
      </c>
      <c r="N162" s="10">
        <v>0</v>
      </c>
      <c r="O162" s="10">
        <v>0</v>
      </c>
      <c r="P162" s="10">
        <f t="shared" si="24"/>
        <v>0</v>
      </c>
    </row>
  </sheetData>
  <mergeCells count="35">
    <mergeCell ref="I53:J53"/>
    <mergeCell ref="L53:N53"/>
    <mergeCell ref="I67:J67"/>
    <mergeCell ref="L67:N67"/>
    <mergeCell ref="I82:J82"/>
    <mergeCell ref="L82:N82"/>
    <mergeCell ref="I97:J97"/>
    <mergeCell ref="L97:N97"/>
    <mergeCell ref="I114:J114"/>
    <mergeCell ref="L114:N114"/>
    <mergeCell ref="I131:J131"/>
    <mergeCell ref="L131:N131"/>
    <mergeCell ref="I148:J148"/>
    <mergeCell ref="L148:N148"/>
    <mergeCell ref="A55:A57"/>
    <mergeCell ref="A69:A71"/>
    <mergeCell ref="A84:A86"/>
    <mergeCell ref="A99:A101"/>
    <mergeCell ref="A116:A118"/>
    <mergeCell ref="A133:A135"/>
    <mergeCell ref="A150:A152"/>
    <mergeCell ref="G55:G57"/>
    <mergeCell ref="G69:G71"/>
    <mergeCell ref="G84:G86"/>
    <mergeCell ref="G99:G101"/>
    <mergeCell ref="G116:G118"/>
    <mergeCell ref="G133:G135"/>
    <mergeCell ref="G150:G152"/>
    <mergeCell ref="J55:J57"/>
    <mergeCell ref="J69:J71"/>
    <mergeCell ref="J84:J86"/>
    <mergeCell ref="J99:J101"/>
    <mergeCell ref="J116:J118"/>
    <mergeCell ref="J133:J135"/>
    <mergeCell ref="J150:J152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计划</vt:lpstr>
      <vt:lpstr>PDA 裁剪计划</vt:lpstr>
      <vt:lpstr>扫码界面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Lian</dc:creator>
  <cp:lastModifiedBy>李英本</cp:lastModifiedBy>
  <dcterms:created xsi:type="dcterms:W3CDTF">2019-12-26T06:36:00Z</dcterms:created>
  <dcterms:modified xsi:type="dcterms:W3CDTF">2019-12-27T03:37:28Z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