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holt/Documents/Assignments/Chemistry/Redox Titration/"/>
    </mc:Choice>
  </mc:AlternateContent>
  <xr:revisionPtr revIDLastSave="0" documentId="13_ncr:1_{2364C6ED-4C84-2A43-BF1E-DC483929B7C1}" xr6:coauthVersionLast="36" xr6:coauthVersionMax="36" xr10:uidLastSave="{00000000-0000-0000-0000-000000000000}"/>
  <bookViews>
    <workbookView xWindow="5180" yWindow="3060" windowWidth="28040" windowHeight="17440" xr2:uid="{025CB372-6648-ED41-8EF5-323C8E6B593B}"/>
  </bookViews>
  <sheets>
    <sheet name="Sheet1" sheetId="1" r:id="rId1"/>
  </sheets>
  <definedNames>
    <definedName name="cHCl">Sheet1!$B$4</definedName>
    <definedName name="cKI">Sheet1!$B$3</definedName>
    <definedName name="cNa2S2O3">Sheet1!$B$2</definedName>
    <definedName name="vKIO3">Sheet1!$B$5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/>
  <c r="G21" i="1"/>
  <c r="G18" i="1"/>
  <c r="B18" i="1"/>
  <c r="F19" i="1"/>
  <c r="F20" i="1"/>
  <c r="F21" i="1"/>
  <c r="E19" i="1"/>
  <c r="E20" i="1"/>
  <c r="E21" i="1"/>
  <c r="D19" i="1" l="1"/>
  <c r="D20" i="1"/>
  <c r="D21" i="1"/>
  <c r="C19" i="1"/>
  <c r="C20" i="1"/>
  <c r="C21" i="1"/>
  <c r="C18" i="1"/>
  <c r="D18" i="1" s="1"/>
  <c r="E18" i="1" s="1"/>
  <c r="F18" i="1" s="1"/>
  <c r="B19" i="1"/>
  <c r="B20" i="1"/>
  <c r="B21" i="1"/>
  <c r="A19" i="1"/>
  <c r="A20" i="1"/>
  <c r="A21" i="1"/>
  <c r="A18" i="1"/>
  <c r="G12" i="1"/>
  <c r="G13" i="1"/>
  <c r="G14" i="1"/>
  <c r="G11" i="1"/>
</calcChain>
</file>

<file path=xl/sharedStrings.xml><?xml version="1.0" encoding="utf-8"?>
<sst xmlns="http://schemas.openxmlformats.org/spreadsheetml/2006/main" count="19" uniqueCount="17">
  <si>
    <t>Start</t>
  </si>
  <si>
    <t>End</t>
  </si>
  <si>
    <t>Index</t>
  </si>
  <si>
    <t>Total Volume (ml)</t>
  </si>
  <si>
    <t>Uncertainty</t>
  </si>
  <si>
    <t>Definitions</t>
  </si>
  <si>
    <t>c(Na2S2O3) Mol/L</t>
  </si>
  <si>
    <t>c(KI) Mol/L</t>
  </si>
  <si>
    <t>c(HCl) Mol/L</t>
  </si>
  <si>
    <t>V(Na2S2O3) ml</t>
  </si>
  <si>
    <t>n(Na2S2O3)</t>
  </si>
  <si>
    <t>n(I2) reacted with Na2S2O3</t>
  </si>
  <si>
    <t>n(I2) produced by reaction</t>
  </si>
  <si>
    <t>n(KIO3)</t>
  </si>
  <si>
    <t>V(KIO3) ml</t>
  </si>
  <si>
    <t>c(KIO3) mol/L</t>
  </si>
  <si>
    <t>Relative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</si>
</sst>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85" formatCode="0.000000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2" fontId="2" fillId="0" borderId="0" xfId="0" applyNumberFormat="1" applyFont="1"/>
    <xf numFmtId="0" fontId="2" fillId="0" borderId="0" xfId="0" applyFont="1"/>
    <xf numFmtId="18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076C-E297-2D47-B4A1-0931E9A5E0F1}">
  <dimension ref="A1:H21"/>
  <sheetViews>
    <sheetView tabSelected="1" workbookViewId="0">
      <selection activeCell="G18" sqref="G18"/>
    </sheetView>
  </sheetViews>
  <sheetFormatPr baseColWidth="10" defaultRowHeight="16" x14ac:dyDescent="0.2"/>
  <cols>
    <col min="1" max="1" width="16.5" bestFit="1" customWidth="1"/>
    <col min="2" max="2" width="11.1640625" bestFit="1" customWidth="1"/>
    <col min="3" max="3" width="24.33203125" bestFit="1" customWidth="1"/>
    <col min="4" max="4" width="8.6640625" bestFit="1" customWidth="1"/>
    <col min="5" max="5" width="12" customWidth="1"/>
    <col min="7" max="7" width="17.5" bestFit="1" customWidth="1"/>
  </cols>
  <sheetData>
    <row r="1" spans="1:8" ht="21" x14ac:dyDescent="0.25">
      <c r="A1" s="5" t="s">
        <v>5</v>
      </c>
      <c r="B1" s="5"/>
    </row>
    <row r="2" spans="1:8" x14ac:dyDescent="0.2">
      <c r="A2" s="3" t="s">
        <v>6</v>
      </c>
      <c r="B2" s="3">
        <v>0.1</v>
      </c>
    </row>
    <row r="3" spans="1:8" x14ac:dyDescent="0.2">
      <c r="A3" s="3" t="s">
        <v>7</v>
      </c>
      <c r="B3" s="3">
        <v>1</v>
      </c>
    </row>
    <row r="4" spans="1:8" x14ac:dyDescent="0.2">
      <c r="A4" s="3" t="s">
        <v>8</v>
      </c>
      <c r="B4" s="3">
        <v>2</v>
      </c>
    </row>
    <row r="5" spans="1:8" x14ac:dyDescent="0.2">
      <c r="A5" s="3" t="s">
        <v>14</v>
      </c>
      <c r="B5" s="3">
        <v>5</v>
      </c>
    </row>
    <row r="6" spans="1:8" x14ac:dyDescent="0.2">
      <c r="B6" s="1"/>
      <c r="C6" s="1"/>
      <c r="D6" s="1"/>
      <c r="E6" s="1"/>
    </row>
    <row r="7" spans="1:8" x14ac:dyDescent="0.2">
      <c r="B7" s="1"/>
      <c r="C7" s="1"/>
      <c r="D7" s="1"/>
      <c r="E7" s="1"/>
    </row>
    <row r="8" spans="1:8" x14ac:dyDescent="0.2">
      <c r="B8" s="1"/>
      <c r="C8" s="1"/>
      <c r="D8" s="1"/>
      <c r="E8" s="1"/>
    </row>
    <row r="9" spans="1:8" x14ac:dyDescent="0.2">
      <c r="B9" s="1"/>
      <c r="C9" s="1"/>
      <c r="D9" s="1"/>
      <c r="E9" s="1"/>
    </row>
    <row r="10" spans="1:8" x14ac:dyDescent="0.2">
      <c r="A10" s="2" t="s">
        <v>2</v>
      </c>
      <c r="B10" t="s">
        <v>0</v>
      </c>
      <c r="C10" t="s">
        <v>1</v>
      </c>
      <c r="D10" t="s">
        <v>0</v>
      </c>
      <c r="E10" t="s">
        <v>1</v>
      </c>
      <c r="G10" t="s">
        <v>3</v>
      </c>
      <c r="H10" t="s">
        <v>4</v>
      </c>
    </row>
    <row r="11" spans="1:8" x14ac:dyDescent="0.2">
      <c r="A11" s="2">
        <v>1</v>
      </c>
      <c r="B11" s="1">
        <v>0</v>
      </c>
      <c r="C11" s="1">
        <v>24.5</v>
      </c>
      <c r="D11" s="1">
        <v>0</v>
      </c>
      <c r="E11" s="1">
        <v>5.9</v>
      </c>
      <c r="G11" s="1">
        <f>C11-B11+E11-D11</f>
        <v>30.4</v>
      </c>
      <c r="H11" s="1">
        <v>0.1</v>
      </c>
    </row>
    <row r="12" spans="1:8" x14ac:dyDescent="0.2">
      <c r="A12" s="2">
        <v>2</v>
      </c>
      <c r="B12" s="1">
        <v>0.3</v>
      </c>
      <c r="C12" s="1">
        <v>23.95</v>
      </c>
      <c r="D12" s="1">
        <v>0.5</v>
      </c>
      <c r="E12" s="1">
        <v>8.1999999999999993</v>
      </c>
      <c r="G12" s="1">
        <f t="shared" ref="G12:G14" si="0">C12-B12+E12-D12</f>
        <v>31.349999999999998</v>
      </c>
      <c r="H12" s="1">
        <v>0.1</v>
      </c>
    </row>
    <row r="13" spans="1:8" x14ac:dyDescent="0.2">
      <c r="A13" s="2">
        <v>3</v>
      </c>
      <c r="B13" s="1">
        <v>0.3</v>
      </c>
      <c r="C13" s="1">
        <v>24</v>
      </c>
      <c r="D13" s="1">
        <v>0.2</v>
      </c>
      <c r="E13" s="1">
        <v>6.2</v>
      </c>
      <c r="G13" s="1">
        <f t="shared" si="0"/>
        <v>29.7</v>
      </c>
      <c r="H13" s="1">
        <v>0.1</v>
      </c>
    </row>
    <row r="14" spans="1:8" x14ac:dyDescent="0.2">
      <c r="A14" s="2">
        <v>4</v>
      </c>
      <c r="B14" s="1">
        <v>0.1</v>
      </c>
      <c r="C14" s="1">
        <v>24.65</v>
      </c>
      <c r="D14" s="1">
        <v>1.1000000000000001</v>
      </c>
      <c r="E14" s="1">
        <v>6.15</v>
      </c>
      <c r="G14" s="1">
        <f t="shared" si="0"/>
        <v>29.599999999999994</v>
      </c>
      <c r="H14" s="1">
        <v>0.1</v>
      </c>
    </row>
    <row r="15" spans="1:8" x14ac:dyDescent="0.2">
      <c r="B15" s="1"/>
      <c r="C15" s="1"/>
      <c r="D15" s="1"/>
      <c r="E15" s="1"/>
    </row>
    <row r="16" spans="1:8" x14ac:dyDescent="0.2">
      <c r="B16" s="1"/>
      <c r="C16" s="1"/>
      <c r="D16" s="1"/>
      <c r="E16" s="1"/>
    </row>
    <row r="17" spans="1:7" x14ac:dyDescent="0.2">
      <c r="A17" t="s">
        <v>9</v>
      </c>
      <c r="B17" s="1" t="s">
        <v>10</v>
      </c>
      <c r="C17" s="1" t="s">
        <v>11</v>
      </c>
      <c r="D17" s="1" t="s">
        <v>12</v>
      </c>
      <c r="E17" s="1" t="s">
        <v>13</v>
      </c>
      <c r="F17" s="6" t="s">
        <v>15</v>
      </c>
      <c r="G17" s="1" t="s">
        <v>16</v>
      </c>
    </row>
    <row r="18" spans="1:7" x14ac:dyDescent="0.2">
      <c r="A18" s="1">
        <f>G11</f>
        <v>30.4</v>
      </c>
      <c r="B18" s="4">
        <f>A18*cNa2S2O3/1000</f>
        <v>3.0400000000000002E-3</v>
      </c>
      <c r="C18" s="4">
        <f>B18/2</f>
        <v>1.5200000000000001E-3</v>
      </c>
      <c r="D18" s="4">
        <f>C18*3</f>
        <v>4.5599999999999998E-3</v>
      </c>
      <c r="E18" s="4">
        <f>D18</f>
        <v>4.5599999999999998E-3</v>
      </c>
      <c r="F18" s="7">
        <f>1000*E18/vKIO3</f>
        <v>0.91199999999999992</v>
      </c>
      <c r="G18" s="8">
        <f>H11/G11*cNa2S2O3/1000*3/2</f>
        <v>4.9342105263157904E-7</v>
      </c>
    </row>
    <row r="19" spans="1:7" x14ac:dyDescent="0.2">
      <c r="A19" s="1">
        <f t="shared" ref="A19:A21" si="1">G12</f>
        <v>31.349999999999998</v>
      </c>
      <c r="B19" s="4">
        <f>A19*cNa2S2O3/1000</f>
        <v>3.1349999999999998E-3</v>
      </c>
      <c r="C19" s="4">
        <f t="shared" ref="C19:C21" si="2">B19/2</f>
        <v>1.5674999999999999E-3</v>
      </c>
      <c r="D19" s="4">
        <f t="shared" ref="D19:D21" si="3">C19*3</f>
        <v>4.7025000000000001E-3</v>
      </c>
      <c r="E19" s="4">
        <f t="shared" ref="E19:E21" si="4">D19</f>
        <v>4.7025000000000001E-3</v>
      </c>
      <c r="F19" s="7">
        <f>1000*E19/vKIO3</f>
        <v>0.94049999999999989</v>
      </c>
      <c r="G19" s="8">
        <f>H12/G12*cNa2S2O3/1000*3/2</f>
        <v>4.7846889952153121E-7</v>
      </c>
    </row>
    <row r="20" spans="1:7" x14ac:dyDescent="0.2">
      <c r="A20" s="1">
        <f t="shared" si="1"/>
        <v>29.7</v>
      </c>
      <c r="B20" s="4">
        <f>A20*cNa2S2O3/1000</f>
        <v>2.97E-3</v>
      </c>
      <c r="C20" s="4">
        <f t="shared" si="2"/>
        <v>1.485E-3</v>
      </c>
      <c r="D20" s="4">
        <f t="shared" si="3"/>
        <v>4.4549999999999998E-3</v>
      </c>
      <c r="E20" s="4">
        <f t="shared" si="4"/>
        <v>4.4549999999999998E-3</v>
      </c>
      <c r="F20" s="7">
        <f>1000*E20/vKIO3</f>
        <v>0.89100000000000001</v>
      </c>
      <c r="G20" s="8">
        <f>H13/G13*cNa2S2O3/1000*3/2</f>
        <v>5.0505050505050515E-7</v>
      </c>
    </row>
    <row r="21" spans="1:7" x14ac:dyDescent="0.2">
      <c r="A21" s="1">
        <f t="shared" si="1"/>
        <v>29.599999999999994</v>
      </c>
      <c r="B21" s="4">
        <f>A21*cNa2S2O3/1000</f>
        <v>2.9599999999999995E-3</v>
      </c>
      <c r="C21" s="4">
        <f t="shared" si="2"/>
        <v>1.4799999999999998E-3</v>
      </c>
      <c r="D21" s="4">
        <f t="shared" si="3"/>
        <v>4.4399999999999995E-3</v>
      </c>
      <c r="E21" s="4">
        <f t="shared" si="4"/>
        <v>4.4399999999999995E-3</v>
      </c>
      <c r="F21" s="7">
        <f>1000*E21/vKIO3</f>
        <v>0.8879999999999999</v>
      </c>
      <c r="G21" s="8">
        <f>H14/G14*cNa2S2O3/1000*3/2</f>
        <v>5.0675675675675692E-7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cHCl</vt:lpstr>
      <vt:lpstr>cKI</vt:lpstr>
      <vt:lpstr>cNa2S2O3</vt:lpstr>
      <vt:lpstr>vKIO3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Holt</dc:creator>
  <cp:lastModifiedBy>Jonathan Holt</cp:lastModifiedBy>
  <dcterms:created xsi:type="dcterms:W3CDTF">2018-09-21T08:41:27Z</dcterms:created>
  <dcterms:modified xsi:type="dcterms:W3CDTF">2018-09-30T20:35:30Z</dcterms:modified>
</cp:coreProperties>
</file>