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cBrass" vbProcedure="false">Sheet1!$B$2</definedName>
    <definedName function="false" hidden="false" name="cWater" vbProcedure="false">Sheet1!$B$4</definedName>
    <definedName function="false" hidden="false" name="mBrass" vbProcedure="false">Sheet1!$B$3</definedName>
    <definedName function="false" hidden="false" name="mWater" vbProcedure="false">Sheet1!$B$5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<sst xmlns="http://schemas.openxmlformats.org/spreadsheetml/2006/main" count="15" uniqueCount="15">
  <si>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Definitions</t>
  </si>
  <si>
    <t xml:space="preserve">c(Brass) J/g</t>
  </si>
  <si>
    <t xml:space="preserve">m(Brass) g</t>
  </si>
  <si>
    <t xml:space="preserve">c(Water) J/g</t>
  </si>
  <si>
    <t xml:space="preserve">m(Water) g</t>
  </si>
  <si>
    <t xml:space="preserve">Mass of cheese (g)</t>
  </si>
  <si>
    <t xml:space="preserve">Initial temp Cheese</t>
  </si>
  <si>
    <t xml:space="preserve">Initial temp Water</t>
  </si>
  <si>
    <t xml:space="preserve">Final temp Water</t>
  </si>
  <si>
    <t xml:space="preserve">∆H(Brass)</t>
  </si>
  <si>
    <t xml:space="preserve">∆H(Water)</t>
  </si>
  <si>
    <t xml:space="preserve">∆H(Cheese)</t>
  </si>
  <si>
    <t xml:space="preserve">c(Cheese)</t>
  </si>
  <si>
    <t xml:space="preserve">Average</t>
  </si>
  <si>
    <t xml:space="preserve">Uncertainty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</si>
</sst>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5756609788112"/>
          <c:y val="0.0455050561173464"/>
          <c:w val="0.761422588911807"/>
          <c:h val="0.86576286254028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Sheet1!$B$23:$B$29</c:f>
              <c:numCache>
                <c:formatCode>General</c:formatCode>
                <c:ptCount val="7"/>
                <c:pt idx="0">
                  <c:v>2.81314157570296</c:v>
                </c:pt>
                <c:pt idx="1">
                  <c:v>2.10631176407719</c:v>
                </c:pt>
                <c:pt idx="2">
                  <c:v>2.23469696123561</c:v>
                </c:pt>
                <c:pt idx="3">
                  <c:v>2.11005631832444</c:v>
                </c:pt>
                <c:pt idx="4">
                  <c:v>2.34332123996207</c:v>
                </c:pt>
                <c:pt idx="5">
                  <c:v>2.44078122616708</c:v>
                </c:pt>
                <c:pt idx="6">
                  <c:v>2.18215269854614</c:v>
                </c:pt>
              </c:numCache>
            </c:numRef>
          </c:val>
        </c:ser>
        <c:gapWidth val="100"/>
        <c:overlap val="0"/>
        <c:axId val="93054993"/>
        <c:axId val="3833109"/>
      </c:barChart>
      <c:catAx>
        <c:axId val="930549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833109"/>
        <c:crosses val="autoZero"/>
        <c:auto val="1"/>
        <c:lblAlgn val="ctr"/>
        <c:lblOffset val="100"/>
      </c:catAx>
      <c:valAx>
        <c:axId val="38331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30549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18</xdr:row>
      <xdr:rowOff>169200</xdr:rowOff>
    </xdr:from>
    <xdr:to>
      <xdr:col>7</xdr:col>
      <xdr:colOff>803160</xdr:colOff>
      <xdr:row>35</xdr:row>
      <xdr:rowOff>55800</xdr:rowOff>
    </xdr:to>
    <xdr:graphicFrame>
      <xdr:nvGraphicFramePr>
        <xdr:cNvPr id="0" name=""/>
        <xdr:cNvGraphicFramePr/>
      </xdr:nvGraphicFramePr>
      <xdr:xfrm>
        <a:off x="2409840" y="3813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B10" colorId="64" zoomScale="85" zoomScaleNormal="85" zoomScalePageLayoutView="100" workbookViewId="0">
      <selection pane="topLeft" activeCell="I18" activeCellId="0" sqref="I18"/>
    </sheetView>
  </sheetViews>
  <sheetFormatPr defaultRowHeight="16" zeroHeight="false" outlineLevelRow="0" outlineLevelCol="0"/>
  <cols>
    <col collapsed="false" customWidth="true" hidden="false" outlineLevel="0" max="1" min="1" style="0" width="14.51"/>
    <col collapsed="false" customWidth="true" hidden="false" outlineLevel="0" max="2" min="2" style="0" width="16.16"/>
    <col collapsed="false" customWidth="true" hidden="false" outlineLevel="0" max="3" min="3" style="0" width="16.66"/>
    <col collapsed="false" customWidth="true" hidden="false" outlineLevel="0" max="4" min="4" style="0" width="16"/>
    <col collapsed="false" customWidth="true" hidden="false" outlineLevel="0" max="9" min="5" style="0" width="10.61"/>
    <col collapsed="false" customWidth="true" hidden="false" outlineLevel="0" max="10" min="10" style="0" width="11.03"/>
    <col collapsed="false" customWidth="true" hidden="false" outlineLevel="0" max="1025" min="11" style="0" width="10.61"/>
  </cols>
  <sheetData>
    <row r="1" customFormat="false" ht="16" hidden="false" customHeight="false" outlineLevel="0" collapsed="false">
      <c r="A1" s="1" t="s">
        <v>0</v>
      </c>
      <c r="B1" s="1"/>
    </row>
    <row r="2" customFormat="false" ht="16" hidden="false" customHeight="false" outlineLevel="0" collapsed="false">
      <c r="A2" s="2" t="s">
        <v>1</v>
      </c>
      <c r="B2" s="2" t="n">
        <v>0.38</v>
      </c>
    </row>
    <row r="3" customFormat="false" ht="16" hidden="false" customHeight="false" outlineLevel="0" collapsed="false">
      <c r="A3" s="2" t="s">
        <v>2</v>
      </c>
      <c r="B3" s="2" t="n">
        <v>187.74</v>
      </c>
    </row>
    <row r="4" customFormat="false" ht="16" hidden="false" customHeight="false" outlineLevel="0" collapsed="false">
      <c r="A4" s="2" t="s">
        <v>3</v>
      </c>
      <c r="B4" s="2" t="n">
        <v>4.186</v>
      </c>
    </row>
    <row r="5" customFormat="false" ht="16" hidden="false" customHeight="false" outlineLevel="0" collapsed="false">
      <c r="A5" s="2" t="s">
        <v>4</v>
      </c>
      <c r="B5" s="2" t="n">
        <v>47.3</v>
      </c>
    </row>
    <row r="8" customFormat="false" ht="16" hidden="false" customHeight="false" outlineLevel="0" collapsed="false">
      <c r="B8" s="0" t="s">
        <v>5</v>
      </c>
      <c r="C8" s="0" t="s">
        <v>6</v>
      </c>
      <c r="D8" s="0" t="s">
        <v>7</v>
      </c>
      <c r="E8" s="0" t="s">
        <v>8</v>
      </c>
      <c r="G8" s="0" t="s">
        <v>9</v>
      </c>
      <c r="H8" s="0" t="s">
        <v>10</v>
      </c>
      <c r="I8" s="0" t="s">
        <v>11</v>
      </c>
      <c r="J8" s="0" t="s">
        <v>12</v>
      </c>
    </row>
    <row r="9" customFormat="false" ht="16" hidden="false" customHeight="false" outlineLevel="0" collapsed="false">
      <c r="B9" s="3" t="n">
        <v>38.54</v>
      </c>
      <c r="C9" s="0" t="n">
        <v>59.8</v>
      </c>
      <c r="D9" s="0" t="n">
        <v>27.5</v>
      </c>
      <c r="E9" s="0" t="n">
        <v>31.8</v>
      </c>
      <c r="G9" s="4" t="n">
        <f aca="false">cBrass*mBrass*(E9-D9)</f>
        <v>306.76716</v>
      </c>
      <c r="H9" s="5" t="n">
        <f aca="false">mWater*cWater*(E9-D9)</f>
        <v>851.39054</v>
      </c>
      <c r="I9" s="5" t="n">
        <f aca="false">-(H9+G9)</f>
        <v>-1158.1577</v>
      </c>
      <c r="J9" s="3" t="n">
        <f aca="false">I9/(B9*(E9-C9))</f>
        <v>1.07324273482097</v>
      </c>
      <c r="K9" s="0" t="n">
        <v>1</v>
      </c>
    </row>
    <row r="10" customFormat="false" ht="16" hidden="false" customHeight="false" outlineLevel="0" collapsed="false">
      <c r="B10" s="3" t="n">
        <v>38.37</v>
      </c>
      <c r="C10" s="0" t="n">
        <v>63.3</v>
      </c>
      <c r="D10" s="0" t="n">
        <v>27</v>
      </c>
      <c r="E10" s="0" t="n">
        <v>33.3</v>
      </c>
      <c r="G10" s="4" t="n">
        <f aca="false">cBrass*mBrass*(E10-D10)</f>
        <v>449.44956</v>
      </c>
      <c r="H10" s="5" t="n">
        <f aca="false">mWater*cWater*(E10-D10)</f>
        <v>1247.38614</v>
      </c>
      <c r="I10" s="5" t="n">
        <f aca="false">-(H10+G10)</f>
        <v>-1696.8357</v>
      </c>
      <c r="J10" s="3" t="n">
        <f aca="false">I10/(B10*(E10-C10))</f>
        <v>1.47409929632525</v>
      </c>
      <c r="K10" s="0" t="n">
        <v>2</v>
      </c>
    </row>
    <row r="11" customFormat="false" ht="16" hidden="false" customHeight="false" outlineLevel="0" collapsed="false">
      <c r="B11" s="3" t="n">
        <v>38.6</v>
      </c>
      <c r="C11" s="0" t="n">
        <v>55.6</v>
      </c>
      <c r="D11" s="0" t="n">
        <v>20.1</v>
      </c>
      <c r="E11" s="0" t="n">
        <v>30.3</v>
      </c>
      <c r="G11" s="4" t="n">
        <f aca="false">cBrass*mBrass*(E11-D11)</f>
        <v>727.68024</v>
      </c>
      <c r="H11" s="5" t="n">
        <f aca="false">mWater*cWater*(E11-D11)</f>
        <v>2019.57756</v>
      </c>
      <c r="I11" s="5" t="n">
        <f aca="false">-(H11+G11)</f>
        <v>-2747.2578</v>
      </c>
      <c r="J11" s="3" t="n">
        <f aca="false">I11/(B11*(E11-C11))</f>
        <v>2.81314157570296</v>
      </c>
      <c r="K11" s="0" t="n">
        <v>9</v>
      </c>
    </row>
    <row r="12" customFormat="false" ht="16" hidden="false" customHeight="false" outlineLevel="0" collapsed="false">
      <c r="B12" s="3" t="n">
        <v>38.49</v>
      </c>
      <c r="C12" s="0" t="n">
        <v>59.8</v>
      </c>
      <c r="D12" s="0" t="n">
        <v>20.9</v>
      </c>
      <c r="E12" s="0" t="n">
        <v>29.9</v>
      </c>
      <c r="G12" s="4" t="n">
        <f aca="false">cBrass*mBrass*(E12-D12)</f>
        <v>642.0708</v>
      </c>
      <c r="H12" s="5" t="n">
        <f aca="false">mWater*cWater*(E12-D12)</f>
        <v>1781.9802</v>
      </c>
      <c r="I12" s="5" t="n">
        <f aca="false">-(H12+G12)</f>
        <v>-2424.051</v>
      </c>
      <c r="J12" s="3" t="n">
        <f aca="false">I12/(B12*(E12-C12))</f>
        <v>2.10631176407719</v>
      </c>
      <c r="K12" s="0" t="n">
        <v>3</v>
      </c>
    </row>
    <row r="13" customFormat="false" ht="16" hidden="false" customHeight="false" outlineLevel="0" collapsed="false">
      <c r="B13" s="3" t="n">
        <v>38.45</v>
      </c>
      <c r="C13" s="0" t="n">
        <v>63.5</v>
      </c>
      <c r="D13" s="0" t="n">
        <v>20.5</v>
      </c>
      <c r="E13" s="0" t="n">
        <v>30.9</v>
      </c>
      <c r="G13" s="4" t="n">
        <f aca="false">cBrass*mBrass*(E13-D13)</f>
        <v>741.94848</v>
      </c>
      <c r="H13" s="5" t="n">
        <f aca="false">mWater*cWater*(E13-D13)</f>
        <v>2059.17712</v>
      </c>
      <c r="I13" s="5" t="n">
        <f aca="false">-(H13+G13)</f>
        <v>-2801.1256</v>
      </c>
      <c r="J13" s="3" t="n">
        <f aca="false">I13/(B13*(E13-C13))</f>
        <v>2.23469696123561</v>
      </c>
      <c r="K13" s="0" t="n">
        <v>7</v>
      </c>
    </row>
    <row r="14" customFormat="false" ht="15" hidden="false" customHeight="false" outlineLevel="0" collapsed="false">
      <c r="B14" s="3" t="n">
        <v>38.49</v>
      </c>
      <c r="C14" s="0" t="n">
        <v>66.8</v>
      </c>
      <c r="D14" s="0" t="n">
        <v>24.5</v>
      </c>
      <c r="E14" s="0" t="n">
        <v>34.3</v>
      </c>
      <c r="G14" s="4" t="n">
        <f aca="false">cBrass*mBrass*(E14-D14)</f>
        <v>699.14376</v>
      </c>
      <c r="H14" s="5" t="n">
        <f aca="false">mWater*cWater*(E14-D14)</f>
        <v>1940.37844</v>
      </c>
      <c r="I14" s="5" t="n">
        <f aca="false">-(H14+G14)</f>
        <v>-2639.5222</v>
      </c>
      <c r="J14" s="3" t="n">
        <f aca="false">I14/(B14*(E14-C14))</f>
        <v>2.11005631832444</v>
      </c>
      <c r="K14" s="0" t="n">
        <v>4</v>
      </c>
    </row>
    <row r="15" customFormat="false" ht="16" hidden="false" customHeight="false" outlineLevel="0" collapsed="false">
      <c r="B15" s="3" t="n">
        <v>38.7</v>
      </c>
      <c r="C15" s="0" t="n">
        <v>63.3</v>
      </c>
      <c r="D15" s="0" t="n">
        <v>23.6</v>
      </c>
      <c r="E15" s="0" t="n">
        <v>33.6</v>
      </c>
      <c r="G15" s="4" t="n">
        <f aca="false">cBrass*mBrass*(E15-D15)</f>
        <v>713.412</v>
      </c>
      <c r="H15" s="5" t="n">
        <f aca="false">mWater*cWater*(E15-D15)</f>
        <v>1979.978</v>
      </c>
      <c r="I15" s="5" t="n">
        <f aca="false">-(H15+G15)</f>
        <v>-2693.39</v>
      </c>
      <c r="J15" s="3" t="n">
        <f aca="false">I15/(B15*(E15-C15))</f>
        <v>2.34332123996207</v>
      </c>
      <c r="K15" s="0" t="n">
        <v>6</v>
      </c>
    </row>
    <row r="16" customFormat="false" ht="16" hidden="false" customHeight="false" outlineLevel="0" collapsed="false">
      <c r="B16" s="3" t="n">
        <v>38.3</v>
      </c>
      <c r="C16" s="0" t="n">
        <v>62.8</v>
      </c>
      <c r="D16" s="0" t="n">
        <v>23.6</v>
      </c>
      <c r="E16" s="0" t="n">
        <v>33.7</v>
      </c>
      <c r="G16" s="4" t="n">
        <f aca="false">cBrass*mBrass*(E16-D16)</f>
        <v>720.54612</v>
      </c>
      <c r="H16" s="5" t="n">
        <f aca="false">mWater*cWater*(E16-D16)</f>
        <v>1999.77778</v>
      </c>
      <c r="I16" s="5" t="n">
        <f aca="false">-(H16+G16)</f>
        <v>-2720.3239</v>
      </c>
      <c r="J16" s="3" t="n">
        <f aca="false">I16/(B16*(E16-C16))</f>
        <v>2.44078122616708</v>
      </c>
      <c r="K16" s="0" t="n">
        <v>8</v>
      </c>
    </row>
    <row r="17" customFormat="false" ht="16" hidden="false" customHeight="false" outlineLevel="0" collapsed="false">
      <c r="B17" s="3" t="n">
        <v>38.43</v>
      </c>
      <c r="C17" s="0" t="n">
        <v>59.1</v>
      </c>
      <c r="D17" s="0" t="n">
        <v>23.3</v>
      </c>
      <c r="E17" s="0" t="n">
        <v>31.8</v>
      </c>
      <c r="G17" s="4" t="n">
        <f aca="false">cBrass*mBrass*(E17-D17)</f>
        <v>606.4002</v>
      </c>
      <c r="H17" s="5" t="n">
        <f aca="false">mWater*cWater*(E17-D17)</f>
        <v>1682.9813</v>
      </c>
      <c r="I17" s="5" t="n">
        <f aca="false">-(H17+G17)</f>
        <v>-2289.3815</v>
      </c>
      <c r="J17" s="3" t="n">
        <f aca="false">I17/(B17*(E17-C17))</f>
        <v>2.18215269854614</v>
      </c>
      <c r="K17" s="0" t="n">
        <v>5</v>
      </c>
    </row>
    <row r="18" customFormat="false" ht="16" hidden="false" customHeight="false" outlineLevel="0" collapsed="false">
      <c r="A18" s="2" t="s">
        <v>13</v>
      </c>
      <c r="B18" s="6" t="n">
        <f aca="false">AVERAGE(B9:B17)</f>
        <v>38.4855555555556</v>
      </c>
    </row>
    <row r="19" customFormat="false" ht="16" hidden="false" customHeight="false" outlineLevel="0" collapsed="false">
      <c r="A19" s="2" t="s">
        <v>14</v>
      </c>
      <c r="B19" s="6" t="n">
        <f aca="false">(MAX(B9:B17)-MIN(B9:B17))/2</f>
        <v>0.200000000000003</v>
      </c>
    </row>
    <row r="23" customFormat="false" ht="15" hidden="false" customHeight="false" outlineLevel="0" collapsed="false">
      <c r="B23" s="3" t="n">
        <f aca="false">J11</f>
        <v>2.81314157570296</v>
      </c>
    </row>
    <row r="24" customFormat="false" ht="15" hidden="false" customHeight="false" outlineLevel="0" collapsed="false">
      <c r="B24" s="3" t="n">
        <f aca="false">J12</f>
        <v>2.10631176407719</v>
      </c>
    </row>
    <row r="25" customFormat="false" ht="15" hidden="false" customHeight="false" outlineLevel="0" collapsed="false">
      <c r="B25" s="3" t="n">
        <f aca="false">J13</f>
        <v>2.23469696123561</v>
      </c>
    </row>
    <row r="26" customFormat="false" ht="15" hidden="false" customHeight="false" outlineLevel="0" collapsed="false">
      <c r="B26" s="3" t="n">
        <f aca="false">J14</f>
        <v>2.11005631832444</v>
      </c>
    </row>
    <row r="27" customFormat="false" ht="15" hidden="false" customHeight="false" outlineLevel="0" collapsed="false">
      <c r="B27" s="3" t="n">
        <f aca="false">J15</f>
        <v>2.34332123996207</v>
      </c>
    </row>
    <row r="28" customFormat="false" ht="15" hidden="false" customHeight="false" outlineLevel="0" collapsed="false">
      <c r="B28" s="3" t="n">
        <f aca="false">J16</f>
        <v>2.44078122616708</v>
      </c>
    </row>
    <row r="29" customFormat="false" ht="15" hidden="false" customHeight="false" outlineLevel="0" collapsed="false">
      <c r="B29" s="3" t="n">
        <f aca="false">J17</f>
        <v>2.18215269854614</v>
      </c>
    </row>
    <row r="30" customFormat="false" ht="15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2018-01-15T13:40:43Z</dcterms:created>
  <dc:creator>Microsoft Office User</dc:creator>
  <dc:description/>
  <dc:language>en-GB</dc:language>
  <cp:lastModifiedBy/>
  <dcterms:modified xsi:type="dcterms:W3CDTF">2018-01-28T01:46:32Z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