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问题反馈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Ebrima"/>
      <b val="1"/>
      <sz val="14"/>
    </font>
    <font>
      <name val="华文琥珀"/>
      <strike val="0"/>
      <color rgb="FF0000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板块</t>
        </is>
      </c>
      <c r="B1" s="1" t="inlineStr">
        <is>
          <t>用户昵称</t>
        </is>
      </c>
      <c r="C1" s="1" t="inlineStr">
        <is>
          <t>帖子名称</t>
        </is>
      </c>
      <c r="D1" s="1" t="inlineStr">
        <is>
          <t>帖子链接</t>
        </is>
      </c>
    </row>
    <row r="2">
      <c r="A2" t="inlineStr">
        <is>
          <t>华为Mate30</t>
        </is>
      </c>
      <c r="B2" t="inlineStr">
        <is>
          <t xml:space="preserve">huafans01329659526       								</t>
        </is>
      </c>
      <c r="C2" t="inlineStr">
        <is>
          <t>锁屏壁纸和屏幕壁纸颜色不一致</t>
        </is>
      </c>
      <c r="D2" s="2">
        <f>HYPERLINK("https://club.huawei.com/thread-21814689-1-1.html","https://club.huawei.com/thread-21814689-1-1.html")</f>
        <v/>
      </c>
    </row>
    <row r="3">
      <c r="B3" t="inlineStr">
        <is>
          <t xml:space="preserve">huafen480932734       								</t>
        </is>
      </c>
      <c r="C3" t="inlineStr">
        <is>
          <t>关于动画从哪来回哪去这个过渡问题</t>
        </is>
      </c>
      <c r="D3" s="2">
        <f>HYPERLINK("https://club.huawei.com/thread-21815435-1-1.html","https://club.huawei.com/thread-21815435-1-1.html")</f>
        <v/>
      </c>
    </row>
    <row r="4">
      <c r="B4" t="inlineStr">
        <is>
          <t xml:space="preserve">redtides       								</t>
        </is>
      </c>
      <c r="C4" t="inlineStr">
        <is>
          <t>克隆换机后NFC地铁不能使用</t>
        </is>
      </c>
      <c r="D4" s="2">
        <f>HYPERLINK("https://club.huawei.com/thread-21815688-1-1.html","https://club.huawei.com/thread-21815688-1-1.html")</f>
        <v/>
      </c>
    </row>
    <row r="5">
      <c r="B5" t="inlineStr">
        <is>
          <t xml:space="preserve">SsSu       								</t>
        </is>
      </c>
      <c r="C5" t="inlineStr">
        <is>
          <t>相机</t>
        </is>
      </c>
      <c r="D5" s="2">
        <f>HYPERLINK("https://club.huawei.com/thread-21815426-1-1.html","https://club.huawei.com/thread-21815426-1-1.html")</f>
        <v/>
      </c>
    </row>
    <row r="6">
      <c r="B6" t="inlineStr">
        <is>
          <t xml:space="preserve">天道医       								</t>
        </is>
      </c>
      <c r="C6" t="inlineStr">
        <is>
          <t>仿真键盘的清脆声音突然没有了</t>
        </is>
      </c>
      <c r="D6" s="2">
        <f>HYPERLINK("https://club.huawei.com/thread-21815564-1-1.html","https://club.huawei.com/thread-21815564-1-1.html")</f>
        <v/>
      </c>
    </row>
    <row r="7">
      <c r="B7" t="inlineStr">
        <is>
          <t xml:space="preserve">huafen871691500       								</t>
        </is>
      </c>
      <c r="C7" t="inlineStr">
        <is>
          <t>是不是不是三星的屏幕就会发黄。。</t>
        </is>
      </c>
      <c r="D7" s="2">
        <f>HYPERLINK("https://club.huawei.com/thread-21815746-1-1.html","https://club.huawei.com/thread-21815746-1-1.html")</f>
        <v/>
      </c>
    </row>
    <row r="8">
      <c r="B8" t="inlineStr">
        <is>
          <t xml:space="preserve">Gshaark       								</t>
        </is>
      </c>
      <c r="C8" t="inlineStr">
        <is>
          <t>音频录入延迟</t>
        </is>
      </c>
      <c r="D8" s="2">
        <f>HYPERLINK("https://club.huawei.com/thread-21812790-1-1.html","https://club.huawei.com/thread-21812790-1-1.html")</f>
        <v/>
      </c>
    </row>
    <row r="9">
      <c r="B9" t="inlineStr">
        <is>
          <t xml:space="preserve">huafen773965505       								</t>
        </is>
      </c>
      <c r="C9" t="inlineStr">
        <is>
          <t>Mate30 5g版本软件推送消息很少</t>
        </is>
      </c>
      <c r="D9" s="2">
        <f>HYPERLINK("https://club.huawei.com/thread-21800989-1-1.html","https://club.huawei.com/thread-21800989-1-1.html")</f>
        <v/>
      </c>
    </row>
    <row r="10">
      <c r="B10" t="inlineStr">
        <is>
          <t xml:space="preserve">huafans01362021598       								</t>
        </is>
      </c>
      <c r="C10" t="inlineStr">
        <is>
          <t>不显示运营商</t>
        </is>
      </c>
      <c r="D10" s="2">
        <f>HYPERLINK("https://club.huawei.com/thread-21815628-1-1.html","https://club.huawei.com/thread-21815628-1-1.html")</f>
        <v/>
      </c>
    </row>
    <row r="11">
      <c r="B11" t="inlineStr">
        <is>
          <t xml:space="preserve">huafans01239399536       								</t>
        </is>
      </c>
      <c r="C11" t="inlineStr">
        <is>
          <t>5G版的pro曲屏有色差</t>
        </is>
      </c>
      <c r="D11" s="2">
        <f>HYPERLINK("https://club.huawei.com/thread-21815511-1-1.html","https://club.huawei.com/thread-21815511-1-1.html")</f>
        <v/>
      </c>
    </row>
    <row r="12">
      <c r="B12" t="inlineStr">
        <is>
          <t xml:space="preserve">一生挚爱韩菱纱       								</t>
        </is>
      </c>
      <c r="C12" t="inlineStr">
        <is>
          <t>录像放大变焦模糊</t>
        </is>
      </c>
      <c r="D12" s="2">
        <f>HYPERLINK("https://club.huawei.com/thread-21814073-1-2.html","https://club.huawei.com/thread-21814073-1-2.html")</f>
        <v/>
      </c>
    </row>
    <row r="13">
      <c r="B13" t="inlineStr">
        <is>
          <t xml:space="preserve">xulol       								</t>
        </is>
      </c>
      <c r="C13" t="inlineStr">
        <is>
          <t>门禁卡模拟好以后，有的地方能刷有的地方不能刷。奇怪</t>
        </is>
      </c>
      <c r="D13" s="2">
        <f>HYPERLINK("https://club.huawei.com/thread-21814576-1-2.html","https://club.huawei.com/thread-21814576-1-2.html")</f>
        <v/>
      </c>
    </row>
    <row r="14">
      <c r="B14" t="inlineStr">
        <is>
          <t xml:space="preserve">HolmesP       								</t>
        </is>
      </c>
      <c r="C14" t="inlineStr">
        <is>
          <t>mate 30 前置摄像头进灰</t>
        </is>
      </c>
      <c r="D14" s="2">
        <f>HYPERLINK("https://club.huawei.com/thread-21815755-1-2.html","https://club.huawei.com/thread-21815755-1-2.html")</f>
        <v/>
      </c>
    </row>
    <row r="15">
      <c r="B15" t="inlineStr">
        <is>
          <t xml:space="preserve">浅蓝淡漠       								</t>
        </is>
      </c>
      <c r="C15" t="inlineStr">
        <is>
          <t>相机拍出来路灯眩光严重</t>
        </is>
      </c>
      <c r="D15" s="2">
        <f>HYPERLINK("https://club.huawei.com/thread-21815240-1-2.html","https://club.huawei.com/thread-21815240-1-2.html")</f>
        <v/>
      </c>
    </row>
    <row r="16">
      <c r="B16" t="inlineStr">
        <is>
          <t xml:space="preserve">huafen721805880       								</t>
        </is>
      </c>
      <c r="C16" t="inlineStr">
        <is>
          <t>投诉！投诉！mate30  5G车载蓝牙自动断开，蓝牙功能异常。</t>
        </is>
      </c>
      <c r="D16" s="2">
        <f>HYPERLINK("https://club.huawei.com/thread-21815844-1-2.html","https://club.huawei.com/thread-21815844-1-2.html")</f>
        <v/>
      </c>
    </row>
    <row r="17">
      <c r="B17" t="inlineStr">
        <is>
          <t xml:space="preserve">huafans01352767222       								</t>
        </is>
      </c>
      <c r="C17" t="inlineStr">
        <is>
          <t>mate 30pro根据人脸旋转屏幕功能失效</t>
        </is>
      </c>
      <c r="D17" s="2">
        <f>HYPERLINK("https://club.huawei.com/thread-21470731-1-2.html","https://club.huawei.com/thread-21470731-1-2.html")</f>
        <v/>
      </c>
    </row>
    <row r="18">
      <c r="B18" t="inlineStr">
        <is>
          <t xml:space="preserve">huafans01256927488       								</t>
        </is>
      </c>
      <c r="C18" t="inlineStr">
        <is>
          <t>mate 30 pro 5G版和支付宝兼容性？</t>
        </is>
      </c>
      <c r="D18" s="2">
        <f>HYPERLINK("https://club.huawei.com/thread-21814052-1-2.html","https://club.huawei.com/thread-21814052-1-2.html")</f>
        <v/>
      </c>
    </row>
    <row r="19">
      <c r="B19" t="inlineStr">
        <is>
          <t xml:space="preserve">huafans01291430929       								</t>
        </is>
      </c>
      <c r="C19" t="inlineStr">
        <is>
          <t>Mate30前置摄像头进灰，只能去售后拆机清灰</t>
        </is>
      </c>
      <c r="D19" s="2">
        <f>HYPERLINK("https://club.huawei.com/thread-21806276-1-2.html","https://club.huawei.com/thread-21806276-1-2.html")</f>
        <v/>
      </c>
    </row>
    <row r="20">
      <c r="B20" t="inlineStr">
        <is>
          <t xml:space="preserve">huafen731541751       								</t>
        </is>
      </c>
      <c r="C20" t="inlineStr">
        <is>
          <t>关于mate30Pro屏幕的问题</t>
        </is>
      </c>
      <c r="D20" s="2">
        <f>HYPERLINK("https://club.huawei.com/thread-21432371-1-2.html","https://club.huawei.com/thread-21432371-1-2.html")</f>
        <v/>
      </c>
    </row>
    <row r="21">
      <c r="B21" t="inlineStr">
        <is>
          <t xml:space="preserve">huafen694879217       								</t>
        </is>
      </c>
      <c r="C21" t="inlineStr">
        <is>
          <t>电池耗电</t>
        </is>
      </c>
      <c r="D21" s="2">
        <f>HYPERLINK("https://club.huawei.com/thread-21814132-1-2.html","https://club.huawei.com/thread-21814132-1-2.html")</f>
        <v/>
      </c>
    </row>
    <row r="22">
      <c r="B22" t="inlineStr">
        <is>
          <t xml:space="preserve">茕茕孑立丶蚂蚁       								</t>
        </is>
      </c>
      <c r="C22" t="inlineStr">
        <is>
          <t>使用应用锁后，无法在没解锁前在通知栏中点击进入应用解</t>
        </is>
      </c>
      <c r="D22" s="2">
        <f>HYPERLINK("https://club.huawei.com/thread-21815818-1-2.html","https://club.huawei.com/thread-21815818-1-2.html")</f>
        <v/>
      </c>
    </row>
    <row r="23">
      <c r="B23" t="inlineStr">
        <is>
          <t xml:space="preserve">huafen160679275       								</t>
        </is>
      </c>
      <c r="C23" t="inlineStr">
        <is>
          <t>还反向充电 自己都不够用</t>
        </is>
      </c>
      <c r="D23" s="2">
        <f>HYPERLINK("https://club.huawei.com/thread-21811556-1-2.html","https://club.huawei.com/thread-21811556-1-2.html")</f>
        <v/>
      </c>
    </row>
    <row r="24">
      <c r="A24" t="inlineStr">
        <is>
          <t>荣耀9X</t>
        </is>
      </c>
      <c r="B24" t="inlineStr">
        <is>
          <t xml:space="preserve">huafen302972672       								</t>
        </is>
      </c>
      <c r="C24" t="inlineStr">
        <is>
          <t>为什么我在qq官方网站下载的应用被检测为非官方应用？</t>
        </is>
      </c>
      <c r="D24" s="2">
        <f>HYPERLINK("https://club.huawei.com/thread-21794989-1-1.html","https://club.huawei.com/thread-21794989-1-1.html")</f>
        <v/>
      </c>
    </row>
    <row r="25">
      <c r="B25" t="inlineStr">
        <is>
          <t xml:space="preserve">huafans01252950506       								</t>
        </is>
      </c>
      <c r="C25" t="inlineStr">
        <is>
          <t>摄像头升起卡住啦</t>
        </is>
      </c>
      <c r="D25" s="2">
        <f>HYPERLINK("https://club.huawei.com/thread-21815594-1-1.html","https://club.huawei.com/thread-21815594-1-1.html")</f>
        <v/>
      </c>
    </row>
    <row r="26">
      <c r="B26" t="inlineStr">
        <is>
          <t xml:space="preserve">huafans01307902941       								</t>
        </is>
      </c>
      <c r="C26" t="inlineStr">
        <is>
          <t>为什么我觉得麒麟810也卡卡的特别是QQ飞车有迟钝 耗电也快</t>
        </is>
      </c>
      <c r="D26" s="2">
        <f>HYPERLINK("https://club.huawei.com/thread-21812932-1-1.html","https://club.huawei.com/thread-21812932-1-1.html")</f>
        <v/>
      </c>
    </row>
    <row r="27">
      <c r="B27" t="inlineStr">
        <is>
          <t xml:space="preserve">择一人深爱丶       								</t>
        </is>
      </c>
      <c r="C27" t="inlineStr">
        <is>
          <t>谁知道管理这个通知的方式</t>
        </is>
      </c>
      <c r="D27" s="2">
        <f>HYPERLINK("https://club.huawei.com/thread-21786184-1-1.html","https://club.huawei.com/thread-21786184-1-1.html")</f>
        <v/>
      </c>
    </row>
    <row r="28">
      <c r="B28" t="inlineStr">
        <is>
          <t xml:space="preserve">huafen946754882       								</t>
        </is>
      </c>
      <c r="C28" t="inlineStr">
        <is>
          <t>振动不停</t>
        </is>
      </c>
      <c r="D28" s="2">
        <f>HYPERLINK("https://club.huawei.com/thread-21815476-1-1.html","https://club.huawei.com/thread-21815476-1-1.html")</f>
        <v/>
      </c>
    </row>
    <row r="29">
      <c r="B29" t="inlineStr">
        <is>
          <t xml:space="preserve">huafans01214277846       								</t>
        </is>
      </c>
      <c r="C29" t="inlineStr">
        <is>
          <t>荣耀9XPro在接听座机电话时，对方声音极小，</t>
        </is>
      </c>
      <c r="D29" s="2">
        <f>HYPERLINK("https://club.huawei.com/thread-21814639-1-1.html","https://club.huawei.com/thread-21814639-1-1.html")</f>
        <v/>
      </c>
    </row>
    <row r="30">
      <c r="B30" t="inlineStr">
        <is>
          <t xml:space="preserve">一万点伤害害       								</t>
        </is>
      </c>
      <c r="C30" t="inlineStr">
        <is>
          <t>惊！前所未有！！指纹消失了！！！</t>
        </is>
      </c>
      <c r="D30" s="2">
        <f>HYPERLINK("https://club.huawei.com/thread-21799358-1-2.html","https://club.huawei.com/thread-21799358-1-2.html")</f>
        <v/>
      </c>
    </row>
    <row r="31">
      <c r="B31" t="inlineStr">
        <is>
          <t xml:space="preserve">huafans01233893413       								</t>
        </is>
      </c>
      <c r="C31" t="inlineStr">
        <is>
          <t>荣耀9x经常振动</t>
        </is>
      </c>
      <c r="D31" s="2">
        <f>HYPERLINK("https://club.huawei.com/thread-21806132-1-2.html","https://club.huawei.com/thread-21806132-1-2.html")</f>
        <v/>
      </c>
    </row>
    <row r="32">
      <c r="B32" t="inlineStr">
        <is>
          <t xml:space="preserve">huafans01394515895       								</t>
        </is>
      </c>
      <c r="C32" t="inlineStr">
        <is>
          <t>荣耀9x打电话不熄屏</t>
        </is>
      </c>
      <c r="D32" s="2">
        <f>HYPERLINK("https://club.huawei.com/thread-21814697-1-2.html","https://club.huawei.com/thread-21814697-1-2.html")</f>
        <v/>
      </c>
    </row>
    <row r="33">
      <c r="B33" t="inlineStr">
        <is>
          <t xml:space="preserve">huafen404138127       								</t>
        </is>
      </c>
      <c r="C33" t="inlineStr">
        <is>
          <t>Google商店闪退</t>
        </is>
      </c>
      <c r="D33" s="2">
        <f>HYPERLINK("https://club.huawei.com/thread-21815405-1-2.html","https://club.huawei.com/thread-21815405-1-2.html")</f>
        <v/>
      </c>
    </row>
    <row r="34">
      <c r="B34" t="inlineStr">
        <is>
          <t xml:space="preserve">huafans01392517513       								</t>
        </is>
      </c>
      <c r="C34" t="inlineStr">
        <is>
          <t>荣耀9x一直在振动</t>
        </is>
      </c>
      <c r="D34" s="2">
        <f>HYPERLINK("https://club.huawei.com/thread-21501671-1-2.html","https://club.huawei.com/thread-21501671-1-2.html")</f>
        <v/>
      </c>
    </row>
    <row r="35">
      <c r="B35" t="inlineStr">
        <is>
          <t xml:space="preserve">huafen265778403       								</t>
        </is>
      </c>
      <c r="C35" t="inlineStr">
        <is>
          <t>9x支持OTG功能吗？为什么接U盘总是说反向充电？</t>
        </is>
      </c>
      <c r="D35" s="2">
        <f>HYPERLINK("https://club.huawei.com/thread-21815150-1-2.html","https://club.huawei.com/thread-21815150-1-2.html")</f>
        <v/>
      </c>
    </row>
    <row r="36">
      <c r="B36" t="inlineStr">
        <is>
          <t xml:space="preserve">空谷小猪       								</t>
        </is>
      </c>
      <c r="C36" t="inlineStr">
        <is>
          <t>微信在手机管家里设置不管用</t>
        </is>
      </c>
      <c r="D36" s="2">
        <f>HYPERLINK("https://club.huawei.com/thread-21814728-1-2.html","https://club.huawei.com/thread-21814728-1-2.html")</f>
        <v/>
      </c>
    </row>
    <row r="37">
      <c r="B37" t="inlineStr">
        <is>
          <t xml:space="preserve">几人1314       								</t>
        </is>
      </c>
      <c r="C37" t="inlineStr">
        <is>
          <t>蓝牙解码</t>
        </is>
      </c>
      <c r="D37" s="2">
        <f>HYPERLINK("https://club.huawei.com/thread-21814914-1-2.html","https://club.huawei.com/thread-21814914-1-2.html")</f>
        <v/>
      </c>
    </row>
    <row r="38">
      <c r="B38" t="inlineStr">
        <is>
          <t xml:space="preserve">huafans01325583120       								</t>
        </is>
      </c>
      <c r="C38" t="inlineStr">
        <is>
          <t>荣耀9x 联通信号问题</t>
        </is>
      </c>
      <c r="D38" s="2">
        <f>HYPERLINK("https://club.huawei.com/thread-21804496-1-2.html","https://club.huawei.com/thread-21804496-1-2.html")</f>
        <v/>
      </c>
    </row>
    <row r="39">
      <c r="B39" t="inlineStr">
        <is>
          <t xml:space="preserve">原来不是你kiss       								</t>
        </is>
      </c>
      <c r="C39" t="inlineStr">
        <is>
          <t>我发现一个9X的bug</t>
        </is>
      </c>
      <c r="D39" s="2">
        <f>HYPERLINK("https://club.huawei.com/thread-21813369-1-2.html","https://club.huawei.com/thread-21813369-1-2.html")</f>
        <v/>
      </c>
    </row>
    <row r="40">
      <c r="B40" t="inlineStr">
        <is>
          <t xml:space="preserve">yqhzp1       								</t>
        </is>
      </c>
      <c r="C40" t="inlineStr">
        <is>
          <t>米粉转花粉后,给华为的建议,希望系统功能更完美</t>
        </is>
      </c>
      <c r="D40" s="2">
        <f>HYPERLINK("https://club.huawei.com/thread-21814107-1-2.html","https://club.huawei.com/thread-21814107-1-2.html")</f>
        <v/>
      </c>
    </row>
    <row r="41">
      <c r="A41" t="inlineStr">
        <is>
          <t>华为平板M6</t>
        </is>
      </c>
      <c r="B41" t="inlineStr">
        <is>
          <t xml:space="preserve">Max_Voyager       								</t>
        </is>
      </c>
      <c r="C41" t="inlineStr">
        <is>
          <t>M6平板大吐槽(24小时使用反馈)</t>
        </is>
      </c>
      <c r="D41" s="2">
        <f>HYPERLINK("https://club.huawei.com/thread-21811224-1-1.html","https://club.huawei.com/thread-21811224-1-1.html")</f>
        <v/>
      </c>
    </row>
    <row r="42">
      <c r="B42" t="inlineStr">
        <is>
          <t xml:space="preserve">花粉李先生       								</t>
        </is>
      </c>
      <c r="C42" t="inlineStr">
        <is>
          <t>平行世界一级界面永远不动</t>
        </is>
      </c>
      <c r="D42" s="2">
        <f>HYPERLINK("https://club.huawei.com/thread-21815663-1-1.html","https://club.huawei.com/thread-21815663-1-1.html")</f>
        <v/>
      </c>
    </row>
    <row r="43">
      <c r="B43" t="inlineStr">
        <is>
          <t xml:space="preserve">旋Tommy       								</t>
        </is>
      </c>
      <c r="C43" t="inlineStr">
        <is>
          <t>连接实体键盘标点符号错误</t>
        </is>
      </c>
      <c r="D43" s="2">
        <f>HYPERLINK("https://club.huawei.com/thread-21815186-1-1.html","https://club.huawei.com/thread-21815186-1-1.html")</f>
        <v/>
      </c>
    </row>
    <row r="44">
      <c r="B44" t="inlineStr">
        <is>
          <t xml:space="preserve">花粉李先生       								</t>
        </is>
      </c>
      <c r="C44" t="inlineStr">
        <is>
          <t>平行世界急需优化</t>
        </is>
      </c>
      <c r="D44" s="2">
        <f>HYPERLINK("https://club.huawei.com/thread-21815377-1-1.html","https://club.huawei.com/thread-21815377-1-1.html")</f>
        <v/>
      </c>
    </row>
    <row r="45">
      <c r="B45" t="inlineStr">
        <is>
          <t xml:space="preserve">小强ABC       								</t>
        </is>
      </c>
      <c r="C45" t="inlineStr">
        <is>
          <t>M6华为视频没有HDR</t>
        </is>
      </c>
      <c r="D45" s="2">
        <f>HYPERLINK("https://club.huawei.com/thread-21746162-1-1.html","https://club.huawei.com/thread-21746162-1-1.html")</f>
        <v/>
      </c>
    </row>
    <row r="46">
      <c r="B46" t="inlineStr">
        <is>
          <t xml:space="preserve">huafans0173257348       								</t>
        </is>
      </c>
      <c r="C46" t="inlineStr">
        <is>
          <t>请问M6有没有适配的鼠标？</t>
        </is>
      </c>
      <c r="D46" s="2">
        <f>HYPERLINK("https://club.huawei.com/thread-21813332-1-2.html","https://club.huawei.com/thread-21813332-1-2.html")</f>
        <v/>
      </c>
    </row>
    <row r="47">
      <c r="B47" t="inlineStr">
        <is>
          <t xml:space="preserve">qcl平头柴       								</t>
        </is>
      </c>
      <c r="C47" t="inlineStr">
        <is>
          <t>再次郑重反应华为平板质量问题</t>
        </is>
      </c>
      <c r="D47" s="2">
        <f>HYPERLINK("https://club.huawei.com/thread-21812761-1-2.html","https://club.huawei.com/thread-21812761-1-2.html")</f>
        <v/>
      </c>
    </row>
    <row r="48">
      <c r="B48" t="inlineStr">
        <is>
          <t xml:space="preserve">huafans01238144669       								</t>
        </is>
      </c>
      <c r="C48" t="inlineStr">
        <is>
          <t>浏览器</t>
        </is>
      </c>
      <c r="D48" s="2">
        <f>HYPERLINK("https://club.huawei.com/thread-21813819-1-2.html","https://club.huawei.com/thread-21813819-1-2.html")</f>
        <v/>
      </c>
    </row>
    <row r="49">
      <c r="B49" t="inlineStr">
        <is>
          <t xml:space="preserve">莫逆小仙       								</t>
        </is>
      </c>
      <c r="C49" t="inlineStr">
        <is>
          <t>哔哩哔哩卡出横屏bug</t>
        </is>
      </c>
      <c r="D49" s="2">
        <f>HYPERLINK("https://club.huawei.com/thread-21813449-1-2.html","https://club.huawei.com/thread-21813449-1-2.html")</f>
        <v/>
      </c>
    </row>
    <row r="50">
      <c r="B50" t="inlineStr">
        <is>
          <t xml:space="preserve">怕黑的花粉       								</t>
        </is>
      </c>
      <c r="C50" t="inlineStr">
        <is>
          <t>屏幕自动调节的功能</t>
        </is>
      </c>
      <c r="D50" s="2">
        <f>HYPERLINK("https://club.huawei.com/thread-20836998-1-2.html","https://club.huawei.com/thread-20836998-1-2.html")</f>
        <v/>
      </c>
    </row>
    <row r="51">
      <c r="B51" t="inlineStr">
        <is>
          <t xml:space="preserve">skydesk       								</t>
        </is>
      </c>
      <c r="C51" t="inlineStr">
        <is>
          <t>淘宝直播里磁吸键盘无法打字</t>
        </is>
      </c>
      <c r="D51" s="2">
        <f>HYPERLINK("https://club.huawei.com/thread-21813445-1-2.html","https://club.huawei.com/thread-21813445-1-2.html")</f>
        <v/>
      </c>
    </row>
    <row r="52">
      <c r="B52" t="inlineStr">
        <is>
          <t xml:space="preserve">huafans01238144669       								</t>
        </is>
      </c>
      <c r="C52" t="inlineStr">
        <is>
          <t>浏览器</t>
        </is>
      </c>
      <c r="D52" s="2">
        <f>HYPERLINK("https://club.huawei.com/thread-21804442-1-2.html","https://club.huawei.com/thread-21804442-1-2.html")</f>
        <v/>
      </c>
    </row>
    <row r="53">
      <c r="B53" t="inlineStr">
        <is>
          <t xml:space="preserve">云图腾       								</t>
        </is>
      </c>
      <c r="C53" t="inlineStr">
        <is>
          <t>如何一台平板买多台云电脑，一台很不方便。</t>
        </is>
      </c>
      <c r="D53" s="2">
        <f>HYPERLINK("https://club.huawei.com/thread-21764597-1-2.html","https://club.huawei.com/thread-21764597-1-2.html")</f>
        <v/>
      </c>
    </row>
    <row r="54">
      <c r="A54" t="inlineStr">
        <is>
          <t>荣耀V20</t>
        </is>
      </c>
      <c r="B54" t="inlineStr">
        <is>
          <t xml:space="preserve">huafans01391477329       								</t>
        </is>
      </c>
      <c r="C54" t="inlineStr">
        <is>
          <t>负一屏怎么突然没步数了？</t>
        </is>
      </c>
      <c r="D54" s="2">
        <f>HYPERLINK("https://club.huawei.com/thread-21815845-1-1.html","https://club.huawei.com/thread-21815845-1-1.html")</f>
        <v/>
      </c>
    </row>
    <row r="55">
      <c r="B55" t="inlineStr">
        <is>
          <t xml:space="preserve">huafans01334020058       								</t>
        </is>
      </c>
      <c r="C55" t="inlineStr">
        <is>
          <t>为什么语音助手不能发微信了？</t>
        </is>
      </c>
      <c r="D55" s="2">
        <f>HYPERLINK("https://club.huawei.com/thread-21815223-1-1.html","https://club.huawei.com/thread-21815223-1-1.html")</f>
        <v/>
      </c>
    </row>
    <row r="56">
      <c r="B56" t="inlineStr">
        <is>
          <t xml:space="preserve">huafans01220010245       								</t>
        </is>
      </c>
      <c r="C56" t="inlineStr">
        <is>
          <t>系统更新关不住</t>
        </is>
      </c>
      <c r="D56" s="2">
        <f>HYPERLINK("https://club.huawei.com/thread-21815679-1-2.html","https://club.huawei.com/thread-21815679-1-2.html")</f>
        <v/>
      </c>
    </row>
    <row r="57">
      <c r="B57" t="inlineStr">
        <is>
          <t xml:space="preserve">huafans01257268429       								</t>
        </is>
      </c>
      <c r="C57" t="inlineStr">
        <is>
          <t>手机系统有问题</t>
        </is>
      </c>
      <c r="D57" s="2">
        <f>HYPERLINK("https://club.huawei.com/thread-21814990-1-2.html","https://club.huawei.com/thread-21814990-1-2.html")</f>
        <v/>
      </c>
    </row>
    <row r="58">
      <c r="B58" t="inlineStr">
        <is>
          <t xml:space="preserve">esnx       								</t>
        </is>
      </c>
      <c r="C58" t="inlineStr">
        <is>
          <t>你看</t>
        </is>
      </c>
      <c r="D58" s="2">
        <f>HYPERLINK("https://club.huawei.com/thread-21815486-1-2.html","https://club.huawei.com/thread-21815486-1-2.html")</f>
        <v/>
      </c>
    </row>
    <row r="59">
      <c r="B59" t="inlineStr">
        <is>
          <t xml:space="preserve">水妖_Z       								</t>
        </is>
      </c>
      <c r="C59" t="inlineStr">
        <is>
          <t>升级到10.0以后，感觉微信收信息有延迟</t>
        </is>
      </c>
      <c r="D59" s="2">
        <f>HYPERLINK("https://club.huawei.com/thread-21781305-1-2.html","https://club.huawei.com/thread-21781305-1-2.html")</f>
        <v/>
      </c>
    </row>
    <row r="60">
      <c r="B60" t="inlineStr">
        <is>
          <t xml:space="preserve">huafen482323307       								</t>
        </is>
      </c>
      <c r="C60" t="inlineStr">
        <is>
          <t>电话通话记录丢失</t>
        </is>
      </c>
      <c r="D60" s="2">
        <f>HYPERLINK("https://club.huawei.com/thread-21755364-1-2.html","https://club.huawei.com/thread-21755364-1-2.html")</f>
        <v/>
      </c>
    </row>
    <row r="61">
      <c r="B61" t="inlineStr">
        <is>
          <t xml:space="preserve">liaoxiaojin       								</t>
        </is>
      </c>
      <c r="C61" t="inlineStr">
        <is>
          <t>新机耗电快，触摸有时乱跳</t>
        </is>
      </c>
      <c r="D61" s="2">
        <f>HYPERLINK("https://club.huawei.com/thread-21813968-1-2.html","https://club.huawei.com/thread-21813968-1-2.html")</f>
        <v/>
      </c>
    </row>
    <row r="62">
      <c r="B62" t="inlineStr">
        <is>
          <t xml:space="preserve">帝都醉清风       								</t>
        </is>
      </c>
      <c r="C62" t="inlineStr">
        <is>
          <t>图标信息提示消不了</t>
        </is>
      </c>
      <c r="D62" s="2">
        <f>HYPERLINK("https://club.huawei.com/thread-21808702-1-2.html","https://club.huawei.com/thread-21808702-1-2.html")</f>
        <v/>
      </c>
    </row>
    <row r="63">
      <c r="A63" t="inlineStr">
        <is>
          <t>荣耀20系列</t>
        </is>
      </c>
      <c r="B63" t="inlineStr">
        <is>
          <t xml:space="preserve">huafans01185011193       								</t>
        </is>
      </c>
      <c r="C63" t="inlineStr">
        <is>
          <t>152版本荣耀20pro wifi常断网！盼解决！</t>
        </is>
      </c>
      <c r="D63" s="2">
        <f>HYPERLINK("https://club.huawei.com/thread-21505713-1-1.html","https://club.huawei.com/thread-21505713-1-1.html")</f>
        <v/>
      </c>
    </row>
    <row r="64">
      <c r="B64" t="inlineStr">
        <is>
          <t xml:space="preserve">huafans01190246895       								</t>
        </is>
      </c>
      <c r="C64" t="inlineStr">
        <is>
          <t>我的荣耀20PRO经常断网</t>
        </is>
      </c>
      <c r="D64" s="2">
        <f>HYPERLINK("https://club.huawei.com/thread-21590694-1-1.html","https://club.huawei.com/thread-21590694-1-1.html")</f>
        <v/>
      </c>
    </row>
    <row r="65">
      <c r="B65" t="inlineStr">
        <is>
          <t xml:space="preserve">huafans01329758953       								</t>
        </is>
      </c>
      <c r="C65" t="inlineStr">
        <is>
          <t>荣耀20PRO电源解锁键按压松动</t>
        </is>
      </c>
      <c r="D65" s="2">
        <f>HYPERLINK("https://club.huawei.com/thread-21809212-1-2.html","https://club.huawei.com/thread-21809212-1-2.html")</f>
        <v/>
      </c>
    </row>
    <row r="66">
      <c r="B66" t="inlineStr">
        <is>
          <t xml:space="preserve">绯倾倾       								</t>
        </is>
      </c>
      <c r="C66" t="inlineStr">
        <is>
          <t>荣耀20pro经常会自动断网</t>
        </is>
      </c>
      <c r="D66" s="2">
        <f>HYPERLINK("https://club.huawei.com/thread-21767124-1-2.html","https://club.huawei.com/thread-21767124-1-2.html")</f>
        <v/>
      </c>
    </row>
    <row r="67">
      <c r="B67" t="inlineStr">
        <is>
          <t xml:space="preserve">刺一0000       								</t>
        </is>
      </c>
      <c r="C67" t="inlineStr">
        <is>
          <t>荣耀20S和平精英</t>
        </is>
      </c>
      <c r="D67" s="2">
        <f>HYPERLINK("https://club.huawei.com/thread-21814495-1-2.html","https://club.huawei.com/thread-21814495-1-2.html")</f>
        <v/>
      </c>
    </row>
    <row r="68">
      <c r="B68" t="inlineStr">
        <is>
          <t xml:space="preserve">huafen770280480       								</t>
        </is>
      </c>
      <c r="C68" t="inlineStr">
        <is>
          <t>为什么荣耀20s不能加入最新系统的内测，超级差评，攻城狮</t>
        </is>
      </c>
      <c r="D68" s="2">
        <f>HYPERLINK("https://club.huawei.com/thread-21815704-1-2.html","https://club.huawei.com/thread-21815704-1-2.html")</f>
        <v/>
      </c>
    </row>
    <row r="69">
      <c r="B69" t="inlineStr">
        <is>
          <t xml:space="preserve">huafen517332240       								</t>
        </is>
      </c>
      <c r="C69" t="inlineStr">
        <is>
          <t>无故自动弹跳账号登录</t>
        </is>
      </c>
      <c r="D69" s="2">
        <f>HYPERLINK("https://club.huawei.com/thread-21815650-1-2.html","https://club.huawei.com/thread-21815650-1-2.html")</f>
        <v/>
      </c>
    </row>
    <row r="70">
      <c r="A70" t="inlineStr">
        <is>
          <t>华为nova5</t>
        </is>
      </c>
      <c r="B70" t="inlineStr">
        <is>
          <t xml:space="preserve">huafans01381891110       								</t>
        </is>
      </c>
      <c r="C70" t="inlineStr">
        <is>
          <t>语音助手怎么改名字？</t>
        </is>
      </c>
      <c r="D70" s="2">
        <f>HYPERLINK("https://club.huawei.com/thread-20828674-1-1.html","https://club.huawei.com/thread-20828674-1-1.html")</f>
        <v/>
      </c>
    </row>
    <row r="71">
      <c r="B71" t="inlineStr">
        <is>
          <t xml:space="preserve">huafans01282151880       								</t>
        </is>
      </c>
      <c r="C71" t="inlineStr">
        <is>
          <t>屏幕用手指轻压会有点声音</t>
        </is>
      </c>
      <c r="D71" s="2">
        <f>HYPERLINK("https://club.huawei.com/thread-21814263-1-1.html","https://club.huawei.com/thread-21814263-1-1.html")</f>
        <v/>
      </c>
    </row>
    <row r="72">
      <c r="B72" t="inlineStr">
        <is>
          <t xml:space="preserve">huafen117349365       								</t>
        </is>
      </c>
      <c r="C72" t="inlineStr">
        <is>
          <t>为什么刚买回来的Nova 5Pro耗电特别快啊？</t>
        </is>
      </c>
      <c r="D72" s="2">
        <f>HYPERLINK("https://club.huawei.com/thread-21814789-1-1.html","https://club.huawei.com/thread-21814789-1-1.html")</f>
        <v/>
      </c>
    </row>
    <row r="73">
      <c r="B73" t="inlineStr">
        <is>
          <t xml:space="preserve">huafans01400409257       								</t>
        </is>
      </c>
      <c r="C73" t="inlineStr">
        <is>
          <t>爱奇艺没法用</t>
        </is>
      </c>
      <c r="D73" s="2">
        <f>HYPERLINK("https://club.huawei.com/thread-21814957-1-1.html","https://club.huawei.com/thread-21814957-1-1.html")</f>
        <v/>
      </c>
    </row>
    <row r="74">
      <c r="B74" t="inlineStr">
        <is>
          <t xml:space="preserve">huafans01229347187       								</t>
        </is>
      </c>
      <c r="C74" t="inlineStr">
        <is>
          <t>充电问题</t>
        </is>
      </c>
      <c r="D74" s="2">
        <f>HYPERLINK("https://club.huawei.com/thread-21730337-1-1.html","https://club.huawei.com/thread-21730337-1-1.html")</f>
        <v/>
      </c>
    </row>
    <row r="75">
      <c r="B75" t="inlineStr">
        <is>
          <t xml:space="preserve">huafans01377261004       								</t>
        </is>
      </c>
      <c r="C75" t="inlineStr">
        <is>
          <t>华为nove5Pro 到底什么时候内测EMUI10？真是醉了。。</t>
        </is>
      </c>
      <c r="D75" s="2">
        <f>HYPERLINK("https://club.huawei.com/thread-21423431-1-1.html","https://club.huawei.com/thread-21423431-1-1.html")</f>
        <v/>
      </c>
    </row>
    <row r="76">
      <c r="B76" t="inlineStr">
        <is>
          <t xml:space="preserve">huafans01377261004       								</t>
        </is>
      </c>
      <c r="C76" t="inlineStr">
        <is>
          <t>华为nove5Pro 到底什么时候内测EMUI10？真是醉了。。</t>
        </is>
      </c>
      <c r="D76" s="2">
        <f>HYPERLINK("https://club.huawei.com/thread-21423431-1-2.html","https://club.huawei.com/thread-21423431-1-2.html")</f>
        <v/>
      </c>
    </row>
    <row r="77">
      <c r="B77" t="inlineStr">
        <is>
          <t xml:space="preserve">huafans01192844218       								</t>
        </is>
      </c>
      <c r="C77" t="inlineStr">
        <is>
          <t>熄屏状态下指纹无法解锁</t>
        </is>
      </c>
      <c r="D77" s="2">
        <f>HYPERLINK("https://club.huawei.com/thread-21580042-1-2.html","https://club.huawei.com/thread-21580042-1-2.html")</f>
        <v/>
      </c>
    </row>
    <row r="78">
      <c r="B78" t="inlineStr">
        <is>
          <t xml:space="preserve">YOYO飞飞       								</t>
        </is>
      </c>
      <c r="C78" t="inlineStr">
        <is>
          <t>什么恢复</t>
        </is>
      </c>
      <c r="D78" s="2">
        <f>HYPERLINK("https://club.huawei.com/thread-21813772-1-2.html","https://club.huawei.com/thread-21813772-1-2.html")</f>
        <v/>
      </c>
    </row>
    <row r="79">
      <c r="B79" t="inlineStr">
        <is>
          <t xml:space="preserve">ZX1186       								</t>
        </is>
      </c>
      <c r="C79" t="inlineStr">
        <is>
          <t>手心输入法运行有问题！</t>
        </is>
      </c>
      <c r="D79" s="2">
        <f>HYPERLINK("https://club.huawei.com/thread-21814051-1-2.html","https://club.huawei.com/thread-21814051-1-2.html")</f>
        <v/>
      </c>
    </row>
    <row r="80">
      <c r="B80" t="inlineStr">
        <is>
          <t xml:space="preserve">总有刁民想害郑       								</t>
        </is>
      </c>
      <c r="C80" t="inlineStr">
        <is>
          <t>无震动</t>
        </is>
      </c>
      <c r="D80" s="2">
        <f>HYPERLINK("https://club.huawei.com/thread-21814284-1-2.html","https://club.huawei.com/thread-21814284-1-2.html")</f>
        <v/>
      </c>
    </row>
    <row r="81">
      <c r="B81" t="inlineStr">
        <is>
          <t xml:space="preserve">huafans01299517618       								</t>
        </is>
      </c>
      <c r="C81" t="inlineStr">
        <is>
          <t>指纹动不动打不开</t>
        </is>
      </c>
      <c r="D81" s="2">
        <f>HYPERLINK("https://club.huawei.com/thread-21814435-1-2.html","https://club.huawei.com/thread-21814435-1-2.html")</f>
        <v/>
      </c>
    </row>
    <row r="82">
      <c r="B82" t="inlineStr">
        <is>
          <t xml:space="preserve">Heyskyvx       								</t>
        </is>
      </c>
      <c r="C82" t="inlineStr">
        <is>
          <t>Nova5pro后摄像头翘起 购入还没有两个月</t>
        </is>
      </c>
      <c r="D82" s="2">
        <f>HYPERLINK("https://club.huawei.com/thread-21790840-1-2.html","https://club.huawei.com/thread-21790840-1-2.html")</f>
        <v/>
      </c>
    </row>
    <row r="83">
      <c r="B83" t="inlineStr">
        <is>
          <t xml:space="preserve">于建成H       								</t>
        </is>
      </c>
      <c r="C83" t="inlineStr">
        <is>
          <t>小艺闪退</t>
        </is>
      </c>
      <c r="D83" s="2">
        <f>HYPERLINK("https://club.huawei.com/thread-21814249-1-2.html","https://club.huawei.com/thread-21814249-1-2.html")</f>
        <v/>
      </c>
    </row>
    <row r="84">
      <c r="A84" t="inlineStr">
        <is>
          <t>荣耀20i</t>
        </is>
      </c>
      <c r="B84" t="inlineStr">
        <is>
          <t xml:space="preserve">huafans01298415917       								</t>
        </is>
      </c>
      <c r="C84" t="inlineStr">
        <is>
          <t>20i微信音频耳朵附近扬声器转换的方法</t>
        </is>
      </c>
      <c r="D84" s="2">
        <f>HYPERLINK("https://club.huawei.com/thread-21815368-1-1.html","https://club.huawei.com/thread-21815368-1-1.html")</f>
        <v/>
      </c>
    </row>
    <row r="85">
      <c r="B85" t="inlineStr">
        <is>
          <t xml:space="preserve">huafans01243851170       								</t>
        </is>
      </c>
      <c r="C85" t="inlineStr">
        <is>
          <t>后台杀微信</t>
        </is>
      </c>
      <c r="D85" s="2">
        <f>HYPERLINK("https://club.huawei.com/thread-21815233-1-1.html","https://club.huawei.com/thread-21815233-1-1.html")</f>
        <v/>
      </c>
    </row>
    <row r="86">
      <c r="B86" t="inlineStr">
        <is>
          <t xml:space="preserve">huafans01375783432       								</t>
        </is>
      </c>
      <c r="C86" t="inlineStr">
        <is>
          <t>怎么更新完联通卡不可以用了</t>
        </is>
      </c>
      <c r="D86" s="2">
        <f>HYPERLINK("https://club.huawei.com/thread-21814534-1-1.html","https://club.huawei.com/thread-21814534-1-1.html")</f>
        <v/>
      </c>
    </row>
    <row r="87">
      <c r="B87" t="inlineStr">
        <is>
          <t xml:space="preserve">hyuhui       								</t>
        </is>
      </c>
      <c r="C87" t="inlineStr">
        <is>
          <t>现在是不是不可以root了？</t>
        </is>
      </c>
      <c r="D87" s="2">
        <f>HYPERLINK("https://club.huawei.com/thread-21813419-1-1.html","https://club.huawei.com/thread-21813419-1-1.html")</f>
        <v/>
      </c>
    </row>
    <row r="88">
      <c r="B88" t="inlineStr">
        <is>
          <t xml:space="preserve">huafans01250540000       								</t>
        </is>
      </c>
      <c r="C88" t="inlineStr">
        <is>
          <t>想换荣耀20i实体店发现没有单手小屏模式果断不买了！</t>
        </is>
      </c>
      <c r="D88" s="2">
        <f>HYPERLINK("https://club.huawei.com/thread-21789019-1-1.html","https://club.huawei.com/thread-21789019-1-1.html")</f>
        <v/>
      </c>
    </row>
    <row r="89">
      <c r="B89" t="inlineStr">
        <is>
          <t xml:space="preserve">huafans01196245452       								</t>
        </is>
      </c>
      <c r="C89" t="inlineStr">
        <is>
          <t>耗电快</t>
        </is>
      </c>
      <c r="D89" s="2">
        <f>HYPERLINK("https://club.huawei.com/thread-21813292-1-1.html","https://club.huawei.com/thread-21813292-1-1.html")</f>
        <v/>
      </c>
    </row>
    <row r="90">
      <c r="B90" t="inlineStr">
        <is>
          <t xml:space="preserve">huafans01222313792       								</t>
        </is>
      </c>
      <c r="C90" t="inlineStr">
        <is>
          <t>缺少软件</t>
        </is>
      </c>
      <c r="D90" s="2">
        <f>HYPERLINK("https://club.huawei.com/thread-21811608-1-1.html","https://club.huawei.com/thread-21811608-1-1.html")</f>
        <v/>
      </c>
    </row>
    <row r="91">
      <c r="B91" t="inlineStr">
        <is>
          <t xml:space="preserve">huafans01262482916       								</t>
        </is>
      </c>
      <c r="C91" t="inlineStr">
        <is>
          <t>屏幕脱胶</t>
        </is>
      </c>
      <c r="D91" s="2">
        <f>HYPERLINK("https://club.huawei.com/thread-21808254-1-1.html","https://club.huawei.com/thread-21808254-1-1.html")</f>
        <v/>
      </c>
    </row>
    <row r="92">
      <c r="B92" t="inlineStr">
        <is>
          <t xml:space="preserve">暴走的橘子66       								</t>
        </is>
      </c>
      <c r="C92" t="inlineStr">
        <is>
          <t>玩忍3有延迟！</t>
        </is>
      </c>
      <c r="D92" s="2">
        <f>HYPERLINK("https://club.huawei.com/thread-21811686-1-1.html","https://club.huawei.com/thread-21811686-1-1.html")</f>
        <v/>
      </c>
    </row>
    <row r="93">
      <c r="B93" t="inlineStr">
        <is>
          <t xml:space="preserve">huafans01392085921       								</t>
        </is>
      </c>
      <c r="C93" t="inlineStr">
        <is>
          <t>音量调节有问题</t>
        </is>
      </c>
      <c r="D93" s="2">
        <f>HYPERLINK("https://club.huawei.com/thread-21798382-1-1.html","https://club.huawei.com/thread-21798382-1-1.html")</f>
        <v/>
      </c>
    </row>
    <row r="94">
      <c r="B94" t="inlineStr">
        <is>
          <t xml:space="preserve">huafans01361590384       								</t>
        </is>
      </c>
      <c r="C94" t="inlineStr">
        <is>
          <t>我手机更新135之后不知道怎么了一下就黑屏</t>
        </is>
      </c>
      <c r="D94" s="2">
        <f>HYPERLINK("https://club.huawei.com/thread-21769180-1-1.html","https://club.huawei.com/thread-21769180-1-1.html")</f>
        <v/>
      </c>
    </row>
    <row r="95">
      <c r="B95" t="inlineStr">
        <is>
          <t xml:space="preserve">huafans01370846644       								</t>
        </is>
      </c>
      <c r="C95" t="inlineStr">
        <is>
          <t>指纹问题</t>
        </is>
      </c>
      <c r="D95" s="2">
        <f>HYPERLINK("https://club.huawei.com/thread-21800553-1-1.html","https://club.huawei.com/thread-21800553-1-1.html")</f>
        <v/>
      </c>
    </row>
    <row r="96">
      <c r="B96" t="inlineStr">
        <is>
          <t xml:space="preserve">huafen372105949       								</t>
        </is>
      </c>
      <c r="C96" t="inlineStr">
        <is>
          <t>关于9.1.239版本软件问题</t>
        </is>
      </c>
      <c r="D96" s="2">
        <f>HYPERLINK("https://club.huawei.com/thread-21801343-1-1.html","https://club.huawei.com/thread-21801343-1-1.html")</f>
        <v/>
      </c>
    </row>
    <row r="97">
      <c r="B97" t="inlineStr">
        <is>
          <t xml:space="preserve">huafans01367308342       								</t>
        </is>
      </c>
      <c r="C97" t="inlineStr">
        <is>
          <t>荣耀20i连接wifi不可使用</t>
        </is>
      </c>
      <c r="D97" s="2">
        <f>HYPERLINK("https://club.huawei.com/thread-21795737-1-2.html","https://club.huawei.com/thread-21795737-1-2.html")</f>
        <v/>
      </c>
    </row>
    <row r="98">
      <c r="B98" t="inlineStr">
        <is>
          <t xml:space="preserve">huafans01372967213       								</t>
        </is>
      </c>
      <c r="C98" t="inlineStr">
        <is>
          <t>电池信息在哪？</t>
        </is>
      </c>
      <c r="D98" s="2">
        <f>HYPERLINK("https://club.huawei.com/thread-21805926-1-2.html","https://club.huawei.com/thread-21805926-1-2.html")</f>
        <v/>
      </c>
    </row>
    <row r="99">
      <c r="B99" t="inlineStr">
        <is>
          <t xml:space="preserve">Kai127       								</t>
        </is>
      </c>
      <c r="C99" t="inlineStr">
        <is>
          <t>微信 支付宝经常性无响应</t>
        </is>
      </c>
      <c r="D99" s="2">
        <f>HYPERLINK("https://club.huawei.com/thread-21806269-1-2.html","https://club.huawei.com/thread-21806269-1-2.html")</f>
        <v/>
      </c>
    </row>
    <row r="100">
      <c r="B100" t="inlineStr">
        <is>
          <t xml:space="preserve">huafen531750993       								</t>
        </is>
      </c>
      <c r="C100" t="inlineStr">
        <is>
          <t>20i网络信号太差了，经常图标显示2G，网络登不上去</t>
        </is>
      </c>
      <c r="D100" s="2">
        <f>HYPERLINK("https://club.huawei.com/thread-21794923-1-2.html","https://club.huawei.com/thread-21794923-1-2.html")</f>
        <v/>
      </c>
    </row>
    <row r="101">
      <c r="B101" t="inlineStr">
        <is>
          <t xml:space="preserve">huafen226085079       								</t>
        </is>
      </c>
      <c r="C101" t="inlineStr">
        <is>
          <t>蓝牙耳机</t>
        </is>
      </c>
      <c r="D101" s="2">
        <f>HYPERLINK("https://club.huawei.com/thread-21803718-1-2.html","https://club.huawei.com/thread-21803718-1-2.html")</f>
        <v/>
      </c>
    </row>
    <row r="102">
      <c r="B102" t="inlineStr">
        <is>
          <t xml:space="preserve">huafans01385436597       								</t>
        </is>
      </c>
      <c r="C102" t="inlineStr">
        <is>
          <t>拍照</t>
        </is>
      </c>
      <c r="D102" s="2">
        <f>HYPERLINK("https://club.huawei.com/thread-21794955-1-2.html","https://club.huawei.com/thread-21794955-1-2.html")</f>
        <v/>
      </c>
    </row>
    <row r="103">
      <c r="B103" t="inlineStr">
        <is>
          <t xml:space="preserve">37573757       								</t>
        </is>
      </c>
      <c r="C103" t="inlineStr">
        <is>
          <t>语音助手</t>
        </is>
      </c>
      <c r="D103" s="2">
        <f>HYPERLINK("https://club.huawei.com/thread-21800593-1-2.html","https://club.huawei.com/thread-21800593-1-2.html")</f>
        <v/>
      </c>
    </row>
    <row r="104">
      <c r="B104" t="inlineStr">
        <is>
          <t xml:space="preserve">maybe0223       								</t>
        </is>
      </c>
      <c r="C104" t="inlineStr">
        <is>
          <t>荣耀20i手机烧屏</t>
        </is>
      </c>
      <c r="D104" s="2">
        <f>HYPERLINK("https://club.huawei.com/thread-21537616-1-2.html","https://club.huawei.com/thread-21537616-1-2.html")</f>
        <v/>
      </c>
    </row>
    <row r="105">
      <c r="B105" t="inlineStr">
        <is>
          <t xml:space="preserve">huafen979328778       								</t>
        </is>
      </c>
      <c r="C105" t="inlineStr">
        <is>
          <t>荣耀20i~~~~~新版本9.1.0.23还没有收到推送怎么回事</t>
        </is>
      </c>
      <c r="D105" s="2">
        <f>HYPERLINK("https://club.huawei.com/thread-21796085-1-2.html","https://club.huawei.com/thread-21796085-1-2.html")</f>
        <v/>
      </c>
    </row>
    <row r="106">
      <c r="B106" t="inlineStr">
        <is>
          <t xml:space="preserve">huafans01219235312       								</t>
        </is>
      </c>
      <c r="C106" t="inlineStr">
        <is>
          <t>微信视频卡</t>
        </is>
      </c>
      <c r="D106" s="2">
        <f>HYPERLINK("https://club.huawei.com/thread-21793654-1-2.html","https://club.huawei.com/thread-21793654-1-2.html")</f>
        <v/>
      </c>
    </row>
    <row r="107">
      <c r="B107" t="inlineStr">
        <is>
          <t xml:space="preserve">花粉张123       								</t>
        </is>
      </c>
      <c r="C107" t="inlineStr">
        <is>
          <t>荣耀20i更新系统10以后，自己不熄屏了</t>
        </is>
      </c>
      <c r="D107" s="2">
        <f>HYPERLINK("https://club.huawei.com/thread-21797838-1-2.html","https://club.huawei.com/thread-21797838-1-2.html")</f>
        <v/>
      </c>
    </row>
    <row r="108">
      <c r="B108" t="inlineStr">
        <is>
          <t xml:space="preserve">蒙奇D       								</t>
        </is>
      </c>
      <c r="C108" t="inlineStr">
        <is>
          <t>电池问题</t>
        </is>
      </c>
      <c r="D108" s="2">
        <f>HYPERLINK("https://club.huawei.com/thread-21794290-1-2.html","https://club.huawei.com/thread-21794290-1-2.html")</f>
        <v/>
      </c>
    </row>
    <row r="109">
      <c r="B109" t="inlineStr">
        <is>
          <t xml:space="preserve">玻璃苣属       								</t>
        </is>
      </c>
      <c r="C109" t="inlineStr">
        <is>
          <t>电信信号，还有微信视频声音小</t>
        </is>
      </c>
      <c r="D109" s="2">
        <f>HYPERLINK("https://club.huawei.com/thread-21786324-1-2.html","https://club.huawei.com/thread-21786324-1-2.html")</f>
        <v/>
      </c>
    </row>
    <row r="110">
      <c r="A110" t="inlineStr">
        <is>
          <t>荣耀8X系列</t>
        </is>
      </c>
      <c r="B110" t="inlineStr">
        <is>
          <t xml:space="preserve">尼克斯林书豪       								</t>
        </is>
      </c>
      <c r="C110" t="inlineStr">
        <is>
          <t>在某个特定地方，WLAN和手机网络差得离谱</t>
        </is>
      </c>
      <c r="D110" s="2">
        <f>HYPERLINK("https://club.huawei.com/thread-21807504-1-1.html","https://club.huawei.com/thread-21807504-1-1.html")</f>
        <v/>
      </c>
    </row>
    <row r="111">
      <c r="B111" t="inlineStr">
        <is>
          <t xml:space="preserve">huafans01313793815       								</t>
        </is>
      </c>
      <c r="C111" t="inlineStr">
        <is>
          <t>大家以后还会碰荣耀手机吗</t>
        </is>
      </c>
      <c r="D111" s="2">
        <f>HYPERLINK("https://club.huawei.com/thread-21812579-1-1.html","https://club.huawei.com/thread-21812579-1-1.html")</f>
        <v/>
      </c>
    </row>
    <row r="112">
      <c r="B112" t="inlineStr">
        <is>
          <t xml:space="preserve">huafans01315847872       								</t>
        </is>
      </c>
      <c r="C112" t="inlineStr">
        <is>
          <t>这样的就没人管吗？</t>
        </is>
      </c>
      <c r="D112" s="2">
        <f>HYPERLINK("https://club.huawei.com/thread-21813744-1-1.html","https://club.huawei.com/thread-21813744-1-1.html")</f>
        <v/>
      </c>
    </row>
    <row r="113">
      <c r="B113" t="inlineStr">
        <is>
          <t xml:space="preserve">you1997       								</t>
        </is>
      </c>
      <c r="C113" t="inlineStr">
        <is>
          <t>荣耀8x经常自动开关机</t>
        </is>
      </c>
      <c r="D113" s="2">
        <f>HYPERLINK("https://club.huawei.com/thread-21815641-1-1.html","https://club.huawei.com/thread-21815641-1-1.html")</f>
        <v/>
      </c>
    </row>
    <row r="114">
      <c r="B114" t="inlineStr">
        <is>
          <t xml:space="preserve">huafans01315865636       								</t>
        </is>
      </c>
      <c r="C114" t="inlineStr">
        <is>
          <t>8x的屏幕会失灵？</t>
        </is>
      </c>
      <c r="D114" s="2">
        <f>HYPERLINK("https://club.huawei.com/thread-21815731-1-1.html","https://club.huawei.com/thread-21815731-1-1.html")</f>
        <v/>
      </c>
    </row>
    <row r="115">
      <c r="B115" t="inlineStr">
        <is>
          <t xml:space="preserve">huafans01258642580       								</t>
        </is>
      </c>
      <c r="C115" t="inlineStr">
        <is>
          <t>呵呵</t>
        </is>
      </c>
      <c r="D115" s="2">
        <f>HYPERLINK("https://club.huawei.com/thread-21761300-1-1.html","https://club.huawei.com/thread-21761300-1-1.html")</f>
        <v/>
      </c>
    </row>
    <row r="116">
      <c r="B116" t="inlineStr">
        <is>
          <t xml:space="preserve">Spirited_H       								</t>
        </is>
      </c>
      <c r="C116" t="inlineStr">
        <is>
          <t>升级新版后WIFI很慢连不上</t>
        </is>
      </c>
      <c r="D116" s="2">
        <f>HYPERLINK("https://club.huawei.com/thread-21807444-1-1.html","https://club.huawei.com/thread-21807444-1-1.html")</f>
        <v/>
      </c>
    </row>
    <row r="117">
      <c r="B117" t="inlineStr">
        <is>
          <t xml:space="preserve">花卷儿c       								</t>
        </is>
      </c>
      <c r="C117" t="inlineStr">
        <is>
          <t>锁屏，输入法失灵，必须重启才可以</t>
        </is>
      </c>
      <c r="D117" s="2">
        <f>HYPERLINK("https://club.huawei.com/thread-21814521-1-1.html","https://club.huawei.com/thread-21814521-1-1.html")</f>
        <v/>
      </c>
    </row>
    <row r="118">
      <c r="B118" t="inlineStr">
        <is>
          <t xml:space="preserve">桐柏花粉       								</t>
        </is>
      </c>
      <c r="C118" t="inlineStr">
        <is>
          <t>为什么内存卡突然识别不了？换个手机就可以。</t>
        </is>
      </c>
      <c r="D118" s="2">
        <f>HYPERLINK("https://club.huawei.com/thread-21814573-1-1.html","https://club.huawei.com/thread-21814573-1-1.html")</f>
        <v/>
      </c>
    </row>
    <row r="119">
      <c r="B119" t="inlineStr">
        <is>
          <t xml:space="preserve">tmyin6666       								</t>
        </is>
      </c>
      <c r="C119" t="inlineStr">
        <is>
          <t>8X MAX储存卡</t>
        </is>
      </c>
      <c r="D119" s="2">
        <f>HYPERLINK("https://club.huawei.com/thread-21814053-1-2.html","https://club.huawei.com/thread-21814053-1-2.html")</f>
        <v/>
      </c>
    </row>
    <row r="120">
      <c r="B120" t="inlineStr">
        <is>
          <t xml:space="preserve">单行道蚂蚁       								</t>
        </is>
      </c>
      <c r="C120" t="inlineStr">
        <is>
          <t>8x max 升级9点1后莫名卡顿，有没有解？</t>
        </is>
      </c>
      <c r="D120" s="2">
        <f>HYPERLINK("https://club.huawei.com/thread-21814049-1-2.html","https://club.huawei.com/thread-21814049-1-2.html")</f>
        <v/>
      </c>
    </row>
    <row r="121">
      <c r="B121" t="inlineStr">
        <is>
          <t xml:space="preserve">时倾dxl       								</t>
        </is>
      </c>
      <c r="C121" t="inlineStr">
        <is>
          <t>应用助手问题</t>
        </is>
      </c>
      <c r="D121" s="2">
        <f>HYPERLINK("https://club.huawei.com/thread-21812900-1-2.html","https://club.huawei.com/thread-21812900-1-2.html")</f>
        <v/>
      </c>
    </row>
    <row r="122">
      <c r="B122" t="inlineStr">
        <is>
          <t xml:space="preserve">Hwivi       								</t>
        </is>
      </c>
      <c r="C122" t="inlineStr">
        <is>
          <t>荣耀8X升级217系统，闹钟偶尔会失灵</t>
        </is>
      </c>
      <c r="D122" s="2">
        <f>HYPERLINK("https://club.huawei.com/thread-21779829-1-2.html","https://club.huawei.com/thread-21779829-1-2.html")</f>
        <v/>
      </c>
    </row>
    <row r="123">
      <c r="B123" t="inlineStr">
        <is>
          <t xml:space="preserve">Jsaner       								</t>
        </is>
      </c>
      <c r="C123" t="inlineStr">
        <is>
          <t>好像那个设置230k那个更新，充电没有两个闪电了。</t>
        </is>
      </c>
      <c r="D123" s="2">
        <f>HYPERLINK("https://club.huawei.com/thread-21802077-1-2.html","https://club.huawei.com/thread-21802077-1-2.html")</f>
        <v/>
      </c>
    </row>
    <row r="124">
      <c r="B124" t="inlineStr">
        <is>
          <t xml:space="preserve">huafans01240922039       								</t>
        </is>
      </c>
      <c r="C124" t="inlineStr">
        <is>
          <t>玩游戏断流</t>
        </is>
      </c>
      <c r="D124" s="2">
        <f>HYPERLINK("https://club.huawei.com/thread-21797739-1-2.html","https://club.huawei.com/thread-21797739-1-2.html")</f>
        <v/>
      </c>
    </row>
    <row r="125">
      <c r="A125" t="inlineStr">
        <is>
          <t>荣耀Note10</t>
        </is>
      </c>
      <c r="B125" t="inlineStr">
        <is>
          <t xml:space="preserve">huafen728698268       								</t>
        </is>
      </c>
      <c r="C125" t="inlineStr">
        <is>
          <t>华为系统的谷歌服务是不是有问题？</t>
        </is>
      </c>
      <c r="D125" s="2">
        <f>HYPERLINK("https://club.huawei.com/thread-21811810-1-1.html","https://club.huawei.com/thread-21811810-1-1.html")</f>
        <v/>
      </c>
    </row>
    <row r="126">
      <c r="B126" t="inlineStr">
        <is>
          <t xml:space="preserve">huafans01309374551       								</t>
        </is>
      </c>
      <c r="C126" t="inlineStr">
        <is>
          <t>号卡无服务</t>
        </is>
      </c>
      <c r="D126" s="2">
        <f>HYPERLINK("https://club.huawei.com/thread-21815314-1-1.html","https://club.huawei.com/thread-21815314-1-1.html")</f>
        <v/>
      </c>
    </row>
    <row r="127">
      <c r="B127" t="inlineStr">
        <is>
          <t xml:space="preserve">huafans01319495934       								</t>
        </is>
      </c>
      <c r="C127" t="inlineStr">
        <is>
          <t>破系统管的有点宽！！！</t>
        </is>
      </c>
      <c r="D127" s="2">
        <f>HYPERLINK("https://club.huawei.com/thread-21177277-1-1.html","https://club.huawei.com/thread-21177277-1-1.html")</f>
        <v/>
      </c>
    </row>
    <row r="128">
      <c r="B128" t="inlineStr">
        <is>
          <t xml:space="preserve">huafans01318495878       								</t>
        </is>
      </c>
      <c r="C128" t="inlineStr">
        <is>
          <t>声音自己关到最小</t>
        </is>
      </c>
      <c r="D128" s="2">
        <f>HYPERLINK("https://club.huawei.com/thread-21813217-1-1.html","https://club.huawei.com/thread-21813217-1-1.html")</f>
        <v/>
      </c>
    </row>
    <row r="129">
      <c r="B129" t="inlineStr">
        <is>
          <t xml:space="preserve">huafans01307239077       								</t>
        </is>
      </c>
      <c r="C129" t="inlineStr">
        <is>
          <t>手机自动黑屏</t>
        </is>
      </c>
      <c r="D129" s="2">
        <f>HYPERLINK("https://club.huawei.com/thread-21814919-1-2.html","https://club.huawei.com/thread-21814919-1-2.html")</f>
        <v/>
      </c>
    </row>
    <row r="130">
      <c r="B130" t="inlineStr">
        <is>
          <t xml:space="preserve">king纯哥       								</t>
        </is>
      </c>
      <c r="C130" t="inlineStr">
        <is>
          <t>荣耀note10使用地图导航不能实时更新位置</t>
        </is>
      </c>
      <c r="D130" s="2">
        <f>HYPERLINK("https://club.huawei.com/thread-21813952-1-2.html","https://club.huawei.com/thread-21813952-1-2.html")</f>
        <v/>
      </c>
    </row>
    <row r="131">
      <c r="B131" t="inlineStr">
        <is>
          <t xml:space="preserve">huafans01304837021       								</t>
        </is>
      </c>
      <c r="C131" t="inlineStr">
        <is>
          <t>断流</t>
        </is>
      </c>
      <c r="D131" s="2">
        <f>HYPERLINK("https://club.huawei.com/thread-21813654-1-2.html","https://club.huawei.com/thread-21813654-1-2.html")</f>
        <v/>
      </c>
    </row>
    <row r="132">
      <c r="B132" t="inlineStr">
        <is>
          <t xml:space="preserve">huafans01325332699       								</t>
        </is>
      </c>
      <c r="C132" t="inlineStr">
        <is>
          <t>荣耀not e10更新系统10</t>
        </is>
      </c>
      <c r="D132" s="2">
        <f>HYPERLINK("https://club.huawei.com/thread-21791582-1-2.html","https://club.huawei.com/thread-21791582-1-2.html")</f>
        <v/>
      </c>
    </row>
    <row r="133">
      <c r="B133" t="inlineStr">
        <is>
          <t xml:space="preserve">huafans01186288191       								</t>
        </is>
      </c>
      <c r="C133" t="inlineStr">
        <is>
          <t>手机自动按退出键</t>
        </is>
      </c>
      <c r="D133" s="2">
        <f>HYPERLINK("https://club.huawei.com/thread-21812418-1-2.html","https://club.huawei.com/thread-21812418-1-2.html")</f>
        <v/>
      </c>
    </row>
    <row r="134">
      <c r="A134" t="inlineStr">
        <is>
          <t>华为P20系列</t>
        </is>
      </c>
      <c r="B134" t="inlineStr">
        <is>
          <t xml:space="preserve">不器2333       								</t>
        </is>
      </c>
      <c r="C134" t="inlineStr">
        <is>
          <t>顶部通知栏和下拉菜单栏全黑</t>
        </is>
      </c>
      <c r="D134" s="2">
        <f>HYPERLINK("https://club.huawei.com/thread-21808577-1-1.html","https://club.huawei.com/thread-21808577-1-1.html")</f>
        <v/>
      </c>
    </row>
    <row r="135">
      <c r="B135" t="inlineStr">
        <is>
          <t xml:space="preserve">HUA_WEI_       								</t>
        </is>
      </c>
      <c r="C135" t="inlineStr">
        <is>
          <t>求助:负一屏不显示信用卡还款信息</t>
        </is>
      </c>
      <c r="D135" s="2">
        <f>HYPERLINK("https://club.huawei.com/thread-21812288-1-1.html","https://club.huawei.com/thread-21812288-1-1.html")</f>
        <v/>
      </c>
    </row>
    <row r="136">
      <c r="B136" t="inlineStr">
        <is>
          <t xml:space="preserve">lqm9741       								</t>
        </is>
      </c>
      <c r="C136" t="inlineStr">
        <is>
          <t>升级10版后觉得电话和微信视频都有回音？</t>
        </is>
      </c>
      <c r="D136" s="2">
        <f>HYPERLINK("https://club.huawei.com/thread-21805851-1-1.html","https://club.huawei.com/thread-21805851-1-1.html")</f>
        <v/>
      </c>
    </row>
    <row r="137">
      <c r="B137" t="inlineStr">
        <is>
          <t xml:space="preserve">yummy051       								</t>
        </is>
      </c>
      <c r="C137" t="inlineStr">
        <is>
          <t>更新到329版本联通直接没信号</t>
        </is>
      </c>
      <c r="D137" s="2">
        <f>HYPERLINK("https://club.huawei.com/thread-21712172-1-2.html","https://club.huawei.com/thread-21712172-1-2.html")</f>
        <v/>
      </c>
    </row>
    <row r="138">
      <c r="B138" t="inlineStr">
        <is>
          <t xml:space="preserve">zhaohaojie520       								</t>
        </is>
      </c>
      <c r="C138" t="inlineStr">
        <is>
          <t>华为p20断触</t>
        </is>
      </c>
      <c r="D138" s="2">
        <f>HYPERLINK("https://club.huawei.com/thread-21815484-1-2.html","https://club.huawei.com/thread-21815484-1-2.html")</f>
        <v/>
      </c>
    </row>
    <row r="139">
      <c r="B139" t="inlineStr">
        <is>
          <t xml:space="preserve">huafans01251142089       								</t>
        </is>
      </c>
      <c r="C139" t="inlineStr">
        <is>
          <t>华为p20手机屏幕有手印擦不掉</t>
        </is>
      </c>
      <c r="D139" s="2">
        <f>HYPERLINK("https://club.huawei.com/thread-21813149-1-2.html","https://club.huawei.com/thread-21813149-1-2.html")</f>
        <v/>
      </c>
    </row>
    <row r="140">
      <c r="B140" t="inlineStr">
        <is>
          <t xml:space="preserve">身带吴钩       								</t>
        </is>
      </c>
      <c r="C140" t="inlineStr">
        <is>
          <t>深色模式有字体显示不出来的情况</t>
        </is>
      </c>
      <c r="D140" s="2">
        <f>HYPERLINK("https://club.huawei.com/thread-21815275-1-2.html","https://club.huawei.com/thread-21815275-1-2.html")</f>
        <v/>
      </c>
    </row>
    <row r="141">
      <c r="B141" t="inlineStr">
        <is>
          <t xml:space="preserve">huafans01344396982       								</t>
        </is>
      </c>
      <c r="C141" t="inlineStr">
        <is>
          <t>电池</t>
        </is>
      </c>
      <c r="D141" s="2">
        <f>HYPERLINK("https://club.huawei.com/thread-21796731-1-2.html","https://club.huawei.com/thread-21796731-1-2.html")</f>
        <v/>
      </c>
    </row>
    <row r="142">
      <c r="B142" t="inlineStr">
        <is>
          <t xml:space="preserve">迷了路的脚印       								</t>
        </is>
      </c>
      <c r="C142" t="inlineStr">
        <is>
          <t>断网断网断网断网断网断网断网......</t>
        </is>
      </c>
      <c r="D142" s="2">
        <f>HYPERLINK("https://club.huawei.com/thread-21811871-1-2.html","https://club.huawei.com/thread-21811871-1-2.html")</f>
        <v/>
      </c>
    </row>
    <row r="143">
      <c r="B143" t="inlineStr">
        <is>
          <t xml:space="preserve">哑巴鱼       								</t>
        </is>
      </c>
      <c r="C143" t="inlineStr">
        <is>
          <t>p20pro指纹解锁</t>
        </is>
      </c>
      <c r="D143" s="2">
        <f>HYPERLINK("https://club.huawei.com/thread-21814454-1-2.html","https://club.huawei.com/thread-21814454-1-2.html")</f>
        <v/>
      </c>
    </row>
    <row r="144">
      <c r="A144" t="inlineStr">
        <is>
          <t>华为Mate20系列</t>
        </is>
      </c>
      <c r="B144" t="inlineStr">
        <is>
          <t xml:space="preserve">huafans01369103995       								</t>
        </is>
      </c>
      <c r="C144" t="inlineStr">
        <is>
          <t>3D魔术师</t>
        </is>
      </c>
      <c r="D144" s="2">
        <f>HYPERLINK("https://club.huawei.com/thread-21808228-1-1.html","https://club.huawei.com/thread-21808228-1-1.html")</f>
        <v/>
      </c>
    </row>
    <row r="145">
      <c r="B145" t="inlineStr">
        <is>
          <t xml:space="preserve">allenmagic       								</t>
        </is>
      </c>
      <c r="C145" t="inlineStr">
        <is>
          <t>热量计算问题</t>
        </is>
      </c>
      <c r="D145" s="2">
        <f>HYPERLINK("https://club.huawei.com/thread-21815832-1-2.html","https://club.huawei.com/thread-21815832-1-2.html")</f>
        <v/>
      </c>
    </row>
    <row r="146">
      <c r="B146" t="inlineStr">
        <is>
          <t xml:space="preserve">huafans01343670208       								</t>
        </is>
      </c>
      <c r="C146" t="inlineStr">
        <is>
          <t>华为mate20pro 频繁死机 最后开不了机</t>
        </is>
      </c>
      <c r="D146" s="2">
        <f>HYPERLINK("https://club.huawei.com/thread-21815802-1-2.html","https://club.huawei.com/thread-21815802-1-2.html")</f>
        <v/>
      </c>
    </row>
    <row r="147">
      <c r="A147" t="inlineStr">
        <is>
          <t>华为P30系列</t>
        </is>
      </c>
      <c r="B147" t="inlineStr">
        <is>
          <t xml:space="preserve">huafans01363109400       								</t>
        </is>
      </c>
      <c r="C147" t="inlineStr">
        <is>
          <t>更新后夜拍成这样了</t>
        </is>
      </c>
      <c r="D147" s="2">
        <f>HYPERLINK("https://club.huawei.com/thread-21814876-1-1.html","https://club.huawei.com/thread-21814876-1-1.html")</f>
        <v/>
      </c>
    </row>
    <row r="148">
      <c r="B148" t="inlineStr">
        <is>
          <t xml:space="preserve">huafans0170952884       								</t>
        </is>
      </c>
      <c r="C148" t="inlineStr">
        <is>
          <t>吃鸡卡卡卡</t>
        </is>
      </c>
      <c r="D148" s="2">
        <f>HYPERLINK("https://club.huawei.com/thread-21813709-1-1.html","https://club.huawei.com/thread-21813709-1-1.html")</f>
        <v/>
      </c>
    </row>
    <row r="149">
      <c r="B149" t="inlineStr">
        <is>
          <t xml:space="preserve">lslwuxi       								</t>
        </is>
      </c>
      <c r="C149" t="inlineStr">
        <is>
          <t>升级过后，外放声音经常变得很小，重启才正常</t>
        </is>
      </c>
      <c r="D149" s="2">
        <f>HYPERLINK("https://club.huawei.com/thread-21814609-1-1.html","https://club.huawei.com/thread-21814609-1-1.html")</f>
        <v/>
      </c>
    </row>
    <row r="150">
      <c r="B150" t="inlineStr">
        <is>
          <t xml:space="preserve">huafans01406088912       								</t>
        </is>
      </c>
      <c r="C150" t="inlineStr">
        <is>
          <t>相机拍照</t>
        </is>
      </c>
      <c r="D150" s="2">
        <f>HYPERLINK("https://club.huawei.com/thread-21815660-1-1.html","https://club.huawei.com/thread-21815660-1-1.html")</f>
        <v/>
      </c>
    </row>
    <row r="151">
      <c r="B151" t="inlineStr">
        <is>
          <t xml:space="preserve">huafans0137732744       								</t>
        </is>
      </c>
      <c r="C151" t="inlineStr">
        <is>
          <t>P30pro EMUI10.0公测版断流</t>
        </is>
      </c>
      <c r="D151" s="2">
        <f>HYPERLINK("https://club.huawei.com/thread-21730064-1-1.html","https://club.huawei.com/thread-21730064-1-1.html")</f>
        <v/>
      </c>
    </row>
    <row r="152">
      <c r="B152" t="inlineStr">
        <is>
          <t xml:space="preserve">快手搜索苏小金       								</t>
        </is>
      </c>
      <c r="C152" t="inlineStr">
        <is>
          <t>这俩天玩腾讯欢乐斗地主总是卡死。</t>
        </is>
      </c>
      <c r="D152" s="2">
        <f>HYPERLINK("https://club.huawei.com/thread-21815607-1-1.html","https://club.huawei.com/thread-21815607-1-1.html")</f>
        <v/>
      </c>
    </row>
    <row r="153">
      <c r="B153" t="inlineStr">
        <is>
          <t xml:space="preserve">huafen367503729       								</t>
        </is>
      </c>
      <c r="C153" t="inlineStr">
        <is>
          <t>华为p30pro游戏期间来电没有铃声和振动</t>
        </is>
      </c>
      <c r="D153" s="2">
        <f>HYPERLINK("https://club.huawei.com/thread-21815733-1-1.html","https://club.huawei.com/thread-21815733-1-1.html")</f>
        <v/>
      </c>
    </row>
    <row r="154">
      <c r="B154" t="inlineStr">
        <is>
          <t xml:space="preserve">huafans01295704067       								</t>
        </is>
      </c>
      <c r="C154" t="inlineStr">
        <is>
          <t>p30骚扰拦截全部拦截了</t>
        </is>
      </c>
      <c r="D154" s="2">
        <f>HYPERLINK("https://club.huawei.com/thread-21815309-1-2.html","https://club.huawei.com/thread-21815309-1-2.html")</f>
        <v/>
      </c>
    </row>
    <row r="155">
      <c r="B155" t="inlineStr">
        <is>
          <t xml:space="preserve">huafans0163304795       								</t>
        </is>
      </c>
      <c r="C155" t="inlineStr">
        <is>
          <t>是应用软件问题还是…</t>
        </is>
      </c>
      <c r="D155" s="2">
        <f>HYPERLINK("https://club.huawei.com/thread-21815170-1-2.html","https://club.huawei.com/thread-21815170-1-2.html")</f>
        <v/>
      </c>
    </row>
    <row r="156">
      <c r="B156" t="inlineStr">
        <is>
          <t xml:space="preserve">huafans01379883758       								</t>
        </is>
      </c>
      <c r="C156" t="inlineStr">
        <is>
          <t>负一屏情景智能的台风不显示</t>
        </is>
      </c>
      <c r="D156" s="2">
        <f>HYPERLINK("https://club.huawei.com/thread-21815519-1-2.html","https://club.huawei.com/thread-21815519-1-2.html")</f>
        <v/>
      </c>
    </row>
    <row r="157">
      <c r="B157" t="inlineStr">
        <is>
          <t xml:space="preserve">风兮流沙       								</t>
        </is>
      </c>
      <c r="C157" t="inlineStr">
        <is>
          <t>打开图片后状态栏消失后显示问题</t>
        </is>
      </c>
      <c r="D157" s="2">
        <f>HYPERLINK("https://club.huawei.com/thread-21814971-1-2.html","https://club.huawei.com/thread-21814971-1-2.html")</f>
        <v/>
      </c>
    </row>
    <row r="158">
      <c r="A158" t="inlineStr">
        <is>
          <t>荣耀Magic2</t>
        </is>
      </c>
      <c r="B158" t="inlineStr">
        <is>
          <t xml:space="preserve">杰狼MAX              </t>
        </is>
      </c>
      <c r="C158" t="inlineStr">
        <is>
          <t>系统更新后，联通APP出现问题！</t>
        </is>
      </c>
      <c r="D158" s="2">
        <f>HYPERLINK("https://club.huawei.com/thread-21811972-1-1.html","https://club.huawei.com/thread-21811972-1-1.html")</f>
        <v/>
      </c>
    </row>
    <row r="159">
      <c r="B159" t="inlineStr">
        <is>
          <t xml:space="preserve">nu225              </t>
        </is>
      </c>
      <c r="C159" t="inlineStr">
        <is>
          <t>Magic2充电口开裂的问题   我遇到了  怎么解决呢</t>
        </is>
      </c>
      <c r="D159" s="2">
        <f>HYPERLINK("https://club.huawei.com/thread-21815622-1-1.html","https://club.huawei.com/thread-21815622-1-1.html")</f>
        <v/>
      </c>
    </row>
    <row r="160">
      <c r="B160" t="inlineStr">
        <is>
          <t xml:space="preserve">huafen626468077              </t>
        </is>
      </c>
      <c r="C160" t="inlineStr">
        <is>
          <t>请问我这个充电口算是加固还是新版的</t>
        </is>
      </c>
      <c r="D160" s="2">
        <f>HYPERLINK("https://club.huawei.com/thread-21812065-1-1.html","https://club.huawei.com/thread-21812065-1-1.html")</f>
        <v/>
      </c>
    </row>
    <row r="161">
      <c r="B161" t="inlineStr">
        <is>
          <t xml:space="preserve">采花瓣大盗              </t>
        </is>
      </c>
      <c r="C161" t="inlineStr">
        <is>
          <t>老是出现去公司时间</t>
        </is>
      </c>
      <c r="D161" s="2">
        <f>HYPERLINK("https://club.huawei.com/thread-21812547-1-1.html","https://club.huawei.com/thread-21812547-1-1.html")</f>
        <v/>
      </c>
    </row>
    <row r="162">
      <c r="B162" t="inlineStr">
        <is>
          <t xml:space="preserve">采花瓣大盗              </t>
        </is>
      </c>
      <c r="C162" t="inlineStr">
        <is>
          <t>老是出现去公司时间</t>
        </is>
      </c>
      <c r="D162" s="2">
        <f>HYPERLINK("https://club.huawei.com/thread-21812547-1-2.html","https://club.huawei.com/thread-21812547-1-2.html")</f>
        <v/>
      </c>
    </row>
    <row r="163">
      <c r="B163" t="inlineStr">
        <is>
          <t xml:space="preserve">huafans01319855978              </t>
        </is>
      </c>
      <c r="C163" t="inlineStr">
        <is>
          <t>Magic2充电口开裂，华为售后不给免费修</t>
        </is>
      </c>
      <c r="D163" s="2">
        <f>HYPERLINK("https://club.huawei.com/thread-21807506-1-2.html","https://club.huawei.com/thread-21807506-1-2.html")</f>
        <v/>
      </c>
    </row>
    <row r="164">
      <c r="B164" t="inlineStr">
        <is>
          <t xml:space="preserve">huafans01304231317              </t>
        </is>
      </c>
      <c r="C164" t="inlineStr">
        <is>
          <t>触屏失灵</t>
        </is>
      </c>
      <c r="D164" s="2">
        <f>HYPERLINK("https://club.huawei.com/thread-21815058-1-2.html","https://club.huawei.com/thread-21815058-1-2.html")</f>
        <v/>
      </c>
    </row>
    <row r="165">
      <c r="B165" t="inlineStr">
        <is>
          <t xml:space="preserve">huafans01325572317              </t>
        </is>
      </c>
      <c r="C165" t="inlineStr">
        <is>
          <t>更新magic 3.0吃鸡卡的一批</t>
        </is>
      </c>
      <c r="D165" s="2">
        <f>HYPERLINK("https://club.huawei.com/thread-21810131-1-2.html","https://club.huawei.com/thread-21810131-1-2.html")</f>
        <v/>
      </c>
    </row>
    <row r="166">
      <c r="B166" t="inlineStr">
        <is>
          <t xml:space="preserve">huafans01346703371              </t>
        </is>
      </c>
      <c r="C166" t="inlineStr">
        <is>
          <t>怎么取消看完小视频自动保存视频在相册里面</t>
        </is>
      </c>
      <c r="D166" s="2">
        <f>HYPERLINK("https://club.huawei.com/thread-21807236-1-2.html","https://club.huawei.com/thread-21807236-1-2.html")</f>
        <v/>
      </c>
    </row>
    <row r="167">
      <c r="B167" t="inlineStr">
        <is>
          <t xml:space="preserve">lgh小辉a              </t>
        </is>
      </c>
      <c r="C167" t="inlineStr">
        <is>
          <t>自带输入法打（？）号问BUG</t>
        </is>
      </c>
      <c r="D167" s="2">
        <f>HYPERLINK("https://club.huawei.com/thread-21785014-1-2.html","https://club.huawei.com/thread-21785014-1-2.html")</f>
        <v/>
      </c>
    </row>
  </sheetData>
  <mergeCells count="13">
    <mergeCell ref="A2:A23"/>
    <mergeCell ref="A24:A40"/>
    <mergeCell ref="A41:A53"/>
    <mergeCell ref="A54:A62"/>
    <mergeCell ref="A63:A69"/>
    <mergeCell ref="A70:A83"/>
    <mergeCell ref="A84:A109"/>
    <mergeCell ref="A110:A124"/>
    <mergeCell ref="A125:A133"/>
    <mergeCell ref="A134:A143"/>
    <mergeCell ref="A144:A146"/>
    <mergeCell ref="A147:A157"/>
    <mergeCell ref="A158:A16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2019-11-06T21:07:30Z</dcterms:created>
  <dcterms:modified xmlns:dcterms="http://purl.org/dc/terms/" xmlns:xsi="http://www.w3.org/2001/XMLSchema-instance" xsi:type="dcterms:W3CDTF">2019-11-06T21:07:30Z</dcterms:modified>
</cp:coreProperties>
</file>