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问题反馈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Ebrima"/>
      <b val="1"/>
      <sz val="14"/>
    </font>
    <font>
      <name val="华文琥珀"/>
      <strike val="0"/>
      <color rgb="FF0000FF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板块</t>
        </is>
      </c>
      <c r="B1" s="1" t="inlineStr">
        <is>
          <t>用户昵称</t>
        </is>
      </c>
      <c r="C1" s="1" t="inlineStr">
        <is>
          <t>帖子名称</t>
        </is>
      </c>
      <c r="D1" s="1" t="inlineStr">
        <is>
          <t>帖子链接</t>
        </is>
      </c>
    </row>
    <row r="2">
      <c r="A2" t="inlineStr">
        <is>
          <t>华为Mate30</t>
        </is>
      </c>
      <c r="B2" t="inlineStr">
        <is>
          <t xml:space="preserve">丿峥嵘岁月丶       								</t>
        </is>
      </c>
      <c r="C2" t="inlineStr">
        <is>
          <t>这个shell是什么鬼，怎么这么耗电</t>
        </is>
      </c>
      <c r="D2" s="2">
        <f>HYPERLINK("https://club.huawei.com/thread-21862134-1-1.html","https://club.huawei.com/thread-21862134-1-1.html")</f>
        <v/>
      </c>
    </row>
    <row r="3">
      <c r="B3" t="inlineStr">
        <is>
          <t xml:space="preserve">faye96       								</t>
        </is>
      </c>
      <c r="C3" t="inlineStr">
        <is>
          <t>玩王者荣耀左下角方向控制卡死断触</t>
        </is>
      </c>
      <c r="D3" s="2">
        <f>HYPERLINK("https://club.huawei.com/thread-21854478-1-1.html","https://club.huawei.com/thread-21854478-1-1.html")</f>
        <v/>
      </c>
    </row>
    <row r="4">
      <c r="B4" t="inlineStr">
        <is>
          <t xml:space="preserve">蔡明帅       								</t>
        </is>
      </c>
      <c r="C4" t="inlineStr">
        <is>
          <t>我被人盗刷了个华为商城的手机。</t>
        </is>
      </c>
      <c r="D4" s="2">
        <f>HYPERLINK("https://club.huawei.com/thread-21861882-1-1.html","https://club.huawei.com/thread-21861882-1-1.html")</f>
        <v/>
      </c>
    </row>
    <row r="5">
      <c r="B5" t="inlineStr">
        <is>
          <t xml:space="preserve">Shmily丶七月       								</t>
        </is>
      </c>
      <c r="C5" t="inlineStr">
        <is>
          <t>mate30pro 无法找到骨声纹页面！</t>
        </is>
      </c>
      <c r="D5" s="2">
        <f>HYPERLINK("https://club.huawei.com/thread-21862472-1-1.html","https://club.huawei.com/thread-21862472-1-1.html")</f>
        <v/>
      </c>
    </row>
    <row r="6">
      <c r="B6" t="inlineStr">
        <is>
          <t xml:space="preserve">大麥子       								</t>
        </is>
      </c>
      <c r="C6" t="inlineStr">
        <is>
          <t>自带游览器有问题。</t>
        </is>
      </c>
      <c r="D6" s="2">
        <f>HYPERLINK("https://club.huawei.com/thread-21862740-1-1.html","https://club.huawei.com/thread-21862740-1-1.html")</f>
        <v/>
      </c>
    </row>
    <row r="7">
      <c r="B7" t="inlineStr">
        <is>
          <t xml:space="preserve">Luooooohan       								</t>
        </is>
      </c>
      <c r="C7" t="inlineStr">
        <is>
          <t>摄像头有灰</t>
        </is>
      </c>
      <c r="D7" s="2">
        <f>HYPERLINK("https://club.huawei.com/thread-21861941-1-2.html","https://club.huawei.com/thread-21861941-1-2.html")</f>
        <v/>
      </c>
    </row>
    <row r="8">
      <c r="B8" t="inlineStr">
        <is>
          <t xml:space="preserve">huafen097878813       								</t>
        </is>
      </c>
      <c r="C8" t="inlineStr">
        <is>
          <t>为什么微信不能长按弹出扫一扫？</t>
        </is>
      </c>
      <c r="D8" s="2">
        <f>HYPERLINK("https://club.huawei.com/thread-21861789-1-2.html","https://club.huawei.com/thread-21861789-1-2.html")</f>
        <v/>
      </c>
    </row>
    <row r="9">
      <c r="B9" t="inlineStr">
        <is>
          <t xml:space="preserve">waitHome       								</t>
        </is>
      </c>
      <c r="C9" t="inlineStr">
        <is>
          <t>上滑多任务bug和删除单个后台无动画</t>
        </is>
      </c>
      <c r="D9" s="2">
        <f>HYPERLINK("https://club.huawei.com/thread-21861428-1-2.html","https://club.huawei.com/thread-21861428-1-2.html")</f>
        <v/>
      </c>
    </row>
    <row r="10">
      <c r="B10" t="inlineStr">
        <is>
          <t xml:space="preserve">piccsn       								</t>
        </is>
      </c>
      <c r="C10" t="inlineStr">
        <is>
          <t>无障碍中的色彩矫正模式如何取消？</t>
        </is>
      </c>
      <c r="D10" s="2">
        <f>HYPERLINK("https://club.huawei.com/thread-21844604-1-2.html","https://club.huawei.com/thread-21844604-1-2.html")</f>
        <v/>
      </c>
    </row>
    <row r="11">
      <c r="B11" t="inlineStr">
        <is>
          <t xml:space="preserve">huafans01266881680       								</t>
        </is>
      </c>
      <c r="C11" t="inlineStr">
        <is>
          <t>mate30 5g版，微信微博等软件打开图片视频明显比mate10模糊</t>
        </is>
      </c>
      <c r="D11" s="2">
        <f>HYPERLINK("https://club.huawei.com/thread-21861173-1-2.html","https://club.huawei.com/thread-21861173-1-2.html")</f>
        <v/>
      </c>
    </row>
    <row r="12">
      <c r="B12" t="inlineStr">
        <is>
          <t xml:space="preserve">huafans01187778457       								</t>
        </is>
      </c>
      <c r="C12" t="inlineStr">
        <is>
          <t>今天到手的f3耳机，怎么打开降噪有微弱的电流声一样</t>
        </is>
      </c>
      <c r="D12" s="2">
        <f>HYPERLINK("https://club.huawei.com/thread-21862049-1-2.html","https://club.huawei.com/thread-21862049-1-2.html")</f>
        <v/>
      </c>
    </row>
    <row r="13">
      <c r="B13" t="inlineStr">
        <is>
          <t xml:space="preserve">游东戏西       								</t>
        </is>
      </c>
      <c r="C13" t="inlineStr">
        <is>
          <t>刚买了华为freebuds3怎么激活？</t>
        </is>
      </c>
      <c r="D13" s="2">
        <f>HYPERLINK("https://club.huawei.com/thread-21859139-1-2.html","https://club.huawei.com/thread-21859139-1-2.html")</f>
        <v/>
      </c>
    </row>
    <row r="14">
      <c r="B14" t="inlineStr">
        <is>
          <t xml:space="preserve">huafen636429504       								</t>
        </is>
      </c>
      <c r="C14" t="inlineStr">
        <is>
          <t>let载波聚合和let高速率模式要不要打开？</t>
        </is>
      </c>
      <c r="D14" s="2">
        <f>HYPERLINK("https://club.huawei.com/thread-21862490-1-2.html","https://club.huawei.com/thread-21862490-1-2.html")</f>
        <v/>
      </c>
    </row>
    <row r="15">
      <c r="A15" t="inlineStr">
        <is>
          <t>荣耀9X</t>
        </is>
      </c>
      <c r="B15" t="inlineStr">
        <is>
          <t xml:space="preserve">huafans01311058493       								</t>
        </is>
      </c>
      <c r="C15" t="inlineStr">
        <is>
          <t>k歌的耳返呢？？？？？</t>
        </is>
      </c>
      <c r="D15" s="2">
        <f>HYPERLINK("https://club.huawei.com/thread-21862796-1-1.html","https://club.huawei.com/thread-21862796-1-1.html")</f>
        <v/>
      </c>
    </row>
    <row r="16">
      <c r="B16" t="inlineStr">
        <is>
          <t xml:space="preserve">huafans01398224743       								</t>
        </is>
      </c>
      <c r="C16" t="inlineStr">
        <is>
          <t>屏幕</t>
        </is>
      </c>
      <c r="D16" s="2">
        <f>HYPERLINK("https://club.huawei.com/thread-21861912-1-1.html","https://club.huawei.com/thread-21861912-1-1.html")</f>
        <v/>
      </c>
    </row>
    <row r="17">
      <c r="B17" t="inlineStr">
        <is>
          <t xml:space="preserve">月色_真美       								</t>
        </is>
      </c>
      <c r="C17" t="inlineStr">
        <is>
          <t>支付不了</t>
        </is>
      </c>
      <c r="D17" s="2">
        <f>HYPERLINK("https://club.huawei.com/thread-21861175-1-1.html","https://club.huawei.com/thread-21861175-1-1.html")</f>
        <v/>
      </c>
    </row>
    <row r="18">
      <c r="B18" t="inlineStr">
        <is>
          <t xml:space="preserve">huafen820714366       								</t>
        </is>
      </c>
      <c r="C18" t="inlineStr">
        <is>
          <t>WLAN信号桥无法打开</t>
        </is>
      </c>
      <c r="D18" s="2">
        <f>HYPERLINK("https://club.huawei.com/thread-21862397-1-1.html","https://club.huawei.com/thread-21862397-1-1.html")</f>
        <v/>
      </c>
    </row>
    <row r="19">
      <c r="B19" t="inlineStr">
        <is>
          <t xml:space="preserve">绝地快递员       								</t>
        </is>
      </c>
      <c r="C19" t="inlineStr">
        <is>
          <t>更新160后插耳机没有反应</t>
        </is>
      </c>
      <c r="D19" s="2">
        <f>HYPERLINK("https://club.huawei.com/thread-21862302-1-1.html","https://club.huawei.com/thread-21862302-1-1.html")</f>
        <v/>
      </c>
    </row>
    <row r="20">
      <c r="B20" t="inlineStr">
        <is>
          <t xml:space="preserve">huafen588932308       								</t>
        </is>
      </c>
      <c r="C20" t="inlineStr">
        <is>
          <t>手机</t>
        </is>
      </c>
      <c r="D20" s="2">
        <f>HYPERLINK("https://club.huawei.com/thread-21861536-1-1.html","https://club.huawei.com/thread-21861536-1-1.html")</f>
        <v/>
      </c>
    </row>
    <row r="21">
      <c r="B21" t="inlineStr">
        <is>
          <t xml:space="preserve">这边看过来       								</t>
        </is>
      </c>
      <c r="C21" t="inlineStr">
        <is>
          <t>9X玩王者模糊啊</t>
        </is>
      </c>
      <c r="D21" s="2">
        <f>HYPERLINK("https://club.huawei.com/thread-21860780-1-2.html","https://club.huawei.com/thread-21860780-1-2.html")</f>
        <v/>
      </c>
    </row>
    <row r="22">
      <c r="B22" t="inlineStr">
        <is>
          <t xml:space="preserve">huafen186616849       								</t>
        </is>
      </c>
      <c r="C22" t="inlineStr">
        <is>
          <t>不支持基站定位和WIFI定位，有解决的可能吗</t>
        </is>
      </c>
      <c r="D22" s="2">
        <f>HYPERLINK("https://club.huawei.com/thread-21861594-1-2.html","https://club.huawei.com/thread-21861594-1-2.html")</f>
        <v/>
      </c>
    </row>
    <row r="23">
      <c r="B23" t="inlineStr">
        <is>
          <t xml:space="preserve">huafans01394035949       								</t>
        </is>
      </c>
      <c r="C23" t="inlineStr">
        <is>
          <t>为什么明明有电，缺自动关机？</t>
        </is>
      </c>
      <c r="D23" s="2">
        <f>HYPERLINK("https://club.huawei.com/thread-21861968-1-2.html","https://club.huawei.com/thread-21861968-1-2.html")</f>
        <v/>
      </c>
    </row>
    <row r="24">
      <c r="B24" t="inlineStr">
        <is>
          <t xml:space="preserve">去看去回忆       								</t>
        </is>
      </c>
      <c r="C24" t="inlineStr">
        <is>
          <t>荣耀9x手机的产品经理，被开除了。</t>
        </is>
      </c>
      <c r="D24" s="2">
        <f>HYPERLINK("https://club.huawei.com/thread-21818213-1-2.html","https://club.huawei.com/thread-21818213-1-2.html")</f>
        <v/>
      </c>
    </row>
    <row r="25">
      <c r="B25" t="inlineStr">
        <is>
          <t xml:space="preserve">wwwwweeq       								</t>
        </is>
      </c>
      <c r="C25" t="inlineStr">
        <is>
          <t>160版视频ai防抖怎么不启作用了</t>
        </is>
      </c>
      <c r="D25" s="2">
        <f>HYPERLINK("https://club.huawei.com/thread-21860775-1-2.html","https://club.huawei.com/thread-21860775-1-2.html")</f>
        <v/>
      </c>
    </row>
    <row r="26">
      <c r="B26" t="inlineStr">
        <is>
          <t xml:space="preserve">Nianliu       								</t>
        </is>
      </c>
      <c r="C26" t="inlineStr">
        <is>
          <t>为什么锁屏状态栏变成黑条了？</t>
        </is>
      </c>
      <c r="D26" s="2">
        <f>HYPERLINK("https://club.huawei.com/thread-21858135-1-2.html","https://club.huawei.com/thread-21858135-1-2.html")</f>
        <v/>
      </c>
    </row>
    <row r="27">
      <c r="B27" t="inlineStr">
        <is>
          <t xml:space="preserve">柯南南       								</t>
        </is>
      </c>
      <c r="C27" t="inlineStr">
        <is>
          <t>日历问题</t>
        </is>
      </c>
      <c r="D27" s="2">
        <f>HYPERLINK("https://club.huawei.com/thread-21859009-1-2.html","https://club.huawei.com/thread-21859009-1-2.html")</f>
        <v/>
      </c>
    </row>
    <row r="28">
      <c r="B28" t="inlineStr">
        <is>
          <t xml:space="preserve">天涯过客24       								
</t>
        </is>
      </c>
      <c r="C28" t="inlineStr">
        <is>
          <t>荣耀9X系列 9.1.1.160版本已发布！</t>
        </is>
      </c>
      <c r="D28" s="2">
        <f>HYPERLINK("https://club.huawei.com/thread-21823057-1-2.html","https://club.huawei.com/thread-21823057-1-2.html")</f>
        <v/>
      </c>
    </row>
    <row r="29">
      <c r="B29" t="inlineStr">
        <is>
          <t xml:space="preserve">huafen680767537       								</t>
        </is>
      </c>
      <c r="C29" t="inlineStr">
        <is>
          <t>荣耀9x摄像头降不下来</t>
        </is>
      </c>
      <c r="D29" s="2">
        <f>HYPERLINK("https://club.huawei.com/thread-21841201-1-2.html","https://club.huawei.com/thread-21841201-1-2.html")</f>
        <v/>
      </c>
    </row>
    <row r="30">
      <c r="A30" t="inlineStr">
        <is>
          <t>华为平板M6</t>
        </is>
      </c>
      <c r="B30" t="inlineStr">
        <is>
          <t xml:space="preserve">Pillar_柱子       								</t>
        </is>
      </c>
      <c r="C30" t="inlineStr">
        <is>
          <t>更新系统之后，bug修复啦！</t>
        </is>
      </c>
      <c r="D30" s="2">
        <f>HYPERLINK("https://club.huawei.com/thread-21839630-1-1.html","https://club.huawei.com/thread-21839630-1-1.html")</f>
        <v/>
      </c>
    </row>
    <row r="31">
      <c r="B31" t="inlineStr">
        <is>
          <t xml:space="preserve">Devoted丶7       								</t>
        </is>
      </c>
      <c r="C31" t="inlineStr">
        <is>
          <t>M6用腾讯视频看电影不能满屏</t>
        </is>
      </c>
      <c r="D31" s="2">
        <f>HYPERLINK("https://club.huawei.com/thread-21860511-1-1.html","https://club.huawei.com/thread-21860511-1-1.html")</f>
        <v/>
      </c>
    </row>
    <row r="32">
      <c r="B32" t="inlineStr">
        <is>
          <t xml:space="preserve">huafans01247973662       								</t>
        </is>
      </c>
      <c r="C32" t="inlineStr">
        <is>
          <t>huawei m6 没有google play 服务 team viewer 无法使用？</t>
        </is>
      </c>
      <c r="D32" s="2">
        <f>HYPERLINK("https://club.huawei.com/thread-21862256-1-1.html","https://club.huawei.com/thread-21862256-1-1.html")</f>
        <v/>
      </c>
    </row>
    <row r="33">
      <c r="B33" t="inlineStr">
        <is>
          <t xml:space="preserve">惺忪无味       								</t>
        </is>
      </c>
      <c r="C33" t="inlineStr">
        <is>
          <t>QQ音乐平行世界</t>
        </is>
      </c>
      <c r="D33" s="2">
        <f>HYPERLINK("https://club.huawei.com/thread-21853697-1-1.html","https://club.huawei.com/thread-21853697-1-1.html")</f>
        <v/>
      </c>
    </row>
    <row r="34">
      <c r="B34" t="inlineStr">
        <is>
          <t xml:space="preserve">溜的飞起lalala       								</t>
        </is>
      </c>
      <c r="C34" t="inlineStr">
        <is>
          <t>看视频时下啦会把音量变小</t>
        </is>
      </c>
      <c r="D34" s="2">
        <f>HYPERLINK("https://club.huawei.com/thread-21860555-1-1.html","https://club.huawei.com/thread-21860555-1-1.html")</f>
        <v/>
      </c>
    </row>
    <row r="35">
      <c r="B35" t="inlineStr">
        <is>
          <t xml:space="preserve">huafans0143850349       								</t>
        </is>
      </c>
      <c r="C35" t="inlineStr">
        <is>
          <t>请问这是什么情况啊？</t>
        </is>
      </c>
      <c r="D35" s="2">
        <f>HYPERLINK("https://club.huawei.com/thread-21861690-1-1.html","https://club.huawei.com/thread-21861690-1-1.html")</f>
        <v/>
      </c>
    </row>
    <row r="36">
      <c r="B36" t="inlineStr">
        <is>
          <t xml:space="preserve">wanshi12       								</t>
        </is>
      </c>
      <c r="C36" t="inlineStr">
        <is>
          <t>华为m6屏幕维修（下文）</t>
        </is>
      </c>
      <c r="D36" s="2">
        <f>HYPERLINK("https://club.huawei.com/thread-21840903-1-1.html","https://club.huawei.com/thread-21840903-1-1.html")</f>
        <v/>
      </c>
    </row>
    <row r="37">
      <c r="B37" t="inlineStr">
        <is>
          <t xml:space="preserve">huafans01326254628       								</t>
        </is>
      </c>
      <c r="C37" t="inlineStr">
        <is>
          <t>华为M6 10.8寸应用市场没有QQHD版，并且腾讯官网下载也无法用</t>
        </is>
      </c>
      <c r="D37" s="2">
        <f>HYPERLINK("https://club.huawei.com/thread-21859507-1-1.html","https://club.huawei.com/thread-21859507-1-1.html")</f>
        <v/>
      </c>
    </row>
    <row r="38">
      <c r="B38" t="inlineStr">
        <is>
          <t xml:space="preserve">wanshi12       								</t>
        </is>
      </c>
      <c r="C38" t="inlineStr">
        <is>
          <t>华为m6屏幕质量不太好</t>
        </is>
      </c>
      <c r="D38" s="2">
        <f>HYPERLINK("https://club.huawei.com/thread-21831264-1-2.html","https://club.huawei.com/thread-21831264-1-2.html")</f>
        <v/>
      </c>
    </row>
    <row r="39">
      <c r="B39" t="inlineStr">
        <is>
          <t xml:space="preserve">huafans01348477482       								</t>
        </is>
      </c>
      <c r="C39" t="inlineStr">
        <is>
          <t>你们的M6能调整分辨率吗？</t>
        </is>
      </c>
      <c r="D39" s="2">
        <f>HYPERLINK("https://club.huawei.com/thread-21859434-1-2.html","https://club.huawei.com/thread-21859434-1-2.html")</f>
        <v/>
      </c>
    </row>
    <row r="40">
      <c r="B40" t="inlineStr">
        <is>
          <t xml:space="preserve">谭小麟nb       								</t>
        </is>
      </c>
      <c r="C40" t="inlineStr">
        <is>
          <t>话说有熄屏显示的吗？</t>
        </is>
      </c>
      <c r="D40" s="2">
        <f>HYPERLINK("https://club.huawei.com/thread-21729291-1-2.html","https://club.huawei.com/thread-21729291-1-2.html")</f>
        <v/>
      </c>
    </row>
    <row r="41">
      <c r="B41" t="inlineStr">
        <is>
          <t xml:space="preserve">huafans01321292572       								</t>
        </is>
      </c>
      <c r="C41" t="inlineStr">
        <is>
          <t>抖音酷狗酷我平行世界问题</t>
        </is>
      </c>
      <c r="D41" s="2">
        <f>HYPERLINK("https://club.huawei.com/thread-21856994-1-2.html","https://club.huawei.com/thread-21856994-1-2.html")</f>
        <v/>
      </c>
    </row>
    <row r="42">
      <c r="B42" t="inlineStr">
        <is>
          <t xml:space="preserve">huafen201156307       								</t>
        </is>
      </c>
      <c r="C42" t="inlineStr">
        <is>
          <t>为什么在手势操作下，那个实体按键不能用！</t>
        </is>
      </c>
      <c r="D42" s="2">
        <f>HYPERLINK("https://club.huawei.com/thread-21858801-1-2.html","https://club.huawei.com/thread-21858801-1-2.html")</f>
        <v/>
      </c>
    </row>
    <row r="43">
      <c r="B43" t="inlineStr">
        <is>
          <t xml:space="preserve">真皮月饼       								</t>
        </is>
      </c>
      <c r="C43" t="inlineStr">
        <is>
          <t>花粉俱乐部怎么还没修复</t>
        </is>
      </c>
      <c r="D43" s="2">
        <f>HYPERLINK("https://club.huawei.com/thread-21857483-1-2.html","https://club.huawei.com/thread-21857483-1-2.html")</f>
        <v/>
      </c>
    </row>
    <row r="44">
      <c r="B44" t="inlineStr">
        <is>
          <t xml:space="preserve">越西西       								</t>
        </is>
      </c>
      <c r="C44" t="inlineStr">
        <is>
          <t>服了，微信HD都没有</t>
        </is>
      </c>
      <c r="D44" s="2">
        <f>HYPERLINK("https://club.huawei.com/thread-21826020-1-2.html","https://club.huawei.com/thread-21826020-1-2.html")</f>
        <v/>
      </c>
    </row>
    <row r="45">
      <c r="B45" t="inlineStr">
        <is>
          <t xml:space="preserve">奋不顾身地走       								</t>
        </is>
      </c>
      <c r="C45" t="inlineStr">
        <is>
          <t>m6经常不能自动旋转屏幕</t>
        </is>
      </c>
      <c r="D45" s="2">
        <f>HYPERLINK("https://club.huawei.com/thread-21854264-1-2.html","https://club.huawei.com/thread-21854264-1-2.html")</f>
        <v/>
      </c>
    </row>
    <row r="46">
      <c r="B46" t="inlineStr">
        <is>
          <t xml:space="preserve">huafans01253164958       								</t>
        </is>
      </c>
      <c r="C46" t="inlineStr">
        <is>
          <t>应用市场打开是白屏</t>
        </is>
      </c>
      <c r="D46" s="2">
        <f>HYPERLINK("https://club.huawei.com/thread-21841673-1-2.html","https://club.huawei.com/thread-21841673-1-2.html")</f>
        <v/>
      </c>
    </row>
    <row r="47">
      <c r="B47" t="inlineStr">
        <is>
          <t xml:space="preserve">huafen929175149       								</t>
        </is>
      </c>
      <c r="C47" t="inlineStr">
        <is>
          <t>网上邻居与局域网内服务器</t>
        </is>
      </c>
      <c r="D47" s="2">
        <f>HYPERLINK("https://club.huawei.com/thread-21495607-1-2.html","https://club.huawei.com/thread-21495607-1-2.html")</f>
        <v/>
      </c>
    </row>
    <row r="48">
      <c r="B48" t="inlineStr">
        <is>
          <t xml:space="preserve">拉格朗日的心可微       								</t>
        </is>
      </c>
      <c r="C48" t="inlineStr">
        <is>
          <t>管理能帮忙看下为什么发布不了</t>
        </is>
      </c>
      <c r="D48" s="2">
        <f>HYPERLINK("https://club.huawei.com/thread-21858500-1-2.html","https://club.huawei.com/thread-21858500-1-2.html")</f>
        <v/>
      </c>
    </row>
    <row r="49">
      <c r="B49" t="inlineStr">
        <is>
          <t xml:space="preserve">NoVaEnd       								</t>
        </is>
      </c>
      <c r="C49" t="inlineStr">
        <is>
          <t>这是什么，m6真让人失望</t>
        </is>
      </c>
      <c r="D49" s="2">
        <f>HYPERLINK("https://club.huawei.com/thread-21854250-1-2.html","https://club.huawei.com/thread-21854250-1-2.html")</f>
        <v/>
      </c>
    </row>
    <row r="50">
      <c r="B50" t="inlineStr">
        <is>
          <t xml:space="preserve">huafans014810055       								</t>
        </is>
      </c>
      <c r="C50" t="inlineStr">
        <is>
          <t>为什么我的M6充电这么慢？</t>
        </is>
      </c>
      <c r="D50" s="2">
        <f>HYPERLINK("https://club.huawei.com/thread-21425253-1-2.html","https://club.huawei.com/thread-21425253-1-2.html")</f>
        <v/>
      </c>
    </row>
    <row r="51">
      <c r="B51" t="inlineStr">
        <is>
          <t xml:space="preserve">huafen675054043       								</t>
        </is>
      </c>
      <c r="C51" t="inlineStr">
        <is>
          <t>游戏闪退，掉帧严重</t>
        </is>
      </c>
      <c r="D51" s="2">
        <f>HYPERLINK("https://club.huawei.com/thread-21853737-1-2.html","https://club.huawei.com/thread-21853737-1-2.html")</f>
        <v/>
      </c>
    </row>
    <row r="52">
      <c r="B52" t="inlineStr">
        <is>
          <t xml:space="preserve">huafans01248806500       								</t>
        </is>
      </c>
      <c r="C52" t="inlineStr">
        <is>
          <t>华为平板M6 10.8寸 截屏问题</t>
        </is>
      </c>
      <c r="D52" s="2">
        <f>HYPERLINK("https://club.huawei.com/thread-21858053-1-2.html","https://club.huawei.com/thread-21858053-1-2.html")</f>
        <v/>
      </c>
    </row>
    <row r="53">
      <c r="B53" t="inlineStr">
        <is>
          <t xml:space="preserve">Max_Voyager       								</t>
        </is>
      </c>
      <c r="C53" t="inlineStr">
        <is>
          <t>M6平行世界反馈</t>
        </is>
      </c>
      <c r="D53" s="2">
        <f>HYPERLINK("https://club.huawei.com/thread-21857890-1-2.html","https://club.huawei.com/thread-21857890-1-2.html")</f>
        <v/>
      </c>
    </row>
    <row r="54">
      <c r="A54" t="inlineStr">
        <is>
          <t>荣耀V20</t>
        </is>
      </c>
      <c r="B54" t="inlineStr">
        <is>
          <t xml:space="preserve">愿天下的父母身体健康       								</t>
        </is>
      </c>
      <c r="C54" t="inlineStr">
        <is>
          <t>深色模式失常</t>
        </is>
      </c>
      <c r="D54" s="2">
        <f>HYPERLINK("https://club.huawei.com/thread-21862755-1-1.html","https://club.huawei.com/thread-21862755-1-1.html")</f>
        <v/>
      </c>
    </row>
    <row r="55">
      <c r="B55" t="inlineStr">
        <is>
          <t xml:space="preserve">修仙凡人       								</t>
        </is>
      </c>
      <c r="C55" t="inlineStr">
        <is>
          <t>小米手环2在华为更新系统后无法进行屏幕解锁</t>
        </is>
      </c>
      <c r="D55" s="2">
        <f>HYPERLINK("https://club.huawei.com/thread-21862818-1-1.html","https://club.huawei.com/thread-21862818-1-1.html")</f>
        <v/>
      </c>
    </row>
    <row r="56">
      <c r="B56" t="inlineStr">
        <is>
          <t xml:space="preserve">huafen617245173       								</t>
        </is>
      </c>
      <c r="C56" t="inlineStr">
        <is>
          <t>233版本</t>
        </is>
      </c>
      <c r="D56" s="2">
        <f>HYPERLINK("https://club.huawei.com/thread-21860630-1-1.html","https://club.huawei.com/thread-21860630-1-1.html")</f>
        <v/>
      </c>
    </row>
    <row r="57">
      <c r="B57" t="inlineStr">
        <is>
          <t xml:space="preserve">huafans01332915168       								</t>
        </is>
      </c>
      <c r="C57" t="inlineStr">
        <is>
          <t>华为客服，华为，你大爷的，没完没了了是吧</t>
        </is>
      </c>
      <c r="D57" s="2">
        <f>HYPERLINK("https://club.huawei.com/thread-21860267-1-1.html","https://club.huawei.com/thread-21860267-1-1.html")</f>
        <v/>
      </c>
    </row>
    <row r="58">
      <c r="B58" t="inlineStr">
        <is>
          <t xml:space="preserve">乞儿666       								</t>
        </is>
      </c>
      <c r="C58" t="inlineStr">
        <is>
          <t>更新完安卓10不能横屏看视频了</t>
        </is>
      </c>
      <c r="D58" s="2">
        <f>HYPERLINK("https://club.huawei.com/thread-21861762-1-1.html","https://club.huawei.com/thread-21861762-1-1.html")</f>
        <v/>
      </c>
    </row>
    <row r="59">
      <c r="B59" t="inlineStr">
        <is>
          <t xml:space="preserve">huafans01202012896       								</t>
        </is>
      </c>
      <c r="C59" t="inlineStr">
        <is>
          <t>荣耀v20蓝牙耳机听歌看视频卡顿</t>
        </is>
      </c>
      <c r="D59" s="2">
        <f>HYPERLINK("https://club.huawei.com/thread-21862764-1-1.html","https://club.huawei.com/thread-21862764-1-1.html")</f>
        <v/>
      </c>
    </row>
    <row r="60">
      <c r="B60" t="inlineStr">
        <is>
          <t xml:space="preserve">唯一的牽掛       								</t>
        </is>
      </c>
      <c r="C60" t="inlineStr">
        <is>
          <t>v20负一屏啥也没有，什么情况</t>
        </is>
      </c>
      <c r="D60" s="2">
        <f>HYPERLINK("https://club.huawei.com/thread-21862748-1-1.html","https://club.huawei.com/thread-21862748-1-1.html")</f>
        <v/>
      </c>
    </row>
    <row r="61">
      <c r="B61" t="inlineStr">
        <is>
          <t xml:space="preserve">huafen345769470       								</t>
        </is>
      </c>
      <c r="C61" t="inlineStr">
        <is>
          <t>晚上待机耗电百分之十几，这是为什么</t>
        </is>
      </c>
      <c r="D61" s="2">
        <f>HYPERLINK("https://club.huawei.com/thread-21855771-1-2.html","https://club.huawei.com/thread-21855771-1-2.html")</f>
        <v/>
      </c>
    </row>
    <row r="62">
      <c r="B62" t="inlineStr">
        <is>
          <t xml:space="preserve">纠纠缠缠买不买       								</t>
        </is>
      </c>
      <c r="C62" t="inlineStr">
        <is>
          <t>【系统自带相册老是自动生成“时刻】</t>
        </is>
      </c>
      <c r="D62" s="2">
        <f>HYPERLINK("https://club.huawei.com/thread-21862056-1-2.html","https://club.huawei.com/thread-21862056-1-2.html")</f>
        <v/>
      </c>
    </row>
    <row r="63">
      <c r="B63" t="inlineStr">
        <is>
          <t xml:space="preserve">huafans01236419422       								</t>
        </is>
      </c>
      <c r="C63" t="inlineStr">
        <is>
          <t>系统bug   视屏类无法横屏观看</t>
        </is>
      </c>
      <c r="D63" s="2">
        <f>HYPERLINK("https://club.huawei.com/thread-21860154-1-2.html","https://club.huawei.com/thread-21860154-1-2.html")</f>
        <v/>
      </c>
    </row>
    <row r="64">
      <c r="B64" t="inlineStr">
        <is>
          <t xml:space="preserve">能鸽善鹉       								</t>
        </is>
      </c>
      <c r="C64" t="inlineStr">
        <is>
          <t>转转也算游戏了吗</t>
        </is>
      </c>
      <c r="D64" s="2">
        <f>HYPERLINK("https://club.huawei.com/thread-21862166-1-2.html","https://club.huawei.com/thread-21862166-1-2.html")</f>
        <v/>
      </c>
    </row>
    <row r="65">
      <c r="B65" t="inlineStr">
        <is>
          <t xml:space="preserve">huafans01212340828       								</t>
        </is>
      </c>
      <c r="C65" t="inlineStr">
        <is>
          <t>智慧识别不正确</t>
        </is>
      </c>
      <c r="D65" s="2">
        <f>HYPERLINK("https://club.huawei.com/thread-21861260-1-2.html","https://club.huawei.com/thread-21861260-1-2.html")</f>
        <v/>
      </c>
    </row>
    <row r="66">
      <c r="B66" t="inlineStr">
        <is>
          <t xml:space="preserve">清都郎       								</t>
        </is>
      </c>
      <c r="C66" t="inlineStr">
        <is>
          <t>能不能把wifi万能钥匙控制下？</t>
        </is>
      </c>
      <c r="D66" s="2">
        <f>HYPERLINK("https://club.huawei.com/thread-21862133-1-2.html","https://club.huawei.com/thread-21862133-1-2.html")</f>
        <v/>
      </c>
    </row>
    <row r="67">
      <c r="A67" t="inlineStr">
        <is>
          <t>荣耀20系列</t>
        </is>
      </c>
      <c r="B67" t="inlineStr">
        <is>
          <t xml:space="preserve">huafans01297711171       								</t>
        </is>
      </c>
      <c r="C67" t="inlineStr">
        <is>
          <t>荣耀20s广告</t>
        </is>
      </c>
      <c r="D67" s="2">
        <f>HYPERLINK("https://club.huawei.com/thread-21862857-1-1.html","https://club.huawei.com/thread-21862857-1-1.html")</f>
        <v/>
      </c>
    </row>
    <row r="68">
      <c r="B68" t="inlineStr">
        <is>
          <t xml:space="preserve">huafans01318908133       								</t>
        </is>
      </c>
      <c r="C68" t="inlineStr">
        <is>
          <t>更新系统后出现的问题</t>
        </is>
      </c>
      <c r="D68" s="2">
        <f>HYPERLINK("https://club.huawei.com/thread-21862767-1-1.html","https://club.huawei.com/thread-21862767-1-1.html")</f>
        <v/>
      </c>
    </row>
    <row r="69">
      <c r="B69" t="inlineStr">
        <is>
          <t xml:space="preserve">huafans01376274349       								</t>
        </is>
      </c>
      <c r="C69" t="inlineStr">
        <is>
          <t>为什么刚办的电信卡不能用？</t>
        </is>
      </c>
      <c r="D69" s="2">
        <f>HYPERLINK("https://club.huawei.com/thread-21862660-1-1.html","https://club.huawei.com/thread-21862660-1-1.html")</f>
        <v/>
      </c>
    </row>
    <row r="70">
      <c r="B70" t="inlineStr">
        <is>
          <t xml:space="preserve">huafans01252514047       								</t>
        </is>
      </c>
      <c r="C70" t="inlineStr">
        <is>
          <t>你们的20手机不开VoLTE模式打电话会显示网络忙吗</t>
        </is>
      </c>
      <c r="D70" s="2">
        <f>HYPERLINK("https://club.huawei.com/thread-21862191-1-1.html","https://club.huawei.com/thread-21862191-1-1.html")</f>
        <v/>
      </c>
    </row>
    <row r="71">
      <c r="B71" t="inlineStr">
        <is>
          <t xml:space="preserve">huafen623650671       								</t>
        </is>
      </c>
      <c r="C71" t="inlineStr">
        <is>
          <t>3.0公测系统，支付宝里面的电子公交卡怎么添加桌面不成功</t>
        </is>
      </c>
      <c r="D71" s="2">
        <f>HYPERLINK("https://club.huawei.com/thread-21862536-1-1.html","https://club.huawei.com/thread-21862536-1-1.html")</f>
        <v/>
      </c>
    </row>
    <row r="72">
      <c r="B72" t="inlineStr">
        <is>
          <t xml:space="preserve">人海中寻找你       								</t>
        </is>
      </c>
      <c r="C72" t="inlineStr">
        <is>
          <t>20 PRO 升10系统后，软件不能用</t>
        </is>
      </c>
      <c r="D72" s="2">
        <f>HYPERLINK("https://club.huawei.com/thread-21862416-1-1.html","https://club.huawei.com/thread-21862416-1-1.html")</f>
        <v/>
      </c>
    </row>
    <row r="73">
      <c r="B73" t="inlineStr">
        <is>
          <t xml:space="preserve">人海中寻找你       								</t>
        </is>
      </c>
      <c r="C73" t="inlineStr">
        <is>
          <t>20 PRO 升10系统后，软件不能用</t>
        </is>
      </c>
      <c r="D73" s="2">
        <f>HYPERLINK("https://club.huawei.com/thread-21862416-1-2.html","https://club.huawei.com/thread-21862416-1-2.html")</f>
        <v/>
      </c>
    </row>
    <row r="74">
      <c r="B74" t="inlineStr">
        <is>
          <t xml:space="preserve">huafans01239596133       								</t>
        </is>
      </c>
      <c r="C74" t="inlineStr">
        <is>
          <t>觉得新买的荣耀20pro掉电有点快呢</t>
        </is>
      </c>
      <c r="D74" s="2">
        <f>HYPERLINK("https://club.huawei.com/thread-21860408-1-2.html","https://club.huawei.com/thread-21860408-1-2.html")</f>
        <v/>
      </c>
    </row>
    <row r="75">
      <c r="B75" t="inlineStr">
        <is>
          <t xml:space="preserve">huafans01396595019       								</t>
        </is>
      </c>
      <c r="C75" t="inlineStr">
        <is>
          <t>更新系统后日历不显示放假</t>
        </is>
      </c>
      <c r="D75" s="2">
        <f>HYPERLINK("https://club.huawei.com/thread-21861658-1-2.html","https://club.huawei.com/thread-21861658-1-2.html")</f>
        <v/>
      </c>
    </row>
    <row r="76">
      <c r="B76" t="inlineStr">
        <is>
          <t xml:space="preserve">huafen190495795       								</t>
        </is>
      </c>
      <c r="C76" t="inlineStr">
        <is>
          <t>手机个人热点无法开启</t>
        </is>
      </c>
      <c r="D76" s="2">
        <f>HYPERLINK("https://club.huawei.com/thread-21862135-1-2.html","https://club.huawei.com/thread-21862135-1-2.html")</f>
        <v/>
      </c>
    </row>
    <row r="77">
      <c r="B77" t="inlineStr">
        <is>
          <t xml:space="preserve">梅花三弄风舞起       								</t>
        </is>
      </c>
      <c r="C77" t="inlineStr">
        <is>
          <t>175版拍月亮能力差</t>
        </is>
      </c>
      <c r="D77" s="2">
        <f>HYPERLINK("https://club.huawei.com/thread-21862588-1-2.html","https://club.huawei.com/thread-21862588-1-2.html")</f>
        <v/>
      </c>
    </row>
    <row r="78">
      <c r="B78" t="inlineStr">
        <is>
          <t xml:space="preserve">huafans01314489883       								</t>
        </is>
      </c>
      <c r="C78" t="inlineStr">
        <is>
          <t>系统更新后</t>
        </is>
      </c>
      <c r="D78" s="2">
        <f>HYPERLINK("https://club.huawei.com/thread-21861976-1-2.html","https://club.huawei.com/thread-21861976-1-2.html")</f>
        <v/>
      </c>
    </row>
    <row r="79">
      <c r="B79" t="inlineStr">
        <is>
          <t xml:space="preserve">TI_AMO       								</t>
        </is>
      </c>
      <c r="C79" t="inlineStr">
        <is>
          <t>闹钟</t>
        </is>
      </c>
      <c r="D79" s="2">
        <f>HYPERLINK("https://club.huawei.com/thread-21862584-1-2.html","https://club.huawei.com/thread-21862584-1-2.html")</f>
        <v/>
      </c>
    </row>
    <row r="80">
      <c r="A80" t="inlineStr">
        <is>
          <t>华为nova5</t>
        </is>
      </c>
      <c r="B80" t="inlineStr">
        <is>
          <t xml:space="preserve">我要加入PC       								</t>
        </is>
      </c>
      <c r="C80" t="inlineStr">
        <is>
          <t>智慧识屏将0识别成O导致我报名内测时sn码输入错误</t>
        </is>
      </c>
      <c r="D80" s="2">
        <f>HYPERLINK("https://club.huawei.com/thread-21862037-1-2.html","https://club.huawei.com/thread-21862037-1-2.html")</f>
        <v/>
      </c>
    </row>
    <row r="81">
      <c r="B81" t="inlineStr">
        <is>
          <t xml:space="preserve">huang司令       								</t>
        </is>
      </c>
      <c r="C81" t="inlineStr">
        <is>
          <t>系统更新检测结果不同？</t>
        </is>
      </c>
      <c r="D81" s="2">
        <f>HYPERLINK("https://club.huawei.com/thread-21862744-1-2.html","https://club.huawei.com/thread-21862744-1-2.html")</f>
        <v/>
      </c>
    </row>
    <row r="82">
      <c r="B82" t="inlineStr">
        <is>
          <t xml:space="preserve">huafans01250415185       								</t>
        </is>
      </c>
      <c r="C82" t="inlineStr">
        <is>
          <t>为啥子我买买完主题换个手机登就用不了了</t>
        </is>
      </c>
      <c r="D82" s="2">
        <f>HYPERLINK("https://club.huawei.com/thread-21862578-1-2.html","https://club.huawei.com/thread-21862578-1-2.html")</f>
        <v/>
      </c>
    </row>
    <row r="83">
      <c r="B83" t="inlineStr">
        <is>
          <t xml:space="preserve">包子正流行       								</t>
        </is>
      </c>
      <c r="C83" t="inlineStr">
        <is>
          <t>手机经常死机重启</t>
        </is>
      </c>
      <c r="D83" s="2">
        <f>HYPERLINK("https://club.huawei.com/thread-21862516-1-2.html","https://club.huawei.com/thread-21862516-1-2.html")</f>
        <v/>
      </c>
    </row>
    <row r="84">
      <c r="B84" t="inlineStr">
        <is>
          <t xml:space="preserve">huafen081480904       								</t>
        </is>
      </c>
      <c r="C84" t="inlineStr">
        <is>
          <t>华为nova5 Pro移动数据网络太差</t>
        </is>
      </c>
      <c r="D84" s="2">
        <f>HYPERLINK("https://club.huawei.com/thread-21862141-1-2.html","https://club.huawei.com/thread-21862141-1-2.html")</f>
        <v/>
      </c>
    </row>
    <row r="85">
      <c r="B85" t="inlineStr">
        <is>
          <t xml:space="preserve">尘世一场梦       								</t>
        </is>
      </c>
      <c r="C85" t="inlineStr">
        <is>
          <t>有内测资格175版本收不到EMUI10</t>
        </is>
      </c>
      <c r="D85" s="2">
        <f>HYPERLINK("https://club.huawei.com/thread-21862002-1-2.html","https://club.huawei.com/thread-21862002-1-2.html")</f>
        <v/>
      </c>
    </row>
    <row r="86">
      <c r="A86" t="inlineStr">
        <is>
          <t>荣耀20i</t>
        </is>
      </c>
      <c r="B86" t="inlineStr">
        <is>
          <t xml:space="preserve">huafans01298415917       								</t>
        </is>
      </c>
      <c r="C86" t="inlineStr">
        <is>
          <t>20i 自拍镜像问题</t>
        </is>
      </c>
      <c r="D86" s="2">
        <f>HYPERLINK("https://club.huawei.com/thread-21862800-1-1.html","https://club.huawei.com/thread-21862800-1-1.html")</f>
        <v/>
      </c>
    </row>
    <row r="87">
      <c r="B87" t="inlineStr">
        <is>
          <t xml:space="preserve">惜时间       								</t>
        </is>
      </c>
      <c r="C87" t="inlineStr">
        <is>
          <t>荣耀20i手机背部氧化</t>
        </is>
      </c>
      <c r="D87" s="2">
        <f>HYPERLINK("https://club.huawei.com/thread-21861271-1-1.html","https://club.huawei.com/thread-21861271-1-1.html")</f>
        <v/>
      </c>
    </row>
    <row r="88">
      <c r="B88" t="inlineStr">
        <is>
          <t xml:space="preserve">huafen526568242       								</t>
        </is>
      </c>
      <c r="C88" t="inlineStr">
        <is>
          <t>手势导航问题，通知问题，耗电快问题</t>
        </is>
      </c>
      <c r="D88" s="2">
        <f>HYPERLINK("https://club.huawei.com/thread-21858323-1-1.html","https://club.huawei.com/thread-21858323-1-1.html")</f>
        <v/>
      </c>
    </row>
    <row r="89">
      <c r="B89" t="inlineStr">
        <is>
          <t xml:space="preserve">huafen011929493       								</t>
        </is>
      </c>
      <c r="C89" t="inlineStr">
        <is>
          <t>emui10.0.0.135耗电超级快</t>
        </is>
      </c>
      <c r="D89" s="2">
        <f>HYPERLINK("https://club.huawei.com/thread-21855641-1-1.html","https://club.huawei.com/thread-21855641-1-1.html")</f>
        <v/>
      </c>
    </row>
    <row r="90">
      <c r="B90" t="inlineStr">
        <is>
          <t xml:space="preserve">huafen487940900       								</t>
        </is>
      </c>
      <c r="C90" t="inlineStr">
        <is>
          <t>荣耀20更新10.0系统后 4G运行内存</t>
        </is>
      </c>
      <c r="D90" s="2">
        <f>HYPERLINK("https://club.huawei.com/thread-21860700-1-1.html","https://club.huawei.com/thread-21860700-1-1.html")</f>
        <v/>
      </c>
    </row>
    <row r="91">
      <c r="B91" t="inlineStr">
        <is>
          <t xml:space="preserve">华为忠实花粉       								</t>
        </is>
      </c>
      <c r="C91" t="inlineStr">
        <is>
          <t>为啥应用助手和华为应用商店和华为移动服务相关</t>
        </is>
      </c>
      <c r="D91" s="2">
        <f>HYPERLINK("https://club.huawei.com/thread-21861142-1-1.html","https://club.huawei.com/thread-21861142-1-1.html")</f>
        <v/>
      </c>
    </row>
    <row r="92">
      <c r="B92" t="inlineStr">
        <is>
          <t xml:space="preserve">华为忠实花粉       								</t>
        </is>
      </c>
      <c r="C92" t="inlineStr">
        <is>
          <t>为什么官方舍不得加上方舟编译器，希望正式版能加上</t>
        </is>
      </c>
      <c r="D92" s="2">
        <f>HYPERLINK("https://club.huawei.com/thread-21849538-1-1.html","https://club.huawei.com/thread-21849538-1-1.html")</f>
        <v/>
      </c>
    </row>
    <row r="93">
      <c r="B93" t="inlineStr">
        <is>
          <t xml:space="preserve">浅Light       								</t>
        </is>
      </c>
      <c r="C93" t="inlineStr">
        <is>
          <t>wifi问题</t>
        </is>
      </c>
      <c r="D93" s="2">
        <f>HYPERLINK("https://club.huawei.com/thread-21850892-1-1.html","https://club.huawei.com/thread-21850892-1-1.html")</f>
        <v/>
      </c>
    </row>
    <row r="94">
      <c r="B94" t="inlineStr">
        <is>
          <t xml:space="preserve">huafen487940900       								</t>
        </is>
      </c>
      <c r="C94" t="inlineStr">
        <is>
          <t>荣耀20i运行内存</t>
        </is>
      </c>
      <c r="D94" s="2">
        <f>HYPERLINK("https://club.huawei.com/thread-21860026-1-1.html","https://club.huawei.com/thread-21860026-1-1.html")</f>
        <v/>
      </c>
    </row>
    <row r="95">
      <c r="B95" t="inlineStr">
        <is>
          <t xml:space="preserve">筱筱鸭       								</t>
        </is>
      </c>
      <c r="C95" t="inlineStr">
        <is>
          <t>最新系统</t>
        </is>
      </c>
      <c r="D95" s="2">
        <f>HYPERLINK("https://club.huawei.com/thread-21857286-1-1.html","https://club.huawei.com/thread-21857286-1-1.html")</f>
        <v/>
      </c>
    </row>
    <row r="96">
      <c r="B96" t="inlineStr">
        <is>
          <t xml:space="preserve">荣耀20icoo       								</t>
        </is>
      </c>
      <c r="C96" t="inlineStr">
        <is>
          <t>从wifi环境出来后上网超级慢或者无法连接网络？</t>
        </is>
      </c>
      <c r="D96" s="2">
        <f>HYPERLINK("https://club.huawei.com/thread-21829669-1-1.html","https://club.huawei.com/thread-21829669-1-1.html")</f>
        <v/>
      </c>
    </row>
    <row r="97">
      <c r="B97" t="inlineStr">
        <is>
          <t xml:space="preserve">huafen002281659       								</t>
        </is>
      </c>
      <c r="C97" t="inlineStr">
        <is>
          <t>怎么回事？</t>
        </is>
      </c>
      <c r="D97" s="2">
        <f>HYPERLINK("https://club.huawei.com/thread-21853650-1-1.html","https://club.huawei.com/thread-21853650-1-1.html")</f>
        <v/>
      </c>
    </row>
    <row r="98">
      <c r="B98" t="inlineStr">
        <is>
          <t xml:space="preserve">huafans01382973915       								</t>
        </is>
      </c>
      <c r="C98" t="inlineStr">
        <is>
          <t>为什么用荣耀20i拍显示器画面非常不清楚</t>
        </is>
      </c>
      <c r="D98" s="2">
        <f>HYPERLINK("https://club.huawei.com/thread-21849632-1-1.html","https://club.huawei.com/thread-21849632-1-1.html")</f>
        <v/>
      </c>
    </row>
    <row r="99">
      <c r="B99" t="inlineStr">
        <is>
          <t xml:space="preserve">Enodls       								</t>
        </is>
      </c>
      <c r="C99" t="inlineStr">
        <is>
          <t>无法息屏</t>
        </is>
      </c>
      <c r="D99" s="2">
        <f>HYPERLINK("https://club.huawei.com/thread-21850500-1-1.html","https://club.huawei.com/thread-21850500-1-1.html")</f>
        <v/>
      </c>
    </row>
    <row r="100">
      <c r="B100" t="inlineStr">
        <is>
          <t xml:space="preserve">华为忠实花粉       								</t>
        </is>
      </c>
      <c r="C100" t="inlineStr">
        <is>
          <t>不喜欢游戏模式下翻下的通知栏，感觉不好看！</t>
        </is>
      </c>
      <c r="D100" s="2">
        <f>HYPERLINK("https://club.huawei.com/thread-21853357-1-1.html","https://club.huawei.com/thread-21853357-1-1.html")</f>
        <v/>
      </c>
    </row>
    <row r="101">
      <c r="B101" t="inlineStr">
        <is>
          <t xml:space="preserve">liushang01       								</t>
        </is>
      </c>
      <c r="C101" t="inlineStr">
        <is>
          <t>荣耀20i插卡槽</t>
        </is>
      </c>
      <c r="D101" s="2">
        <f>HYPERLINK("https://club.huawei.com/thread-21854635-1-1.html","https://club.huawei.com/thread-21854635-1-1.html")</f>
        <v/>
      </c>
    </row>
    <row r="102">
      <c r="B102" t="inlineStr">
        <is>
          <t xml:space="preserve">huafans01383278685       								</t>
        </is>
      </c>
      <c r="C102" t="inlineStr">
        <is>
          <t>通知延迟</t>
        </is>
      </c>
      <c r="D102" s="2">
        <f>HYPERLINK("https://club.huawei.com/thread-21852397-1-2.html","https://club.huawei.com/thread-21852397-1-2.html")</f>
        <v/>
      </c>
    </row>
    <row r="103">
      <c r="B103" t="inlineStr">
        <is>
          <t xml:space="preserve">huafans01385521076       								</t>
        </is>
      </c>
      <c r="C103" t="inlineStr">
        <is>
          <t>手机屏幕怎么这样，是坏了吗</t>
        </is>
      </c>
      <c r="D103" s="2">
        <f>HYPERLINK("https://club.huawei.com/thread-21136463-1-2.html","https://club.huawei.com/thread-21136463-1-2.html")</f>
        <v/>
      </c>
    </row>
    <row r="104">
      <c r="B104" t="inlineStr">
        <is>
          <t xml:space="preserve">肾虚的吴忧       								</t>
        </is>
      </c>
      <c r="C104" t="inlineStr">
        <is>
          <t>字幕</t>
        </is>
      </c>
      <c r="D104" s="2">
        <f>HYPERLINK("https://club.huawei.com/thread-21849650-1-2.html","https://club.huawei.com/thread-21849650-1-2.html")</f>
        <v/>
      </c>
    </row>
    <row r="105">
      <c r="B105" t="inlineStr">
        <is>
          <t xml:space="preserve">huafans01361664616       								</t>
        </is>
      </c>
      <c r="C105" t="inlineStr">
        <is>
          <t>网络变差了</t>
        </is>
      </c>
      <c r="D105" s="2">
        <f>HYPERLINK("https://club.huawei.com/thread-21838780-1-2.html","https://club.huawei.com/thread-21838780-1-2.html")</f>
        <v/>
      </c>
    </row>
    <row r="106">
      <c r="B106" t="inlineStr">
        <is>
          <t xml:space="preserve">奋斗8800       								</t>
        </is>
      </c>
      <c r="C106" t="inlineStr">
        <is>
          <t>10系统相机问题</t>
        </is>
      </c>
      <c r="D106" s="2">
        <f>HYPERLINK("https://club.huawei.com/thread-21729606-1-2.html","https://club.huawei.com/thread-21729606-1-2.html")</f>
        <v/>
      </c>
    </row>
    <row r="107">
      <c r="B107" t="inlineStr">
        <is>
          <t xml:space="preserve">huafen915158138       								</t>
        </is>
      </c>
      <c r="C107" t="inlineStr">
        <is>
          <t>20i信号问题</t>
        </is>
      </c>
      <c r="D107" s="2">
        <f>HYPERLINK("https://club.huawei.com/thread-21844931-1-2.html","https://club.huawei.com/thread-21844931-1-2.html")</f>
        <v/>
      </c>
    </row>
    <row r="108">
      <c r="B108" t="inlineStr">
        <is>
          <t xml:space="preserve">huafans01334831764       								</t>
        </is>
      </c>
      <c r="C108" t="inlineStr">
        <is>
          <t>emui10</t>
        </is>
      </c>
      <c r="D108" s="2">
        <f>HYPERLINK("https://club.huawei.com/thread-21840235-1-2.html","https://club.huawei.com/thread-21840235-1-2.html")</f>
        <v/>
      </c>
    </row>
    <row r="109">
      <c r="B109" t="inlineStr">
        <is>
          <t xml:space="preserve">huafen116131887       								</t>
        </is>
      </c>
      <c r="C109" t="inlineStr">
        <is>
          <t>插耳机不管事</t>
        </is>
      </c>
      <c r="D109" s="2">
        <f>HYPERLINK("https://club.huawei.com/thread-21842837-1-2.html","https://club.huawei.com/thread-21842837-1-2.html")</f>
        <v/>
      </c>
    </row>
    <row r="110">
      <c r="B110" t="inlineStr">
        <is>
          <t xml:space="preserve">huafen114451391       								</t>
        </is>
      </c>
      <c r="C110" t="inlineStr">
        <is>
          <t>荣耀20i</t>
        </is>
      </c>
      <c r="D110" s="2">
        <f>HYPERLINK("https://club.huawei.com/thread-21846270-1-2.html","https://club.huawei.com/thread-21846270-1-2.html")</f>
        <v/>
      </c>
    </row>
    <row r="111">
      <c r="A111" t="inlineStr">
        <is>
          <t>荣耀8X系列</t>
        </is>
      </c>
      <c r="B111" t="inlineStr">
        <is>
          <t xml:space="preserve">huafans01232521377       								</t>
        </is>
      </c>
      <c r="C111" t="inlineStr">
        <is>
          <t>莫名其妙响一下铃声</t>
        </is>
      </c>
      <c r="D111" s="2">
        <f>HYPERLINK("https://club.huawei.com/thread-21861239-1-1.html","https://club.huawei.com/thread-21861239-1-1.html")</f>
        <v/>
      </c>
    </row>
    <row r="112">
      <c r="B112" t="inlineStr">
        <is>
          <t xml:space="preserve">airhog       								</t>
        </is>
      </c>
      <c r="C112" t="inlineStr">
        <is>
          <t>荣耀8xmax上不了tmobile 4G</t>
        </is>
      </c>
      <c r="D112" s="2">
        <f>HYPERLINK("https://club.huawei.com/thread-21860789-1-1.html","https://club.huawei.com/thread-21860789-1-1.html")</f>
        <v/>
      </c>
    </row>
    <row r="113">
      <c r="B113" t="inlineStr">
        <is>
          <t xml:space="preserve">huafans01373729375       								</t>
        </is>
      </c>
      <c r="C113" t="inlineStr">
        <is>
          <t>我就想知道这个恶心的系统更新提醒能不能关掉？</t>
        </is>
      </c>
      <c r="D113" s="2">
        <f>HYPERLINK("https://club.huawei.com/thread-21784182-1-1.html","https://club.huawei.com/thread-21784182-1-1.html")</f>
        <v/>
      </c>
    </row>
    <row r="114">
      <c r="B114" t="inlineStr">
        <is>
          <t xml:space="preserve">懒羊羊汤       								</t>
        </is>
      </c>
      <c r="C114" t="inlineStr">
        <is>
          <t>怎么没有了自动调节亮度的设置？</t>
        </is>
      </c>
      <c r="D114" s="2">
        <f>HYPERLINK("https://club.huawei.com/thread-21854076-1-1.html","https://club.huawei.com/thread-21854076-1-1.html")</f>
        <v/>
      </c>
    </row>
    <row r="115">
      <c r="B115" t="inlineStr">
        <is>
          <t xml:space="preserve">烛龙深渊       								</t>
        </is>
      </c>
      <c r="C115" t="inlineStr">
        <is>
          <t>负一屏没有快递消息</t>
        </is>
      </c>
      <c r="D115" s="2">
        <f>HYPERLINK("https://club.huawei.com/thread-21858672-1-1.html","https://club.huawei.com/thread-21858672-1-1.html")</f>
        <v/>
      </c>
    </row>
    <row r="116">
      <c r="B116" t="inlineStr">
        <is>
          <t xml:space="preserve">huafen204268826       								</t>
        </is>
      </c>
      <c r="C116" t="inlineStr">
        <is>
          <t>10天前为老妈入手8X max结果问题不断，看视频卡顿，客服神...</t>
        </is>
      </c>
      <c r="D116" s="2">
        <f>HYPERLINK("https://club.huawei.com/thread-21833482-1-1.html","https://club.huawei.com/thread-21833482-1-1.html")</f>
        <v/>
      </c>
    </row>
    <row r="117">
      <c r="B117" t="inlineStr">
        <is>
          <t xml:space="preserve">zch622       								</t>
        </is>
      </c>
      <c r="C117" t="inlineStr">
        <is>
          <t>浏览器强制弹广告</t>
        </is>
      </c>
      <c r="D117" s="2">
        <f>HYPERLINK("https://club.huawei.com/thread-21858206-1-2.html","https://club.huawei.com/thread-21858206-1-2.html")</f>
        <v/>
      </c>
    </row>
    <row r="118">
      <c r="B118" t="inlineStr">
        <is>
          <t xml:space="preserve">mackvy       								</t>
        </is>
      </c>
      <c r="C118" t="inlineStr">
        <is>
          <t>什么时候升级EMUI10？</t>
        </is>
      </c>
      <c r="D118" s="2">
        <f>HYPERLINK("https://club.huawei.com/thread-21857912-1-2.html","https://club.huawei.com/thread-21857912-1-2.html")</f>
        <v/>
      </c>
    </row>
    <row r="119">
      <c r="B119" t="inlineStr">
        <is>
          <t xml:space="preserve">北念779       								</t>
        </is>
      </c>
      <c r="C119" t="inlineStr">
        <is>
          <t>断流再不优化以后绝不买荣耀！</t>
        </is>
      </c>
      <c r="D119" s="2">
        <f>HYPERLINK("https://club.huawei.com/thread-21837815-1-2.html","https://club.huawei.com/thread-21837815-1-2.html")</f>
        <v/>
      </c>
    </row>
    <row r="120">
      <c r="B120" t="inlineStr">
        <is>
          <t xml:space="preserve">huafans0121122364       								</t>
        </is>
      </c>
      <c r="C120" t="inlineStr">
        <is>
          <t>华为荣耀8X发不了朋友圈短视频</t>
        </is>
      </c>
      <c r="D120" s="2">
        <f>HYPERLINK("https://club.huawei.com/thread-18795770-1-2.html","https://club.huawei.com/thread-18795770-1-2.html")</f>
        <v/>
      </c>
    </row>
    <row r="121">
      <c r="B121" t="inlineStr">
        <is>
          <t xml:space="preserve">huafen628482378       								</t>
        </is>
      </c>
      <c r="C121" t="inlineStr">
        <is>
          <t>华为手机如何管理手机相册？？</t>
        </is>
      </c>
      <c r="D121" s="2">
        <f>HYPERLINK("https://club.huawei.com/thread-21859604-1-2.html","https://club.huawei.com/thread-21859604-1-2.html")</f>
        <v/>
      </c>
    </row>
    <row r="122">
      <c r="B122" t="inlineStr">
        <is>
          <t xml:space="preserve">zch622       								</t>
        </is>
      </c>
      <c r="C122" t="inlineStr">
        <is>
          <t>浏览器点击位置错误</t>
        </is>
      </c>
      <c r="D122" s="2">
        <f>HYPERLINK("https://club.huawei.com/thread-21858403-1-2.html","https://club.huawei.com/thread-21858403-1-2.html")</f>
        <v/>
      </c>
    </row>
    <row r="123">
      <c r="B123" t="inlineStr">
        <is>
          <t xml:space="preserve">huafans01311612313       								</t>
        </is>
      </c>
      <c r="C123" t="inlineStr">
        <is>
          <t>8xmax要不要升级9.1系统，一堆人说不好，我有点慌</t>
        </is>
      </c>
      <c r="D123" s="2">
        <f>HYPERLINK("https://club.huawei.com/thread-21853506-1-2.html","https://club.huawei.com/thread-21853506-1-2.html")</f>
        <v/>
      </c>
    </row>
    <row r="124">
      <c r="B124" t="inlineStr">
        <is>
          <t xml:space="preserve">Honor中国       								</t>
        </is>
      </c>
      <c r="C124" t="inlineStr">
        <is>
          <t>QQ通话一卡一卡的，我换备用机打就没问题</t>
        </is>
      </c>
      <c r="D124" s="2">
        <f>HYPERLINK("https://club.huawei.com/thread-21848421-1-2.html","https://club.huawei.com/thread-21848421-1-2.html")</f>
        <v/>
      </c>
    </row>
    <row r="125">
      <c r="A125" t="inlineStr">
        <is>
          <t>荣耀Note10</t>
        </is>
      </c>
      <c r="B125" t="inlineStr">
        <is>
          <t xml:space="preserve">苦乐的少年       								</t>
        </is>
      </c>
      <c r="C125" t="inlineStr">
        <is>
          <t>爱玩王者荣耀游戏的用户点进来！</t>
        </is>
      </c>
      <c r="D125" s="2">
        <f>HYPERLINK("https://club.huawei.com/thread-21855757-1-1.html","https://club.huawei.com/thread-21855757-1-1.html")</f>
        <v/>
      </c>
    </row>
    <row r="126">
      <c r="B126" t="inlineStr">
        <is>
          <t xml:space="preserve">huafans0141219930       								</t>
        </is>
      </c>
      <c r="C126" t="inlineStr">
        <is>
          <t>荣耀note10用手机电脑两用的优盘 插上没反应</t>
        </is>
      </c>
      <c r="D126" s="2">
        <f>HYPERLINK("https://club.huawei.com/thread-21860027-1-1.html","https://club.huawei.com/thread-21860027-1-1.html")</f>
        <v/>
      </c>
    </row>
    <row r="127">
      <c r="B127" t="inlineStr">
        <is>
          <t xml:space="preserve">huafans01192637316       								</t>
        </is>
      </c>
      <c r="C127" t="inlineStr">
        <is>
          <t>蓝牙信号问题</t>
        </is>
      </c>
      <c r="D127" s="2">
        <f>HYPERLINK("https://club.huawei.com/thread-21850361-1-1.html","https://club.huawei.com/thread-21850361-1-1.html")</f>
        <v/>
      </c>
    </row>
    <row r="128">
      <c r="B128" t="inlineStr">
        <is>
          <t xml:space="preserve">huafans01263549987       								</t>
        </is>
      </c>
      <c r="C128" t="inlineStr">
        <is>
          <t>我下载的软件都在第三个桌面上，但是第二个桌面有空间</t>
        </is>
      </c>
      <c r="D128" s="2">
        <f>HYPERLINK("https://club.huawei.com/thread-21860950-1-1.html","https://club.huawei.com/thread-21860950-1-1.html")</f>
        <v/>
      </c>
    </row>
    <row r="129">
      <c r="B129" t="inlineStr">
        <is>
          <t xml:space="preserve">花粉17841782       								</t>
        </is>
      </c>
      <c r="C129" t="inlineStr">
        <is>
          <t>请教一下NOTE10蓝牙音响延迟的问题</t>
        </is>
      </c>
      <c r="D129" s="2">
        <f>HYPERLINK("https://club.huawei.com/thread-16942618-1-1.html","https://club.huawei.com/thread-16942618-1-1.html")</f>
        <v/>
      </c>
    </row>
    <row r="130">
      <c r="B130" t="inlineStr">
        <is>
          <t xml:space="preserve">huafans01305588088       								</t>
        </is>
      </c>
      <c r="C130" t="inlineStr">
        <is>
          <t>请问华为设计师:手机"刘海屏"真的那么好看吗?</t>
        </is>
      </c>
      <c r="D130" s="2">
        <f>HYPERLINK("https://club.huawei.com/thread-21860375-1-2.html","https://club.huawei.com/thread-21860375-1-2.html")</f>
        <v/>
      </c>
    </row>
    <row r="131">
      <c r="B131" t="inlineStr">
        <is>
          <t xml:space="preserve">Pabloooo       								</t>
        </is>
      </c>
      <c r="C131" t="inlineStr">
        <is>
          <t>typec转3.5海贝无法独占吗？</t>
        </is>
      </c>
      <c r="D131" s="2">
        <f>HYPERLINK("https://club.huawei.com/thread-18334529-1-2.html","https://club.huawei.com/thread-18334529-1-2.html")</f>
        <v/>
      </c>
    </row>
    <row r="132">
      <c r="B132" t="inlineStr">
        <is>
          <t xml:space="preserve">huafans01325752688       								</t>
        </is>
      </c>
      <c r="C132" t="inlineStr">
        <is>
          <t>无线投屏后无法选择电脑模式</t>
        </is>
      </c>
      <c r="D132" s="2">
        <f>HYPERLINK("https://club.huawei.com/thread-21858904-1-2.html","https://club.huawei.com/thread-21858904-1-2.html")</f>
        <v/>
      </c>
    </row>
    <row r="133">
      <c r="B133" t="inlineStr">
        <is>
          <t xml:space="preserve">帅比秦       								</t>
        </is>
      </c>
      <c r="C133" t="inlineStr">
        <is>
          <t>钱包刷卡出站后NFC自动关闭</t>
        </is>
      </c>
      <c r="D133" s="2">
        <f>HYPERLINK("https://club.huawei.com/thread-21856494-1-2.html","https://club.huawei.com/thread-21856494-1-2.html")</f>
        <v/>
      </c>
    </row>
    <row r="134">
      <c r="B134" t="inlineStr">
        <is>
          <t xml:space="preserve">2511770717       								</t>
        </is>
      </c>
      <c r="C134" t="inlineStr">
        <is>
          <t>你好YOYO 好垃圾</t>
        </is>
      </c>
      <c r="D134" s="2">
        <f>HYPERLINK("https://club.huawei.com/thread-21834847-1-2.html","https://club.huawei.com/thread-21834847-1-2.html")</f>
        <v/>
      </c>
    </row>
    <row r="135">
      <c r="B135" t="inlineStr">
        <is>
          <t xml:space="preserve">猪老四自言自语       								</t>
        </is>
      </c>
      <c r="C135" t="inlineStr">
        <is>
          <t>网络问题</t>
        </is>
      </c>
      <c r="D135" s="2">
        <f>HYPERLINK("https://club.huawei.com/thread-21846402-1-2.html","https://club.huawei.com/thread-21846402-1-2.html")</f>
        <v/>
      </c>
    </row>
    <row r="136">
      <c r="A136" t="inlineStr">
        <is>
          <t>华为P20系列</t>
        </is>
      </c>
      <c r="B136" t="inlineStr">
        <is>
          <t xml:space="preserve">一指阳光       								</t>
        </is>
      </c>
      <c r="C136" t="inlineStr">
        <is>
          <t>参加EMUI10内测，升级后觉得有一些问题</t>
        </is>
      </c>
      <c r="D136" s="2">
        <f>HYPERLINK("https://club.huawei.com/thread-21860932-1-1.html","https://club.huawei.com/thread-21860932-1-1.html")</f>
        <v/>
      </c>
    </row>
    <row r="137">
      <c r="B137" t="inlineStr">
        <is>
          <t xml:space="preserve">黎曼几何       								</t>
        </is>
      </c>
      <c r="C137" t="inlineStr">
        <is>
          <t>我只希望emui10可以省电</t>
        </is>
      </c>
      <c r="D137" s="2">
        <f>HYPERLINK("https://club.huawei.com/thread-21861924-1-1.html","https://club.huawei.com/thread-21861924-1-1.html")</f>
        <v/>
      </c>
    </row>
    <row r="138">
      <c r="B138" t="inlineStr">
        <is>
          <t xml:space="preserve">桃花DZ       								</t>
        </is>
      </c>
      <c r="C138" t="inlineStr">
        <is>
          <t>负一屏怎么显示健康步数</t>
        </is>
      </c>
      <c r="D138" s="2">
        <f>HYPERLINK("https://club.huawei.com/thread-21850065-1-1.html","https://club.huawei.com/thread-21850065-1-1.html")</f>
        <v/>
      </c>
    </row>
    <row r="139">
      <c r="B139" t="inlineStr">
        <is>
          <t xml:space="preserve">huafen504258943       								</t>
        </is>
      </c>
      <c r="C139" t="inlineStr">
        <is>
          <t>不换主板能修好GPS信号弱的问题吗？</t>
        </is>
      </c>
      <c r="D139" s="2">
        <f>HYPERLINK("https://club.huawei.com/thread-21861384-1-1.html","https://club.huawei.com/thread-21861384-1-1.html")</f>
        <v/>
      </c>
    </row>
    <row r="140">
      <c r="B140" t="inlineStr">
        <is>
          <t xml:space="preserve">中华真威武       								</t>
        </is>
      </c>
      <c r="C140" t="inlineStr">
        <is>
          <t>输入法偶尔选字无反应</t>
        </is>
      </c>
      <c r="D140" s="2">
        <f>HYPERLINK("https://club.huawei.com/thread-21831391-1-1.html","https://club.huawei.com/thread-21831391-1-1.html")</f>
        <v/>
      </c>
    </row>
    <row r="141">
      <c r="B141" t="inlineStr">
        <is>
          <t xml:space="preserve">huafans01251312643       								</t>
        </is>
      </c>
      <c r="C141" t="inlineStr">
        <is>
          <t>做热点，大众275主机无法上网</t>
        </is>
      </c>
      <c r="D141" s="2">
        <f>HYPERLINK("https://club.huawei.com/thread-20268584-1-1.html","https://club.huawei.com/thread-20268584-1-1.html")</f>
        <v/>
      </c>
    </row>
    <row r="142">
      <c r="B142" t="inlineStr">
        <is>
          <t xml:space="preserve">huafans01303190420       								</t>
        </is>
      </c>
      <c r="C142" t="inlineStr">
        <is>
          <t>没了快充，耳机也用不了</t>
        </is>
      </c>
      <c r="D142" s="2">
        <f>HYPERLINK("https://club.huawei.com/thread-21860502-1-2.html","https://club.huawei.com/thread-21860502-1-2.html")</f>
        <v/>
      </c>
    </row>
    <row r="143">
      <c r="B143" t="inlineStr">
        <is>
          <t xml:space="preserve">何大大hkk       								</t>
        </is>
      </c>
      <c r="C143" t="inlineStr">
        <is>
          <t>申述！！华为图库相册突然裂了！</t>
        </is>
      </c>
      <c r="D143" s="2">
        <f>HYPERLINK("https://club.huawei.com/thread-21854824-1-2.html","https://club.huawei.com/thread-21854824-1-2.html")</f>
        <v/>
      </c>
    </row>
    <row r="144">
      <c r="B144" t="inlineStr">
        <is>
          <t xml:space="preserve">huafans01182464753       								</t>
        </is>
      </c>
      <c r="C144" t="inlineStr">
        <is>
          <t>更新10系统后的老问题和更新10.0.0.134出现的新问题</t>
        </is>
      </c>
      <c r="D144" s="2">
        <f>HYPERLINK("https://club.huawei.com/thread-21856069-1-2.html","https://club.huawei.com/thread-21856069-1-2.html")</f>
        <v/>
      </c>
    </row>
    <row r="145">
      <c r="B145" t="inlineStr">
        <is>
          <t xml:space="preserve">jacklohan1111       								</t>
        </is>
      </c>
      <c r="C145" t="inlineStr">
        <is>
          <t>更新安卓10之后谷歌商店不见了！！！</t>
        </is>
      </c>
      <c r="D145" s="2">
        <f>HYPERLINK("https://club.huawei.com/thread-21707561-1-2.html","https://club.huawei.com/thread-21707561-1-2.html")</f>
        <v/>
      </c>
    </row>
    <row r="146">
      <c r="B146" t="inlineStr">
        <is>
          <t xml:space="preserve">505519115       								</t>
        </is>
      </c>
      <c r="C146" t="inlineStr">
        <is>
          <t>耗电不行</t>
        </is>
      </c>
      <c r="D146" s="2">
        <f>HYPERLINK("https://club.huawei.com/thread-21859214-1-2.html","https://club.huawei.com/thread-21859214-1-2.html")</f>
        <v/>
      </c>
    </row>
    <row r="147">
      <c r="B147" t="inlineStr">
        <is>
          <t xml:space="preserve">huafans01295253778       								</t>
        </is>
      </c>
      <c r="C147" t="inlineStr">
        <is>
          <t>手机有时黑屏，按电源键闪绿屏</t>
        </is>
      </c>
      <c r="D147" s="2">
        <f>HYPERLINK("https://club.huawei.com/thread-21837912-1-2.html","https://club.huawei.com/thread-21837912-1-2.html")</f>
        <v/>
      </c>
    </row>
    <row r="148">
      <c r="B148" t="inlineStr">
        <is>
          <t xml:space="preserve">huafans01344623993       								</t>
        </is>
      </c>
      <c r="C148" t="inlineStr">
        <is>
          <t>P20无法连接网络</t>
        </is>
      </c>
      <c r="D148" s="2">
        <f>HYPERLINK("https://club.huawei.com/thread-21421184-1-2.html","https://club.huawei.com/thread-21421184-1-2.html")</f>
        <v/>
      </c>
    </row>
    <row r="149">
      <c r="B149" t="inlineStr">
        <is>
          <t xml:space="preserve">huafans01310844199       								</t>
        </is>
      </c>
      <c r="C149" t="inlineStr">
        <is>
          <t>p20 GPS信号弱无法导航</t>
        </is>
      </c>
      <c r="D149" s="2">
        <f>HYPERLINK("https://club.huawei.com/thread-21825773-1-2.html","https://club.huawei.com/thread-21825773-1-2.html")</f>
        <v/>
      </c>
    </row>
    <row r="150">
      <c r="A150" t="inlineStr">
        <is>
          <t>华为Mate20系列</t>
        </is>
      </c>
      <c r="B150" t="inlineStr">
        <is>
          <t xml:space="preserve">huafans01320280695       								</t>
        </is>
      </c>
      <c r="C150" t="inlineStr">
        <is>
          <t>最早一批的美腿20pro，已经绿的厉害了…</t>
        </is>
      </c>
      <c r="D150" s="2">
        <f>HYPERLINK("https://club.huawei.com/thread-21862856-1-1.html","https://club.huawei.com/thread-21862856-1-1.html")</f>
        <v/>
      </c>
    </row>
    <row r="151">
      <c r="B151" t="inlineStr">
        <is>
          <t xml:space="preserve">huafans01191156677       								</t>
        </is>
      </c>
      <c r="C151" t="inlineStr">
        <is>
          <t>问题不懂</t>
        </is>
      </c>
      <c r="D151" s="2">
        <f>HYPERLINK("https://club.huawei.com/thread-21862826-1-2.html","https://club.huawei.com/thread-21862826-1-2.html")</f>
        <v/>
      </c>
    </row>
    <row r="152">
      <c r="B152" t="inlineStr">
        <is>
          <t xml:space="preserve">梅子酒丶       								</t>
        </is>
      </c>
      <c r="C152" t="inlineStr">
        <is>
          <t>升级175之后不能通过语音直接打微信语音</t>
        </is>
      </c>
      <c r="D152" s="2">
        <f>HYPERLINK("https://club.huawei.com/thread-21862804-1-2.html","https://club.huawei.com/thread-21862804-1-2.html")</f>
        <v/>
      </c>
    </row>
    <row r="153">
      <c r="A153" t="inlineStr">
        <is>
          <t>华为P30系列</t>
        </is>
      </c>
      <c r="B153" t="inlineStr">
        <is>
          <t xml:space="preserve">huafans01356176776       								</t>
        </is>
      </c>
      <c r="C153" t="inlineStr">
        <is>
          <t>关于天气预警频繁推送，后续反馈</t>
        </is>
      </c>
      <c r="D153" s="2">
        <f>HYPERLINK("https://club.huawei.com/thread-21861558-1-1.html","https://club.huawei.com/thread-21861558-1-1.html")</f>
        <v/>
      </c>
    </row>
    <row r="154">
      <c r="B154" t="inlineStr">
        <is>
          <t xml:space="preserve">A就是蛋炒饭       								</t>
        </is>
      </c>
      <c r="C154" t="inlineStr">
        <is>
          <t>吐槽相机</t>
        </is>
      </c>
      <c r="D154" s="2">
        <f>HYPERLINK("https://club.huawei.com/thread-21852429-1-1.html","https://club.huawei.com/thread-21852429-1-1.html")</f>
        <v/>
      </c>
    </row>
    <row r="155">
      <c r="B155" t="inlineStr">
        <is>
          <t xml:space="preserve">Saberº       								</t>
        </is>
      </c>
      <c r="C155" t="inlineStr">
        <is>
          <t>emui10，待机费电轻微，手机发，</t>
        </is>
      </c>
      <c r="D155" s="2">
        <f>HYPERLINK("https://club.huawei.com/thread-21862879-1-1.html","https://club.huawei.com/thread-21862879-1-1.html")</f>
        <v/>
      </c>
    </row>
    <row r="156">
      <c r="B156" t="inlineStr">
        <is>
          <t xml:space="preserve">旧衣望新戏       								</t>
        </is>
      </c>
      <c r="C156" t="inlineStr">
        <is>
          <t>指纹识别不灵敏</t>
        </is>
      </c>
      <c r="D156" s="2">
        <f>HYPERLINK("https://club.huawei.com/thread-21862691-1-1.html","https://club.huawei.com/thread-21862691-1-1.html")</f>
        <v/>
      </c>
    </row>
    <row r="157">
      <c r="B157" t="inlineStr">
        <is>
          <t xml:space="preserve">落叶清       								</t>
        </is>
      </c>
      <c r="C157" t="inlineStr">
        <is>
          <t>好吧，我后悔升10了</t>
        </is>
      </c>
      <c r="D157" s="2">
        <f>HYPERLINK("https://club.huawei.com/thread-21862111-1-1.html","https://club.huawei.com/thread-21862111-1-1.html")</f>
        <v/>
      </c>
    </row>
    <row r="158">
      <c r="B158" t="inlineStr">
        <is>
          <t xml:space="preserve">huafans01296076062       								</t>
        </is>
      </c>
      <c r="C158" t="inlineStr">
        <is>
          <t>Emiui10我要不行了</t>
        </is>
      </c>
      <c r="D158" s="2">
        <f>HYPERLINK("https://club.huawei.com/thread-21861431-1-1.html","https://club.huawei.com/thread-21861431-1-1.html")</f>
        <v/>
      </c>
    </row>
    <row r="159">
      <c r="B159" t="inlineStr">
        <is>
          <t xml:space="preserve">huafans01256030792       								</t>
        </is>
      </c>
      <c r="C159" t="inlineStr">
        <is>
          <t>手机铃声更换无效</t>
        </is>
      </c>
      <c r="D159" s="2">
        <f>HYPERLINK("https://club.huawei.com/thread-21861289-1-1.html","https://club.huawei.com/thread-21861289-1-1.html")</f>
        <v/>
      </c>
    </row>
    <row r="160">
      <c r="B160" t="inlineStr">
        <is>
          <t xml:space="preserve">一点都不酷³       								</t>
        </is>
      </c>
      <c r="C160" t="inlineStr">
        <is>
          <t>E10更新之后一直有看视频不能全屏问题</t>
        </is>
      </c>
      <c r="D160" s="2">
        <f>HYPERLINK("https://club.huawei.com/thread-21862849-1-1.html","https://club.huawei.com/thread-21862849-1-1.html")</f>
        <v/>
      </c>
    </row>
    <row r="161">
      <c r="B161" t="inlineStr">
        <is>
          <t xml:space="preserve">huafans01399098219       								</t>
        </is>
      </c>
      <c r="C161" t="inlineStr">
        <is>
          <t>emui10有点卡，，掉帧不稳定</t>
        </is>
      </c>
      <c r="D161" s="2">
        <f>HYPERLINK("https://club.huawei.com/thread-21861879-1-2.html","https://club.huawei.com/thread-21861879-1-2.html")</f>
        <v/>
      </c>
    </row>
    <row r="162">
      <c r="B162" t="inlineStr">
        <is>
          <t xml:space="preserve">huafans01235937064       								</t>
        </is>
      </c>
      <c r="C162" t="inlineStr">
        <is>
          <t>指纹</t>
        </is>
      </c>
      <c r="D162" s="2">
        <f>HYPERLINK("https://club.huawei.com/thread-21862557-1-2.html","https://club.huawei.com/thread-21862557-1-2.html")</f>
        <v/>
      </c>
    </row>
    <row r="163">
      <c r="B163" t="inlineStr">
        <is>
          <t xml:space="preserve">huafans01223779615       								</t>
        </is>
      </c>
      <c r="C163" t="inlineStr">
        <is>
          <t>是4g降速了还是我要去售后了？求助</t>
        </is>
      </c>
      <c r="D163" s="2">
        <f>HYPERLINK("https://club.huawei.com/thread-21861089-1-2.html","https://club.huawei.com/thread-21861089-1-2.html")</f>
        <v/>
      </c>
    </row>
    <row r="164">
      <c r="B164" t="inlineStr">
        <is>
          <t xml:space="preserve">bj5231       								</t>
        </is>
      </c>
      <c r="C164" t="inlineStr">
        <is>
          <t>指纹解锁问题</t>
        </is>
      </c>
      <c r="D164" s="2">
        <f>HYPERLINK("https://club.huawei.com/thread-21862759-1-2.html","https://club.huawei.com/thread-21862759-1-2.html")</f>
        <v/>
      </c>
    </row>
    <row r="165">
      <c r="B165" t="inlineStr">
        <is>
          <t xml:space="preserve">huafans01270626592       								</t>
        </is>
      </c>
      <c r="C165" t="inlineStr">
        <is>
          <t>喇叭破音严重</t>
        </is>
      </c>
      <c r="D165" s="2">
        <f>HYPERLINK("https://club.huawei.com/thread-21862028-1-2.html","https://club.huawei.com/thread-21862028-1-2.html")</f>
        <v/>
      </c>
    </row>
    <row r="166">
      <c r="B166" t="inlineStr">
        <is>
          <t xml:space="preserve">一片小小天       								</t>
        </is>
      </c>
      <c r="C166" t="inlineStr">
        <is>
          <t>电话簿底框状态栏变成白色</t>
        </is>
      </c>
      <c r="D166" s="2">
        <f>HYPERLINK("https://club.huawei.com/thread-21861374-1-2.html","https://club.huawei.com/thread-21861374-1-2.html")</f>
        <v/>
      </c>
    </row>
    <row r="167">
      <c r="B167" t="inlineStr">
        <is>
          <t xml:space="preserve">huafen449891763       								</t>
        </is>
      </c>
      <c r="C167" t="inlineStr">
        <is>
          <t>人像戴假发的问题什么时候解决？</t>
        </is>
      </c>
      <c r="D167" s="2">
        <f>HYPERLINK("https://club.huawei.com/thread-21862101-1-2.html","https://club.huawei.com/thread-21862101-1-2.html")</f>
        <v/>
      </c>
    </row>
    <row r="168">
      <c r="B168" t="inlineStr">
        <is>
          <t xml:space="preserve">huafen140532481       								</t>
        </is>
      </c>
      <c r="C168" t="inlineStr">
        <is>
          <t>屏幕亮度调到最大在太阳光照下可以看见指纹模块正常嘛？</t>
        </is>
      </c>
      <c r="D168" s="2">
        <f>HYPERLINK("https://club.huawei.com/thread-21862640-1-2.html","https://club.huawei.com/thread-21862640-1-2.html")</f>
        <v/>
      </c>
    </row>
    <row r="169">
      <c r="B169" t="inlineStr">
        <is>
          <t xml:space="preserve">huafans01243824718       								</t>
        </is>
      </c>
      <c r="C169" t="inlineStr">
        <is>
          <t>七月换的p30p，一句话形容</t>
        </is>
      </c>
      <c r="D169" s="2">
        <f>HYPERLINK("https://club.huawei.com/thread-21862148-1-2.html","https://club.huawei.com/thread-21862148-1-2.html")</f>
        <v/>
      </c>
    </row>
    <row r="170">
      <c r="B170" t="inlineStr">
        <is>
          <t xml:space="preserve">huafans01337241548       								</t>
        </is>
      </c>
      <c r="C170" t="inlineStr">
        <is>
          <t>为什么我华为p30登录王者荣耀</t>
        </is>
      </c>
      <c r="D170" s="2">
        <f>HYPERLINK("https://club.huawei.com/thread-21861642-1-2.html","https://club.huawei.com/thread-21861642-1-2.html")</f>
        <v/>
      </c>
    </row>
    <row r="171">
      <c r="B171" t="inlineStr">
        <is>
          <t xml:space="preserve">huafen605249623       								</t>
        </is>
      </c>
      <c r="C171" t="inlineStr">
        <is>
          <t>166不能创建空白门卡了</t>
        </is>
      </c>
      <c r="D171" s="2">
        <f>HYPERLINK("https://club.huawei.com/thread-21862673-1-2.html","https://club.huawei.com/thread-21862673-1-2.html")</f>
        <v/>
      </c>
    </row>
    <row r="172">
      <c r="B172" t="inlineStr">
        <is>
          <t xml:space="preserve">huafans01370475222       								</t>
        </is>
      </c>
      <c r="C172" t="inlineStr">
        <is>
          <t>手机系统更新问题</t>
        </is>
      </c>
      <c r="D172" s="2">
        <f>HYPERLINK("https://club.huawei.com/thread-21862693-1-2.html","https://club.huawei.com/thread-21862693-1-2.html")</f>
        <v/>
      </c>
    </row>
    <row r="173">
      <c r="B173" t="inlineStr">
        <is>
          <t xml:space="preserve">_Someone       								</t>
        </is>
      </c>
      <c r="C173" t="inlineStr">
        <is>
          <t>超级人像自动加头发的BUG好几天了，居然还没修复</t>
        </is>
      </c>
      <c r="D173" s="2">
        <f>HYPERLINK("https://club.huawei.com/thread-21862258-1-2.html","https://club.huawei.com/thread-21862258-1-2.html")</f>
        <v/>
      </c>
    </row>
    <row r="174">
      <c r="A174" t="inlineStr">
        <is>
          <t>荣耀Magic2</t>
        </is>
      </c>
      <c r="B174" t="inlineStr">
        <is>
          <t xml:space="preserve">huafans01319686763              </t>
        </is>
      </c>
      <c r="C174" t="inlineStr">
        <is>
          <t>升级到测试3.0测试版本后</t>
        </is>
      </c>
      <c r="D174" s="2">
        <f>HYPERLINK("https://club.huawei.com/thread-21862546-1-1.html","https://club.huawei.com/thread-21862546-1-1.html")</f>
        <v/>
      </c>
    </row>
    <row r="175">
      <c r="B175" t="inlineStr">
        <is>
          <t xml:space="preserve">月知涯              </t>
        </is>
      </c>
      <c r="C175" t="inlineStr">
        <is>
          <t>双卡问题</t>
        </is>
      </c>
      <c r="D175" s="2">
        <f>HYPERLINK("https://club.huawei.com/thread-21861635-1-1.html","https://club.huawei.com/thread-21861635-1-1.html")</f>
        <v/>
      </c>
    </row>
    <row r="176">
      <c r="B176" t="inlineStr">
        <is>
          <t xml:space="preserve">huafen240444607              </t>
        </is>
      </c>
      <c r="C176" t="inlineStr">
        <is>
          <t>前置相机卡死？</t>
        </is>
      </c>
      <c r="D176" s="2">
        <f>HYPERLINK("https://club.huawei.com/thread-21859796-1-1.html","https://club.huawei.com/thread-21859796-1-1.html")</f>
        <v/>
      </c>
    </row>
    <row r="177">
      <c r="B177" t="inlineStr">
        <is>
          <t xml:space="preserve">huafen954669683              </t>
        </is>
      </c>
      <c r="C177" t="inlineStr">
        <is>
          <t>荣耀magic2应用助手不能像其他华为手机一样开悬浮窗吗</t>
        </is>
      </c>
      <c r="D177" s="2">
        <f>HYPERLINK("https://club.huawei.com/thread-21822911-1-1.html","https://club.huawei.com/thread-21822911-1-1.html")</f>
        <v/>
      </c>
    </row>
    <row r="178">
      <c r="B178" t="inlineStr">
        <is>
          <t xml:space="preserve">huafans01256328436              </t>
        </is>
      </c>
      <c r="C178" t="inlineStr">
        <is>
          <t>大疆DJI GO4 闪退问题</t>
        </is>
      </c>
      <c r="D178" s="2">
        <f>HYPERLINK("https://club.huawei.com/thread-21686284-1-1.html","https://club.huawei.com/thread-21686284-1-1.html")</f>
        <v/>
      </c>
    </row>
    <row r="179">
      <c r="B179" t="inlineStr">
        <is>
          <t xml:space="preserve">huafans01374870446              </t>
        </is>
      </c>
      <c r="C179" t="inlineStr">
        <is>
          <t>屏幕延迟，没有游戏分屏</t>
        </is>
      </c>
      <c r="D179" s="2">
        <f>HYPERLINK("https://club.huawei.com/thread-21830015-1-1.html","https://club.huawei.com/thread-21830015-1-1.html")</f>
        <v/>
      </c>
    </row>
    <row r="180">
      <c r="B180" t="inlineStr">
        <is>
          <t xml:space="preserve">huafans01324569262              </t>
        </is>
      </c>
      <c r="C180" t="inlineStr">
        <is>
          <t>关于荣耀耳机</t>
        </is>
      </c>
      <c r="D180" s="2">
        <f>HYPERLINK("https://club.huawei.com/thread-21861703-1-1.html","https://club.huawei.com/thread-21861703-1-1.html")</f>
        <v/>
      </c>
    </row>
    <row r="181">
      <c r="B181" t="inlineStr">
        <is>
          <t xml:space="preserve">m0t              </t>
        </is>
      </c>
      <c r="C181" t="inlineStr">
        <is>
          <t>动画逻辑错误</t>
        </is>
      </c>
      <c r="D181" s="2">
        <f>HYPERLINK("https://club.huawei.com/thread-21855943-1-2.html","https://club.huawei.com/thread-21855943-1-2.html")</f>
        <v/>
      </c>
    </row>
    <row r="182">
      <c r="B182" t="inlineStr">
        <is>
          <t xml:space="preserve">huafans01344292395              </t>
        </is>
      </c>
      <c r="C182" t="inlineStr">
        <is>
          <t>所有横屏播放都不行</t>
        </is>
      </c>
      <c r="D182" s="2">
        <f>HYPERLINK("https://club.huawei.com/thread-21854965-1-2.html","https://club.huawei.com/thread-21854965-1-2.html")</f>
        <v/>
      </c>
    </row>
    <row r="183">
      <c r="B183" t="inlineStr">
        <is>
          <t xml:space="preserve">柯老大              </t>
        </is>
      </c>
      <c r="C183" t="inlineStr">
        <is>
          <t>相机无法启动</t>
        </is>
      </c>
      <c r="D183" s="2">
        <f>HYPERLINK("https://club.huawei.com/thread-21840804-1-2.html","https://club.huawei.com/thread-21840804-1-2.html")</f>
        <v/>
      </c>
    </row>
    <row r="184">
      <c r="B184" t="inlineStr">
        <is>
          <t xml:space="preserve">月知涯              </t>
        </is>
      </c>
      <c r="C184" t="inlineStr">
        <is>
          <t>双卡问题</t>
        </is>
      </c>
      <c r="D184" s="2">
        <f>HYPERLINK("https://club.huawei.com/thread-21861699-1-2.html","https://club.huawei.com/thread-21861699-1-2.html")</f>
        <v/>
      </c>
    </row>
    <row r="185">
      <c r="B185" t="inlineStr">
        <is>
          <t xml:space="preserve">huafans01232936840              </t>
        </is>
      </c>
      <c r="C185" t="inlineStr">
        <is>
          <t>系统版本回退</t>
        </is>
      </c>
      <c r="D185" s="2">
        <f>HYPERLINK("https://club.huawei.com/thread-21855168-1-2.html","https://club.huawei.com/thread-21855168-1-2.html")</f>
        <v/>
      </c>
    </row>
    <row r="186">
      <c r="B186" t="inlineStr">
        <is>
          <t xml:space="preserve">huafans01322028112              </t>
        </is>
      </c>
      <c r="C186" t="inlineStr">
        <is>
          <t>分身出来的QQ发布图片有问题。</t>
        </is>
      </c>
      <c r="D186" s="2">
        <f>HYPERLINK("https://club.huawei.com/thread-21859818-1-2.html","https://club.huawei.com/thread-21859818-1-2.html")</f>
        <v/>
      </c>
    </row>
    <row r="187">
      <c r="B187" t="inlineStr">
        <is>
          <t xml:space="preserve">嘦夯              </t>
        </is>
      </c>
      <c r="C187" t="inlineStr">
        <is>
          <t>杀后台过严重</t>
        </is>
      </c>
      <c r="D187" s="2">
        <f>HYPERLINK("https://club.huawei.com/thread-21831371-1-2.html","https://club.huawei.com/thread-21831371-1-2.html")</f>
        <v/>
      </c>
    </row>
    <row r="188">
      <c r="B188" t="inlineStr">
        <is>
          <t xml:space="preserve">huafen936897045              </t>
        </is>
      </c>
      <c r="C188" t="inlineStr">
        <is>
          <t>系统升级</t>
        </is>
      </c>
      <c r="D188" s="2">
        <f>HYPERLINK("https://club.huawei.com/thread-21857834-1-2.html","https://club.huawei.com/thread-21857834-1-2.html")</f>
        <v/>
      </c>
    </row>
    <row r="189">
      <c r="B189" t="inlineStr">
        <is>
          <t xml:space="preserve">huafans0172546312              </t>
        </is>
      </c>
      <c r="C189" t="inlineStr">
        <is>
          <t>为什么magic2充电会异常关机？</t>
        </is>
      </c>
      <c r="D189" s="2">
        <f>HYPERLINK("https://club.huawei.com/thread-21857187-1-2.html","https://club.huawei.com/thread-21857187-1-2.html")</f>
        <v/>
      </c>
    </row>
  </sheetData>
  <mergeCells count="13">
    <mergeCell ref="A2:A14"/>
    <mergeCell ref="A15:A29"/>
    <mergeCell ref="A30:A53"/>
    <mergeCell ref="A54:A66"/>
    <mergeCell ref="A67:A79"/>
    <mergeCell ref="A80:A85"/>
    <mergeCell ref="A86:A110"/>
    <mergeCell ref="A111:A124"/>
    <mergeCell ref="A125:A135"/>
    <mergeCell ref="A136:A149"/>
    <mergeCell ref="A150:A152"/>
    <mergeCell ref="A153:A173"/>
    <mergeCell ref="A174:A18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2019-11-11T20:05:45Z</dcterms:created>
  <dcterms:modified xmlns:dcterms="http://purl.org/dc/terms/" xmlns:xsi="http://www.w3.org/2001/XMLSchema-instance" xsi:type="dcterms:W3CDTF">2019-11-11T20:05:45Z</dcterms:modified>
</cp:coreProperties>
</file>