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Nisqually\"/>
    </mc:Choice>
  </mc:AlternateContent>
  <xr:revisionPtr revIDLastSave="0" documentId="8_{76DBDC9A-2BA2-469D-979B-7A0FD89D46E7}" xr6:coauthVersionLast="47" xr6:coauthVersionMax="47" xr10:uidLastSave="{00000000-0000-0000-0000-000000000000}"/>
  <bookViews>
    <workbookView xWindow="-27645" yWindow="6060" windowWidth="24720" windowHeight="14355" xr2:uid="{7E74A925-E3E2-4B72-98B7-CF5D58AED492}"/>
  </bookViews>
  <sheets>
    <sheet name="Chinook catch split " sheetId="8" r:id="rId1"/>
    <sheet name="Nisq Chum Catch" sheetId="3" r:id="rId2"/>
    <sheet name="Nisq all marks UMUT Chin" sheetId="1" r:id="rId3"/>
    <sheet name="LOCNIS catch" sheetId="5" r:id="rId4"/>
    <sheet name="Timing" sheetId="7" r:id="rId5"/>
    <sheet name="Sheet6" sheetId="6" r:id="rId6"/>
    <sheet name="Gen samples" sheetId="9" r:id="rId7"/>
    <sheet name="Mn Week Calc" sheetId="2" r:id="rId8"/>
  </sheet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3" l="1"/>
  <c r="T3" i="3"/>
  <c r="T2" i="3"/>
  <c r="F26" i="9"/>
  <c r="F25" i="9"/>
  <c r="F17" i="9"/>
  <c r="F18" i="9"/>
  <c r="F19" i="9"/>
  <c r="F20" i="9"/>
  <c r="F21" i="9"/>
  <c r="F16" i="9"/>
  <c r="E25" i="9"/>
  <c r="E20" i="9"/>
  <c r="E21" i="9"/>
  <c r="E19" i="9"/>
  <c r="D25" i="9"/>
  <c r="D18" i="9"/>
  <c r="D19" i="9"/>
  <c r="D20" i="9"/>
  <c r="D17" i="9"/>
  <c r="C26" i="9"/>
  <c r="C25" i="9"/>
  <c r="C17" i="9"/>
  <c r="C18" i="9"/>
  <c r="C19" i="9"/>
  <c r="C20" i="9"/>
  <c r="J11" i="9"/>
  <c r="J12" i="9"/>
  <c r="C16" i="9"/>
  <c r="N5" i="6" l="1"/>
  <c r="M6" i="6"/>
  <c r="L7" i="6"/>
  <c r="M7" i="6"/>
  <c r="N7" i="6"/>
  <c r="O7" i="6"/>
  <c r="P7" i="6"/>
  <c r="Q7" i="6"/>
  <c r="N9" i="6"/>
  <c r="O9" i="6"/>
  <c r="L10" i="6"/>
  <c r="M10" i="6"/>
  <c r="N10" i="6"/>
  <c r="O10" i="6"/>
  <c r="P10" i="6"/>
  <c r="Q10" i="6"/>
  <c r="L11" i="6"/>
  <c r="M11" i="6"/>
  <c r="N12" i="6"/>
  <c r="N13" i="6"/>
  <c r="O13" i="6"/>
  <c r="P13" i="6"/>
  <c r="Q13" i="6"/>
  <c r="L14" i="6"/>
  <c r="M14" i="6"/>
  <c r="N14" i="6"/>
  <c r="O14" i="6"/>
  <c r="N15" i="6"/>
  <c r="M16" i="6"/>
  <c r="Q16" i="6"/>
  <c r="L17" i="6"/>
  <c r="M17" i="6"/>
  <c r="N17" i="6"/>
  <c r="O17" i="6"/>
  <c r="P17" i="6"/>
  <c r="Q17" i="6"/>
  <c r="N19" i="6"/>
  <c r="O19" i="6"/>
  <c r="K11" i="6"/>
  <c r="K12" i="6"/>
  <c r="K13" i="6"/>
  <c r="C21" i="6"/>
  <c r="K14" i="6" s="1"/>
  <c r="D21" i="6"/>
  <c r="L8" i="6" s="1"/>
  <c r="E21" i="6"/>
  <c r="M8" i="6" s="1"/>
  <c r="F21" i="6"/>
  <c r="N11" i="6" s="1"/>
  <c r="G21" i="6"/>
  <c r="O11" i="6" s="1"/>
  <c r="H21" i="6"/>
  <c r="P14" i="6" s="1"/>
  <c r="I21" i="6"/>
  <c r="Q14" i="6" s="1"/>
  <c r="AO23" i="5"/>
  <c r="AN23" i="5"/>
  <c r="M81" i="1"/>
  <c r="U71" i="1" s="1"/>
  <c r="N81" i="1"/>
  <c r="V75" i="1" s="1"/>
  <c r="O81" i="1"/>
  <c r="W75" i="1" s="1"/>
  <c r="P81" i="1"/>
  <c r="X79" i="1" s="1"/>
  <c r="Q81" i="1"/>
  <c r="Y79" i="1" s="1"/>
  <c r="R81" i="1"/>
  <c r="Z67" i="1" s="1"/>
  <c r="L81" i="1"/>
  <c r="T75" i="1" s="1"/>
  <c r="AP79" i="5"/>
  <c r="AO79" i="5"/>
  <c r="AL79" i="5"/>
  <c r="AO75" i="5"/>
  <c r="AL75" i="5"/>
  <c r="AP71" i="5"/>
  <c r="AO71" i="5"/>
  <c r="AL71" i="5"/>
  <c r="AP67" i="5"/>
  <c r="AL67" i="5"/>
  <c r="AP55" i="5"/>
  <c r="AO55" i="5"/>
  <c r="AN55" i="5"/>
  <c r="AM55" i="5"/>
  <c r="AL55" i="5"/>
  <c r="AK55" i="5"/>
  <c r="AN31" i="5"/>
  <c r="AN27" i="5"/>
  <c r="AG79" i="5"/>
  <c r="AF79" i="5"/>
  <c r="AC79" i="5"/>
  <c r="AF75" i="5"/>
  <c r="AC75" i="5"/>
  <c r="AG71" i="5"/>
  <c r="AF71" i="5"/>
  <c r="AC71" i="5"/>
  <c r="AG67" i="5"/>
  <c r="AC67" i="5"/>
  <c r="AE31" i="5"/>
  <c r="AE27" i="5"/>
  <c r="Q19" i="6" l="1"/>
  <c r="O16" i="6"/>
  <c r="Q9" i="6"/>
  <c r="O6" i="6"/>
  <c r="K9" i="6"/>
  <c r="K6" i="6"/>
  <c r="P6" i="6"/>
  <c r="M13" i="6"/>
  <c r="P19" i="6"/>
  <c r="N16" i="6"/>
  <c r="L13" i="6"/>
  <c r="P9" i="6"/>
  <c r="N6" i="6"/>
  <c r="K10" i="6"/>
  <c r="L16" i="6"/>
  <c r="P12" i="6"/>
  <c r="L6" i="6"/>
  <c r="M19" i="6"/>
  <c r="Q15" i="6"/>
  <c r="O12" i="6"/>
  <c r="M9" i="6"/>
  <c r="Q5" i="6"/>
  <c r="K8" i="6"/>
  <c r="Q6" i="6"/>
  <c r="Q12" i="6"/>
  <c r="K5" i="6"/>
  <c r="L19" i="6"/>
  <c r="P15" i="6"/>
  <c r="L9" i="6"/>
  <c r="P5" i="6"/>
  <c r="K19" i="6"/>
  <c r="Q18" i="6"/>
  <c r="O15" i="6"/>
  <c r="M12" i="6"/>
  <c r="Q8" i="6"/>
  <c r="O5" i="6"/>
  <c r="P16" i="6"/>
  <c r="K18" i="6"/>
  <c r="P18" i="6"/>
  <c r="L12" i="6"/>
  <c r="P8" i="6"/>
  <c r="K7" i="6"/>
  <c r="K17" i="6"/>
  <c r="O18" i="6"/>
  <c r="M15" i="6"/>
  <c r="Q11" i="6"/>
  <c r="O8" i="6"/>
  <c r="M5" i="6"/>
  <c r="K16" i="6"/>
  <c r="N18" i="6"/>
  <c r="L15" i="6"/>
  <c r="P11" i="6"/>
  <c r="N8" i="6"/>
  <c r="L5" i="6"/>
  <c r="K15" i="6"/>
  <c r="M18" i="6"/>
  <c r="L18" i="6"/>
  <c r="V71" i="1"/>
  <c r="V27" i="1"/>
  <c r="T35" i="1"/>
  <c r="T79" i="1"/>
  <c r="X75" i="1"/>
  <c r="X31" i="1"/>
  <c r="Z79" i="1"/>
  <c r="Z35" i="1"/>
  <c r="V55" i="1"/>
  <c r="X59" i="1"/>
  <c r="Z63" i="1"/>
  <c r="T39" i="1"/>
  <c r="U23" i="1"/>
  <c r="W27" i="1"/>
  <c r="Y31" i="1"/>
  <c r="U39" i="1"/>
  <c r="W55" i="1"/>
  <c r="Y59" i="1"/>
  <c r="U67" i="1"/>
  <c r="W71" i="1"/>
  <c r="Y75" i="1"/>
  <c r="X43" i="1"/>
  <c r="T55" i="1"/>
  <c r="V23" i="1"/>
  <c r="X27" i="1"/>
  <c r="Z31" i="1"/>
  <c r="V39" i="1"/>
  <c r="X55" i="1"/>
  <c r="Z59" i="1"/>
  <c r="V67" i="1"/>
  <c r="X71" i="1"/>
  <c r="Z75" i="1"/>
  <c r="T59" i="1"/>
  <c r="W23" i="1"/>
  <c r="Y27" i="1"/>
  <c r="U35" i="1"/>
  <c r="W39" i="1"/>
  <c r="Y55" i="1"/>
  <c r="U63" i="1"/>
  <c r="W67" i="1"/>
  <c r="Y71" i="1"/>
  <c r="U79" i="1"/>
  <c r="T63" i="1"/>
  <c r="X23" i="1"/>
  <c r="Z27" i="1"/>
  <c r="V35" i="1"/>
  <c r="X39" i="1"/>
  <c r="Z55" i="1"/>
  <c r="V63" i="1"/>
  <c r="X67" i="1"/>
  <c r="Z71" i="1"/>
  <c r="V79" i="1"/>
  <c r="T23" i="1"/>
  <c r="T67" i="1"/>
  <c r="Y23" i="1"/>
  <c r="U31" i="1"/>
  <c r="W35" i="1"/>
  <c r="Y39" i="1"/>
  <c r="U59" i="1"/>
  <c r="W63" i="1"/>
  <c r="Y67" i="1"/>
  <c r="U75" i="1"/>
  <c r="W79" i="1"/>
  <c r="T27" i="1"/>
  <c r="T71" i="1"/>
  <c r="Z23" i="1"/>
  <c r="V31" i="1"/>
  <c r="X35" i="1"/>
  <c r="Z39" i="1"/>
  <c r="V59" i="1"/>
  <c r="X63" i="1"/>
  <c r="T31" i="1"/>
  <c r="U27" i="1"/>
  <c r="W31" i="1"/>
  <c r="Y35" i="1"/>
  <c r="U55" i="1"/>
  <c r="W59" i="1"/>
  <c r="Y63" i="1"/>
  <c r="X75" i="5" l="1"/>
  <c r="X63" i="5"/>
  <c r="X59" i="5"/>
  <c r="X39" i="5"/>
  <c r="X35" i="5"/>
  <c r="X31" i="5"/>
  <c r="X27" i="5"/>
  <c r="X23" i="5"/>
  <c r="W67" i="5"/>
  <c r="W63" i="5"/>
  <c r="W59" i="5"/>
  <c r="W39" i="5"/>
  <c r="W35" i="5"/>
  <c r="W31" i="5"/>
  <c r="W27" i="5"/>
  <c r="V79" i="5"/>
  <c r="V75" i="5"/>
  <c r="V71" i="5"/>
  <c r="V67" i="5"/>
  <c r="V63" i="5"/>
  <c r="V59" i="5"/>
  <c r="V43" i="5"/>
  <c r="V39" i="5"/>
  <c r="V35" i="5"/>
  <c r="U79" i="5"/>
  <c r="U75" i="5"/>
  <c r="U71" i="5"/>
  <c r="U67" i="5"/>
  <c r="U63" i="5"/>
  <c r="U59" i="5"/>
  <c r="U39" i="5"/>
  <c r="U35" i="5"/>
  <c r="U31" i="5"/>
  <c r="U27" i="5"/>
  <c r="U23" i="5"/>
  <c r="S71" i="5"/>
  <c r="S75" i="5"/>
  <c r="S79" i="5"/>
  <c r="T63" i="5"/>
  <c r="T59" i="5"/>
  <c r="T39" i="5"/>
  <c r="T35" i="5"/>
  <c r="T31" i="5"/>
  <c r="T27" i="5"/>
  <c r="T23" i="5"/>
  <c r="S67" i="5"/>
  <c r="S63" i="5"/>
  <c r="S59" i="5"/>
  <c r="S39" i="5"/>
  <c r="S35" i="5"/>
  <c r="S31" i="5"/>
  <c r="S27" i="5"/>
  <c r="S23" i="5"/>
  <c r="R79" i="5"/>
  <c r="R75" i="5"/>
  <c r="R71" i="5"/>
  <c r="R67" i="5"/>
  <c r="R63" i="5"/>
  <c r="R59" i="5"/>
  <c r="R55" i="5"/>
  <c r="AJ55" i="5" s="1"/>
  <c r="R39" i="5"/>
  <c r="R35" i="5"/>
  <c r="R31" i="5"/>
  <c r="R27" i="5"/>
  <c r="AJ27" i="5" s="1"/>
  <c r="R23" i="5"/>
  <c r="AB39" i="5" l="1"/>
  <c r="AK39" i="5"/>
  <c r="AN75" i="5"/>
  <c r="AE75" i="5"/>
  <c r="AO67" i="5"/>
  <c r="AF67" i="5"/>
  <c r="AP75" i="5"/>
  <c r="AG75" i="5"/>
  <c r="AA27" i="5"/>
  <c r="AJ71" i="5"/>
  <c r="AA71" i="5"/>
  <c r="AB59" i="5"/>
  <c r="AK59" i="5"/>
  <c r="AC59" i="5"/>
  <c r="AL59" i="5"/>
  <c r="AD35" i="5"/>
  <c r="AM35" i="5"/>
  <c r="AE35" i="5"/>
  <c r="V80" i="5"/>
  <c r="AN35" i="5"/>
  <c r="AE79" i="5"/>
  <c r="AN79" i="5"/>
  <c r="X80" i="5"/>
  <c r="AP23" i="5"/>
  <c r="AL39" i="5"/>
  <c r="AC39" i="5"/>
  <c r="AB63" i="5"/>
  <c r="AK63" i="5"/>
  <c r="AO27" i="5"/>
  <c r="W80" i="5"/>
  <c r="AF27" i="5"/>
  <c r="AP27" i="5"/>
  <c r="AG27" i="5"/>
  <c r="AA35" i="5"/>
  <c r="AJ35" i="5"/>
  <c r="AJ79" i="5"/>
  <c r="AA79" i="5"/>
  <c r="AK67" i="5"/>
  <c r="AB67" i="5"/>
  <c r="AK79" i="5"/>
  <c r="AB79" i="5"/>
  <c r="AM59" i="5"/>
  <c r="AD59" i="5"/>
  <c r="AE43" i="5"/>
  <c r="AN43" i="5"/>
  <c r="AF31" i="5"/>
  <c r="AO31" i="5"/>
  <c r="AP31" i="5"/>
  <c r="AG31" i="5"/>
  <c r="R80" i="5"/>
  <c r="AJ23" i="5"/>
  <c r="AJ75" i="5"/>
  <c r="AA75" i="5"/>
  <c r="AL23" i="5"/>
  <c r="T80" i="5"/>
  <c r="AB75" i="5"/>
  <c r="AK75" i="5"/>
  <c r="AD63" i="5"/>
  <c r="AM63" i="5"/>
  <c r="AN59" i="5"/>
  <c r="AE59" i="5"/>
  <c r="AF35" i="5"/>
  <c r="AO35" i="5"/>
  <c r="AG35" i="5"/>
  <c r="AP35" i="5"/>
  <c r="AD31" i="5"/>
  <c r="AM31" i="5"/>
  <c r="AM39" i="5"/>
  <c r="AD39" i="5"/>
  <c r="AA39" i="5"/>
  <c r="AJ39" i="5"/>
  <c r="AA55" i="5"/>
  <c r="AB27" i="5"/>
  <c r="AK27" i="5"/>
  <c r="AC27" i="5"/>
  <c r="AL27" i="5"/>
  <c r="AB71" i="5"/>
  <c r="AK71" i="5"/>
  <c r="AM67" i="5"/>
  <c r="AD67" i="5"/>
  <c r="AE63" i="5"/>
  <c r="AN63" i="5"/>
  <c r="AF39" i="5"/>
  <c r="AO39" i="5"/>
  <c r="AG39" i="5"/>
  <c r="AP39" i="5"/>
  <c r="AJ67" i="5"/>
  <c r="AA67" i="5"/>
  <c r="AN39" i="5"/>
  <c r="AE39" i="5"/>
  <c r="AA59" i="5"/>
  <c r="AJ59" i="5"/>
  <c r="AB31" i="5"/>
  <c r="AK31" i="5"/>
  <c r="AC31" i="5"/>
  <c r="AL31" i="5"/>
  <c r="AM23" i="5"/>
  <c r="U80" i="5"/>
  <c r="AM71" i="5"/>
  <c r="AD71" i="5"/>
  <c r="AN67" i="5"/>
  <c r="AE67" i="5"/>
  <c r="AF59" i="5"/>
  <c r="AO59" i="5"/>
  <c r="AG59" i="5"/>
  <c r="AP59" i="5"/>
  <c r="AD79" i="5"/>
  <c r="AM79" i="5"/>
  <c r="AC63" i="5"/>
  <c r="AL63" i="5"/>
  <c r="S80" i="5"/>
  <c r="AK23" i="5"/>
  <c r="AJ63" i="5"/>
  <c r="AA63" i="5"/>
  <c r="AK35" i="5"/>
  <c r="AB35" i="5"/>
  <c r="AL35" i="5"/>
  <c r="AC35" i="5"/>
  <c r="AD27" i="5"/>
  <c r="AM27" i="5"/>
  <c r="AD75" i="5"/>
  <c r="AM75" i="5"/>
  <c r="AN71" i="5"/>
  <c r="AE71" i="5"/>
  <c r="AO63" i="5"/>
  <c r="AF63" i="5"/>
  <c r="AG63" i="5"/>
  <c r="AP63" i="5"/>
  <c r="AA31" i="5"/>
  <c r="AJ31" i="5"/>
  <c r="K429" i="3"/>
  <c r="F429" i="3"/>
  <c r="D429" i="3"/>
  <c r="E429" i="3" s="1"/>
  <c r="B429" i="3"/>
  <c r="K428" i="3"/>
  <c r="F428" i="3"/>
  <c r="D428" i="3"/>
  <c r="E428" i="3" s="1"/>
  <c r="B428" i="3"/>
  <c r="K427" i="3"/>
  <c r="F427" i="3"/>
  <c r="D427" i="3"/>
  <c r="E427" i="3" s="1"/>
  <c r="B427" i="3"/>
  <c r="K426" i="3"/>
  <c r="F426" i="3"/>
  <c r="D426" i="3"/>
  <c r="E426" i="3" s="1"/>
  <c r="B426" i="3"/>
  <c r="K425" i="3"/>
  <c r="F425" i="3"/>
  <c r="D425" i="3"/>
  <c r="B425" i="3"/>
  <c r="K424" i="3"/>
  <c r="F424" i="3"/>
  <c r="D424" i="3"/>
  <c r="B424" i="3"/>
  <c r="K423" i="3"/>
  <c r="F423" i="3"/>
  <c r="D423" i="3"/>
  <c r="E423" i="3" s="1"/>
  <c r="B423" i="3"/>
  <c r="K422" i="3"/>
  <c r="F422" i="3"/>
  <c r="D422" i="3"/>
  <c r="E422" i="3" s="1"/>
  <c r="B422" i="3"/>
  <c r="C422" i="3" s="1"/>
  <c r="K421" i="3"/>
  <c r="F421" i="3"/>
  <c r="D421" i="3"/>
  <c r="E421" i="3" s="1"/>
  <c r="B421" i="3"/>
  <c r="K420" i="3"/>
  <c r="F420" i="3"/>
  <c r="D420" i="3"/>
  <c r="E420" i="3" s="1"/>
  <c r="B420" i="3"/>
  <c r="K419" i="3"/>
  <c r="F419" i="3"/>
  <c r="D419" i="3"/>
  <c r="E419" i="3" s="1"/>
  <c r="B419" i="3"/>
  <c r="C419" i="3" s="1"/>
  <c r="K418" i="3"/>
  <c r="F418" i="3"/>
  <c r="D418" i="3"/>
  <c r="C418" i="3" s="1"/>
  <c r="B418" i="3"/>
  <c r="K417" i="3"/>
  <c r="F417" i="3"/>
  <c r="D417" i="3"/>
  <c r="B417" i="3"/>
  <c r="K416" i="3"/>
  <c r="F416" i="3"/>
  <c r="D416" i="3"/>
  <c r="B416" i="3"/>
  <c r="K415" i="3"/>
  <c r="F415" i="3"/>
  <c r="D415" i="3"/>
  <c r="B415" i="3"/>
  <c r="K414" i="3"/>
  <c r="F414" i="3"/>
  <c r="E414" i="3"/>
  <c r="D414" i="3"/>
  <c r="B414" i="3"/>
  <c r="C414" i="3" s="1"/>
  <c r="K413" i="3"/>
  <c r="F413" i="3"/>
  <c r="D413" i="3"/>
  <c r="E413" i="3" s="1"/>
  <c r="B413" i="3"/>
  <c r="K412" i="3"/>
  <c r="F412" i="3"/>
  <c r="D412" i="3"/>
  <c r="E412" i="3" s="1"/>
  <c r="B412" i="3"/>
  <c r="K411" i="3"/>
  <c r="F411" i="3"/>
  <c r="D411" i="3"/>
  <c r="E411" i="3" s="1"/>
  <c r="B411" i="3"/>
  <c r="K410" i="3"/>
  <c r="F410" i="3"/>
  <c r="D410" i="3"/>
  <c r="C410" i="3" s="1"/>
  <c r="B410" i="3"/>
  <c r="K409" i="3"/>
  <c r="F409" i="3"/>
  <c r="D409" i="3"/>
  <c r="B409" i="3"/>
  <c r="K408" i="3"/>
  <c r="F408" i="3"/>
  <c r="D408" i="3"/>
  <c r="B408" i="3"/>
  <c r="K407" i="3"/>
  <c r="F407" i="3"/>
  <c r="D407" i="3"/>
  <c r="E407" i="3" s="1"/>
  <c r="B407" i="3"/>
  <c r="K406" i="3"/>
  <c r="F406" i="3"/>
  <c r="D406" i="3"/>
  <c r="E406" i="3" s="1"/>
  <c r="B406" i="3"/>
  <c r="C406" i="3" s="1"/>
  <c r="K405" i="3"/>
  <c r="F405" i="3"/>
  <c r="D405" i="3"/>
  <c r="E405" i="3" s="1"/>
  <c r="B405" i="3"/>
  <c r="K404" i="3"/>
  <c r="F404" i="3"/>
  <c r="D404" i="3"/>
  <c r="E404" i="3" s="1"/>
  <c r="B404" i="3"/>
  <c r="K403" i="3"/>
  <c r="F403" i="3"/>
  <c r="D403" i="3"/>
  <c r="E403" i="3" s="1"/>
  <c r="B403" i="3"/>
  <c r="K402" i="3"/>
  <c r="F402" i="3"/>
  <c r="D402" i="3"/>
  <c r="C402" i="3" s="1"/>
  <c r="B402" i="3"/>
  <c r="K401" i="3"/>
  <c r="F401" i="3"/>
  <c r="D401" i="3"/>
  <c r="C401" i="3"/>
  <c r="B401" i="3"/>
  <c r="K400" i="3"/>
  <c r="F400" i="3"/>
  <c r="D400" i="3"/>
  <c r="B400" i="3"/>
  <c r="K399" i="3"/>
  <c r="F399" i="3"/>
  <c r="D399" i="3"/>
  <c r="B399" i="3"/>
  <c r="K398" i="3"/>
  <c r="F398" i="3"/>
  <c r="D398" i="3"/>
  <c r="C398" i="3" s="1"/>
  <c r="B398" i="3"/>
  <c r="K397" i="3"/>
  <c r="F397" i="3"/>
  <c r="D397" i="3"/>
  <c r="C397" i="3" s="1"/>
  <c r="B397" i="3"/>
  <c r="K396" i="3"/>
  <c r="F396" i="3"/>
  <c r="D396" i="3"/>
  <c r="B396" i="3"/>
  <c r="K395" i="3"/>
  <c r="F395" i="3"/>
  <c r="D395" i="3"/>
  <c r="B395" i="3"/>
  <c r="K394" i="3"/>
  <c r="F394" i="3"/>
  <c r="D394" i="3"/>
  <c r="C394" i="3" s="1"/>
  <c r="B394" i="3"/>
  <c r="K393" i="3"/>
  <c r="F393" i="3"/>
  <c r="D393" i="3"/>
  <c r="B393" i="3"/>
  <c r="K392" i="3"/>
  <c r="F392" i="3"/>
  <c r="D392" i="3"/>
  <c r="B392" i="3"/>
  <c r="K391" i="3"/>
  <c r="F391" i="3"/>
  <c r="D391" i="3"/>
  <c r="E391" i="3" s="1"/>
  <c r="B391" i="3"/>
  <c r="K390" i="3"/>
  <c r="F390" i="3"/>
  <c r="D390" i="3"/>
  <c r="E390" i="3" s="1"/>
  <c r="B390" i="3"/>
  <c r="K389" i="3"/>
  <c r="F389" i="3"/>
  <c r="E389" i="3"/>
  <c r="D389" i="3"/>
  <c r="B389" i="3"/>
  <c r="K388" i="3"/>
  <c r="F388" i="3"/>
  <c r="E388" i="3"/>
  <c r="D388" i="3"/>
  <c r="B388" i="3"/>
  <c r="K387" i="3"/>
  <c r="F387" i="3"/>
  <c r="D387" i="3"/>
  <c r="B387" i="3"/>
  <c r="K386" i="3"/>
  <c r="F386" i="3"/>
  <c r="D386" i="3"/>
  <c r="E386" i="3" s="1"/>
  <c r="B386" i="3"/>
  <c r="K385" i="3"/>
  <c r="F385" i="3"/>
  <c r="E385" i="3"/>
  <c r="D385" i="3"/>
  <c r="B385" i="3"/>
  <c r="C385" i="3" s="1"/>
  <c r="K384" i="3"/>
  <c r="F384" i="3"/>
  <c r="D384" i="3"/>
  <c r="E384" i="3" s="1"/>
  <c r="B384" i="3"/>
  <c r="K383" i="3"/>
  <c r="F383" i="3"/>
  <c r="D383" i="3"/>
  <c r="E383" i="3" s="1"/>
  <c r="B383" i="3"/>
  <c r="C383" i="3" s="1"/>
  <c r="K382" i="3"/>
  <c r="F382" i="3"/>
  <c r="D382" i="3"/>
  <c r="E382" i="3" s="1"/>
  <c r="B382" i="3"/>
  <c r="C382" i="3" s="1"/>
  <c r="K381" i="3"/>
  <c r="F381" i="3"/>
  <c r="D381" i="3"/>
  <c r="B381" i="3"/>
  <c r="K380" i="3"/>
  <c r="F380" i="3"/>
  <c r="D380" i="3"/>
  <c r="B380" i="3"/>
  <c r="K379" i="3"/>
  <c r="F379" i="3"/>
  <c r="D379" i="3"/>
  <c r="B379" i="3"/>
  <c r="O378" i="3"/>
  <c r="I378" i="3"/>
  <c r="K378" i="3" s="1"/>
  <c r="F378" i="3"/>
  <c r="D378" i="3"/>
  <c r="B378" i="3"/>
  <c r="O377" i="3"/>
  <c r="I377" i="3"/>
  <c r="K377" i="3" s="1"/>
  <c r="F377" i="3"/>
  <c r="D377" i="3"/>
  <c r="C377" i="3" s="1"/>
  <c r="B377" i="3"/>
  <c r="O376" i="3"/>
  <c r="I376" i="3"/>
  <c r="K376" i="3" s="1"/>
  <c r="F376" i="3"/>
  <c r="D376" i="3"/>
  <c r="E376" i="3" s="1"/>
  <c r="B376" i="3"/>
  <c r="O375" i="3"/>
  <c r="I375" i="3"/>
  <c r="K375" i="3" s="1"/>
  <c r="F375" i="3"/>
  <c r="D375" i="3"/>
  <c r="E375" i="3" s="1"/>
  <c r="B375" i="3"/>
  <c r="C375" i="3" s="1"/>
  <c r="O374" i="3"/>
  <c r="K374" i="3"/>
  <c r="I374" i="3"/>
  <c r="F374" i="3"/>
  <c r="D374" i="3"/>
  <c r="E374" i="3" s="1"/>
  <c r="B374" i="3"/>
  <c r="O373" i="3"/>
  <c r="I373" i="3"/>
  <c r="K373" i="3" s="1"/>
  <c r="F373" i="3"/>
  <c r="D373" i="3"/>
  <c r="E373" i="3" s="1"/>
  <c r="B373" i="3"/>
  <c r="O372" i="3"/>
  <c r="I372" i="3"/>
  <c r="K372" i="3" s="1"/>
  <c r="F372" i="3"/>
  <c r="D372" i="3"/>
  <c r="E372" i="3" s="1"/>
  <c r="B372" i="3"/>
  <c r="C372" i="3" s="1"/>
  <c r="O371" i="3"/>
  <c r="I371" i="3"/>
  <c r="K371" i="3" s="1"/>
  <c r="F371" i="3"/>
  <c r="D371" i="3"/>
  <c r="B371" i="3"/>
  <c r="O370" i="3"/>
  <c r="I370" i="3"/>
  <c r="K370" i="3" s="1"/>
  <c r="F370" i="3"/>
  <c r="D370" i="3"/>
  <c r="B370" i="3"/>
  <c r="O369" i="3"/>
  <c r="I369" i="3"/>
  <c r="K369" i="3" s="1"/>
  <c r="F369" i="3"/>
  <c r="D369" i="3"/>
  <c r="C369" i="3" s="1"/>
  <c r="B369" i="3"/>
  <c r="O368" i="3"/>
  <c r="I368" i="3"/>
  <c r="K368" i="3" s="1"/>
  <c r="F368" i="3"/>
  <c r="E368" i="3"/>
  <c r="D368" i="3"/>
  <c r="B368" i="3"/>
  <c r="C368" i="3" s="1"/>
  <c r="O367" i="3"/>
  <c r="I367" i="3"/>
  <c r="K367" i="3" s="1"/>
  <c r="F367" i="3"/>
  <c r="D367" i="3"/>
  <c r="E367" i="3" s="1"/>
  <c r="B367" i="3"/>
  <c r="C367" i="3" s="1"/>
  <c r="O366" i="3"/>
  <c r="I366" i="3"/>
  <c r="K366" i="3" s="1"/>
  <c r="F366" i="3"/>
  <c r="D366" i="3"/>
  <c r="E366" i="3" s="1"/>
  <c r="B366" i="3"/>
  <c r="O365" i="3"/>
  <c r="I365" i="3"/>
  <c r="K365" i="3" s="1"/>
  <c r="F365" i="3"/>
  <c r="E365" i="3"/>
  <c r="D365" i="3"/>
  <c r="B365" i="3"/>
  <c r="C365" i="3" s="1"/>
  <c r="E364" i="3"/>
  <c r="D364" i="3"/>
  <c r="B364" i="3"/>
  <c r="O363" i="3"/>
  <c r="I363" i="3"/>
  <c r="K363" i="3" s="1"/>
  <c r="F363" i="3"/>
  <c r="D363" i="3"/>
  <c r="E363" i="3" s="1"/>
  <c r="B363" i="3"/>
  <c r="O362" i="3"/>
  <c r="I362" i="3"/>
  <c r="K362" i="3" s="1"/>
  <c r="F362" i="3"/>
  <c r="D362" i="3"/>
  <c r="E362" i="3" s="1"/>
  <c r="B362" i="3"/>
  <c r="C362" i="3" s="1"/>
  <c r="O361" i="3"/>
  <c r="K361" i="3"/>
  <c r="I361" i="3"/>
  <c r="F361" i="3"/>
  <c r="D361" i="3"/>
  <c r="E361" i="3" s="1"/>
  <c r="B361" i="3"/>
  <c r="O360" i="3"/>
  <c r="I360" i="3"/>
  <c r="K360" i="3" s="1"/>
  <c r="F360" i="3"/>
  <c r="D360" i="3"/>
  <c r="C360" i="3" s="1"/>
  <c r="B360" i="3"/>
  <c r="O359" i="3"/>
  <c r="I359" i="3"/>
  <c r="K359" i="3" s="1"/>
  <c r="F359" i="3"/>
  <c r="D359" i="3"/>
  <c r="E359" i="3" s="1"/>
  <c r="B359" i="3"/>
  <c r="C359" i="3" s="1"/>
  <c r="O358" i="3"/>
  <c r="I358" i="3"/>
  <c r="K358" i="3" s="1"/>
  <c r="F358" i="3"/>
  <c r="D358" i="3"/>
  <c r="B358" i="3"/>
  <c r="O357" i="3"/>
  <c r="K357" i="3"/>
  <c r="I357" i="3"/>
  <c r="F357" i="3"/>
  <c r="D357" i="3"/>
  <c r="B357" i="3"/>
  <c r="O356" i="3"/>
  <c r="I356" i="3"/>
  <c r="K356" i="3" s="1"/>
  <c r="F356" i="3"/>
  <c r="E356" i="3"/>
  <c r="D356" i="3"/>
  <c r="B356" i="3"/>
  <c r="O355" i="3"/>
  <c r="I355" i="3"/>
  <c r="K355" i="3" s="1"/>
  <c r="F355" i="3"/>
  <c r="D355" i="3"/>
  <c r="E355" i="3" s="1"/>
  <c r="B355" i="3"/>
  <c r="C355" i="3" s="1"/>
  <c r="O354" i="3"/>
  <c r="K354" i="3"/>
  <c r="I354" i="3"/>
  <c r="F354" i="3"/>
  <c r="D354" i="3"/>
  <c r="E354" i="3" s="1"/>
  <c r="B354" i="3"/>
  <c r="C354" i="3" s="1"/>
  <c r="O353" i="3"/>
  <c r="I353" i="3"/>
  <c r="K353" i="3" s="1"/>
  <c r="F353" i="3"/>
  <c r="D353" i="3"/>
  <c r="E353" i="3" s="1"/>
  <c r="B353" i="3"/>
  <c r="I352" i="3"/>
  <c r="F352" i="3"/>
  <c r="D352" i="3"/>
  <c r="E352" i="3" s="1"/>
  <c r="C352" i="3"/>
  <c r="B352" i="3"/>
  <c r="I351" i="3"/>
  <c r="K351" i="3" s="1"/>
  <c r="F351" i="3"/>
  <c r="D351" i="3"/>
  <c r="E351" i="3" s="1"/>
  <c r="B351" i="3"/>
  <c r="O350" i="3"/>
  <c r="I350" i="3"/>
  <c r="K350" i="3" s="1"/>
  <c r="F350" i="3"/>
  <c r="D350" i="3"/>
  <c r="E350" i="3" s="1"/>
  <c r="B350" i="3"/>
  <c r="O349" i="3"/>
  <c r="I349" i="3"/>
  <c r="K349" i="3" s="1"/>
  <c r="F349" i="3"/>
  <c r="D349" i="3"/>
  <c r="E349" i="3" s="1"/>
  <c r="B349" i="3"/>
  <c r="O348" i="3"/>
  <c r="I348" i="3"/>
  <c r="K348" i="3" s="1"/>
  <c r="F348" i="3"/>
  <c r="D348" i="3"/>
  <c r="B348" i="3"/>
  <c r="O347" i="3"/>
  <c r="I347" i="3"/>
  <c r="K347" i="3" s="1"/>
  <c r="F347" i="3"/>
  <c r="E347" i="3"/>
  <c r="D347" i="3"/>
  <c r="C347" i="3" s="1"/>
  <c r="B347" i="3"/>
  <c r="O346" i="3"/>
  <c r="I346" i="3"/>
  <c r="K346" i="3" s="1"/>
  <c r="F346" i="3"/>
  <c r="D346" i="3"/>
  <c r="B346" i="3"/>
  <c r="O345" i="3"/>
  <c r="I345" i="3"/>
  <c r="K345" i="3" s="1"/>
  <c r="F345" i="3"/>
  <c r="D345" i="3"/>
  <c r="C345" i="3" s="1"/>
  <c r="B345" i="3"/>
  <c r="O344" i="3"/>
  <c r="I344" i="3"/>
  <c r="K344" i="3" s="1"/>
  <c r="F344" i="3"/>
  <c r="D344" i="3"/>
  <c r="E344" i="3" s="1"/>
  <c r="B344" i="3"/>
  <c r="O343" i="3"/>
  <c r="I343" i="3"/>
  <c r="K343" i="3" s="1"/>
  <c r="F343" i="3"/>
  <c r="D343" i="3"/>
  <c r="E343" i="3" s="1"/>
  <c r="B343" i="3"/>
  <c r="C343" i="3" s="1"/>
  <c r="O342" i="3"/>
  <c r="I342" i="3"/>
  <c r="K342" i="3" s="1"/>
  <c r="F342" i="3"/>
  <c r="D342" i="3"/>
  <c r="E342" i="3" s="1"/>
  <c r="B342" i="3"/>
  <c r="O341" i="3"/>
  <c r="K341" i="3"/>
  <c r="I341" i="3"/>
  <c r="F341" i="3"/>
  <c r="D341" i="3"/>
  <c r="E341" i="3" s="1"/>
  <c r="C341" i="3"/>
  <c r="B341" i="3"/>
  <c r="O340" i="3"/>
  <c r="I340" i="3"/>
  <c r="K340" i="3" s="1"/>
  <c r="F340" i="3"/>
  <c r="D340" i="3"/>
  <c r="E340" i="3" s="1"/>
  <c r="B340" i="3"/>
  <c r="C340" i="3" s="1"/>
  <c r="O339" i="3"/>
  <c r="I339" i="3"/>
  <c r="K339" i="3" s="1"/>
  <c r="F339" i="3"/>
  <c r="D339" i="3"/>
  <c r="B339" i="3"/>
  <c r="O338" i="3"/>
  <c r="I338" i="3"/>
  <c r="K338" i="3" s="1"/>
  <c r="F338" i="3"/>
  <c r="D338" i="3"/>
  <c r="B338" i="3"/>
  <c r="O337" i="3"/>
  <c r="I337" i="3"/>
  <c r="K337" i="3" s="1"/>
  <c r="F337" i="3"/>
  <c r="D337" i="3"/>
  <c r="C337" i="3" s="1"/>
  <c r="B337" i="3"/>
  <c r="O336" i="3"/>
  <c r="I336" i="3"/>
  <c r="K336" i="3" s="1"/>
  <c r="F336" i="3"/>
  <c r="E336" i="3"/>
  <c r="D336" i="3"/>
  <c r="B336" i="3"/>
  <c r="C336" i="3" s="1"/>
  <c r="O335" i="3"/>
  <c r="I335" i="3"/>
  <c r="K335" i="3" s="1"/>
  <c r="F335" i="3"/>
  <c r="D335" i="3"/>
  <c r="E335" i="3" s="1"/>
  <c r="B335" i="3"/>
  <c r="C335" i="3" s="1"/>
  <c r="O334" i="3"/>
  <c r="K334" i="3"/>
  <c r="I334" i="3"/>
  <c r="F334" i="3"/>
  <c r="D334" i="3"/>
  <c r="E334" i="3" s="1"/>
  <c r="B334" i="3"/>
  <c r="O333" i="3"/>
  <c r="I333" i="3"/>
  <c r="K333" i="3" s="1"/>
  <c r="F333" i="3"/>
  <c r="E333" i="3"/>
  <c r="D333" i="3"/>
  <c r="B333" i="3"/>
  <c r="C333" i="3" s="1"/>
  <c r="O332" i="3"/>
  <c r="I332" i="3"/>
  <c r="K332" i="3" s="1"/>
  <c r="F332" i="3"/>
  <c r="D332" i="3"/>
  <c r="E332" i="3" s="1"/>
  <c r="B332" i="3"/>
  <c r="O331" i="3"/>
  <c r="I331" i="3"/>
  <c r="K331" i="3" s="1"/>
  <c r="F331" i="3"/>
  <c r="D331" i="3"/>
  <c r="B331" i="3"/>
  <c r="O330" i="3"/>
  <c r="I330" i="3"/>
  <c r="K330" i="3" s="1"/>
  <c r="F330" i="3"/>
  <c r="D330" i="3"/>
  <c r="B330" i="3"/>
  <c r="O329" i="3"/>
  <c r="I329" i="3"/>
  <c r="K329" i="3" s="1"/>
  <c r="F329" i="3"/>
  <c r="D329" i="3"/>
  <c r="C329" i="3" s="1"/>
  <c r="B329" i="3"/>
  <c r="I328" i="3"/>
  <c r="K328" i="3" s="1"/>
  <c r="F328" i="3"/>
  <c r="D328" i="3"/>
  <c r="C328" i="3" s="1"/>
  <c r="B328" i="3"/>
  <c r="I327" i="3"/>
  <c r="K327" i="3" s="1"/>
  <c r="F327" i="3"/>
  <c r="E327" i="3"/>
  <c r="D327" i="3"/>
  <c r="B327" i="3"/>
  <c r="I326" i="3"/>
  <c r="K326" i="3" s="1"/>
  <c r="F326" i="3"/>
  <c r="D326" i="3"/>
  <c r="C326" i="3" s="1"/>
  <c r="B326" i="3"/>
  <c r="I325" i="3"/>
  <c r="K325" i="3" s="1"/>
  <c r="F325" i="3"/>
  <c r="D325" i="3"/>
  <c r="C325" i="3" s="1"/>
  <c r="B325" i="3"/>
  <c r="O324" i="3"/>
  <c r="I324" i="3"/>
  <c r="K324" i="3" s="1"/>
  <c r="F324" i="3"/>
  <c r="D324" i="3"/>
  <c r="C324" i="3" s="1"/>
  <c r="B324" i="3"/>
  <c r="I323" i="3"/>
  <c r="K323" i="3" s="1"/>
  <c r="F323" i="3"/>
  <c r="E323" i="3"/>
  <c r="D323" i="3"/>
  <c r="B323" i="3"/>
  <c r="O322" i="3"/>
  <c r="K322" i="3"/>
  <c r="I322" i="3"/>
  <c r="F322" i="3"/>
  <c r="D322" i="3"/>
  <c r="E322" i="3" s="1"/>
  <c r="B322" i="3"/>
  <c r="C322" i="3" s="1"/>
  <c r="O321" i="3"/>
  <c r="K321" i="3"/>
  <c r="I321" i="3"/>
  <c r="F321" i="3"/>
  <c r="D321" i="3"/>
  <c r="E321" i="3" s="1"/>
  <c r="C321" i="3"/>
  <c r="B321" i="3"/>
  <c r="I320" i="3"/>
  <c r="K320" i="3" s="1"/>
  <c r="F320" i="3"/>
  <c r="D320" i="3"/>
  <c r="E320" i="3" s="1"/>
  <c r="B320" i="3"/>
  <c r="O319" i="3"/>
  <c r="I319" i="3"/>
  <c r="K319" i="3" s="1"/>
  <c r="F319" i="3"/>
  <c r="D319" i="3"/>
  <c r="E319" i="3" s="1"/>
  <c r="B319" i="3"/>
  <c r="O318" i="3"/>
  <c r="I318" i="3"/>
  <c r="K318" i="3" s="1"/>
  <c r="F318" i="3"/>
  <c r="D318" i="3"/>
  <c r="E318" i="3" s="1"/>
  <c r="C318" i="3"/>
  <c r="B318" i="3"/>
  <c r="O317" i="3"/>
  <c r="I317" i="3"/>
  <c r="K317" i="3" s="1"/>
  <c r="F317" i="3"/>
  <c r="D317" i="3"/>
  <c r="E317" i="3" s="1"/>
  <c r="B317" i="3"/>
  <c r="O316" i="3"/>
  <c r="I316" i="3"/>
  <c r="K316" i="3" s="1"/>
  <c r="F316" i="3"/>
  <c r="D316" i="3"/>
  <c r="C316" i="3" s="1"/>
  <c r="B316" i="3"/>
  <c r="O315" i="3"/>
  <c r="K315" i="3"/>
  <c r="I315" i="3"/>
  <c r="F315" i="3"/>
  <c r="D315" i="3"/>
  <c r="B315" i="3"/>
  <c r="O314" i="3"/>
  <c r="I314" i="3"/>
  <c r="K314" i="3" s="1"/>
  <c r="F314" i="3"/>
  <c r="D314" i="3"/>
  <c r="B314" i="3"/>
  <c r="O313" i="3"/>
  <c r="I313" i="3"/>
  <c r="K313" i="3" s="1"/>
  <c r="F313" i="3"/>
  <c r="D313" i="3"/>
  <c r="E313" i="3" s="1"/>
  <c r="B313" i="3"/>
  <c r="O312" i="3"/>
  <c r="K312" i="3"/>
  <c r="I312" i="3"/>
  <c r="F312" i="3"/>
  <c r="D312" i="3"/>
  <c r="E312" i="3" s="1"/>
  <c r="B312" i="3"/>
  <c r="C312" i="3" s="1"/>
  <c r="O311" i="3"/>
  <c r="K311" i="3"/>
  <c r="I311" i="3"/>
  <c r="F311" i="3"/>
  <c r="D311" i="3"/>
  <c r="E311" i="3" s="1"/>
  <c r="B311" i="3"/>
  <c r="O310" i="3"/>
  <c r="I310" i="3"/>
  <c r="K310" i="3" s="1"/>
  <c r="F310" i="3"/>
  <c r="E310" i="3"/>
  <c r="D310" i="3"/>
  <c r="B310" i="3"/>
  <c r="O309" i="3"/>
  <c r="I309" i="3"/>
  <c r="K309" i="3" s="1"/>
  <c r="F309" i="3"/>
  <c r="D309" i="3"/>
  <c r="E309" i="3" s="1"/>
  <c r="B309" i="3"/>
  <c r="I308" i="3"/>
  <c r="K308" i="3" s="1"/>
  <c r="F308" i="3"/>
  <c r="D308" i="3"/>
  <c r="E308" i="3" s="1"/>
  <c r="B308" i="3"/>
  <c r="O307" i="3"/>
  <c r="I307" i="3"/>
  <c r="K307" i="3" s="1"/>
  <c r="F307" i="3"/>
  <c r="D307" i="3"/>
  <c r="B307" i="3"/>
  <c r="O306" i="3"/>
  <c r="I306" i="3"/>
  <c r="K306" i="3" s="1"/>
  <c r="F306" i="3"/>
  <c r="D306" i="3"/>
  <c r="B306" i="3"/>
  <c r="O305" i="3"/>
  <c r="I305" i="3"/>
  <c r="K305" i="3" s="1"/>
  <c r="F305" i="3"/>
  <c r="D305" i="3"/>
  <c r="B305" i="3"/>
  <c r="I304" i="3"/>
  <c r="K304" i="3" s="1"/>
  <c r="F304" i="3"/>
  <c r="D304" i="3"/>
  <c r="B304" i="3"/>
  <c r="O303" i="3"/>
  <c r="I303" i="3"/>
  <c r="K303" i="3" s="1"/>
  <c r="F303" i="3"/>
  <c r="E303" i="3"/>
  <c r="D303" i="3"/>
  <c r="B303" i="3"/>
  <c r="O302" i="3"/>
  <c r="I302" i="3"/>
  <c r="K302" i="3" s="1"/>
  <c r="F302" i="3"/>
  <c r="D302" i="3"/>
  <c r="E302" i="3" s="1"/>
  <c r="B302" i="3"/>
  <c r="O301" i="3"/>
  <c r="I301" i="3"/>
  <c r="K301" i="3" s="1"/>
  <c r="F301" i="3"/>
  <c r="D301" i="3"/>
  <c r="E301" i="3" s="1"/>
  <c r="B301" i="3"/>
  <c r="K300" i="3"/>
  <c r="I300" i="3"/>
  <c r="F300" i="3"/>
  <c r="D300" i="3"/>
  <c r="E300" i="3" s="1"/>
  <c r="B300" i="3"/>
  <c r="O299" i="3"/>
  <c r="K299" i="3"/>
  <c r="I299" i="3"/>
  <c r="F299" i="3"/>
  <c r="E299" i="3"/>
  <c r="D299" i="3"/>
  <c r="C299" i="3"/>
  <c r="B299" i="3"/>
  <c r="I298" i="3"/>
  <c r="K298" i="3" s="1"/>
  <c r="F298" i="3"/>
  <c r="D298" i="3"/>
  <c r="C298" i="3" s="1"/>
  <c r="B298" i="3"/>
  <c r="I297" i="3"/>
  <c r="K297" i="3" s="1"/>
  <c r="F297" i="3"/>
  <c r="D297" i="3"/>
  <c r="E297" i="3" s="1"/>
  <c r="B297" i="3"/>
  <c r="C297" i="3" s="1"/>
  <c r="O296" i="3"/>
  <c r="I296" i="3"/>
  <c r="K296" i="3" s="1"/>
  <c r="F296" i="3"/>
  <c r="D296" i="3"/>
  <c r="E296" i="3" s="1"/>
  <c r="B296" i="3"/>
  <c r="O295" i="3"/>
  <c r="I295" i="3"/>
  <c r="K295" i="3" s="1"/>
  <c r="F295" i="3"/>
  <c r="D295" i="3"/>
  <c r="B295" i="3"/>
  <c r="O294" i="3"/>
  <c r="I294" i="3"/>
  <c r="K294" i="3" s="1"/>
  <c r="F294" i="3"/>
  <c r="E294" i="3"/>
  <c r="D294" i="3"/>
  <c r="B294" i="3"/>
  <c r="O293" i="3"/>
  <c r="I293" i="3"/>
  <c r="K293" i="3" s="1"/>
  <c r="F293" i="3"/>
  <c r="E293" i="3"/>
  <c r="D293" i="3"/>
  <c r="B293" i="3"/>
  <c r="O292" i="3"/>
  <c r="I292" i="3"/>
  <c r="K292" i="3" s="1"/>
  <c r="F292" i="3"/>
  <c r="D292" i="3"/>
  <c r="E292" i="3" s="1"/>
  <c r="B292" i="3"/>
  <c r="O291" i="3"/>
  <c r="K291" i="3"/>
  <c r="I291" i="3"/>
  <c r="F291" i="3"/>
  <c r="D291" i="3"/>
  <c r="E291" i="3" s="1"/>
  <c r="B291" i="3"/>
  <c r="C291" i="3" s="1"/>
  <c r="O290" i="3"/>
  <c r="I290" i="3"/>
  <c r="K290" i="3" s="1"/>
  <c r="F290" i="3"/>
  <c r="D290" i="3"/>
  <c r="E290" i="3" s="1"/>
  <c r="B290" i="3"/>
  <c r="O289" i="3"/>
  <c r="I289" i="3"/>
  <c r="K289" i="3" s="1"/>
  <c r="F289" i="3"/>
  <c r="D289" i="3"/>
  <c r="E289" i="3" s="1"/>
  <c r="B289" i="3"/>
  <c r="O288" i="3"/>
  <c r="I288" i="3"/>
  <c r="K288" i="3" s="1"/>
  <c r="F288" i="3"/>
  <c r="D288" i="3"/>
  <c r="E288" i="3" s="1"/>
  <c r="B288" i="3"/>
  <c r="O287" i="3"/>
  <c r="I287" i="3"/>
  <c r="K287" i="3" s="1"/>
  <c r="F287" i="3"/>
  <c r="D287" i="3"/>
  <c r="B287" i="3"/>
  <c r="O286" i="3"/>
  <c r="K286" i="3"/>
  <c r="I286" i="3"/>
  <c r="F286" i="3"/>
  <c r="E286" i="3"/>
  <c r="D286" i="3"/>
  <c r="B286" i="3"/>
  <c r="O285" i="3"/>
  <c r="I285" i="3"/>
  <c r="K285" i="3" s="1"/>
  <c r="F285" i="3"/>
  <c r="D285" i="3"/>
  <c r="C285" i="3" s="1"/>
  <c r="B285" i="3"/>
  <c r="O284" i="3"/>
  <c r="I284" i="3"/>
  <c r="K284" i="3" s="1"/>
  <c r="F284" i="3"/>
  <c r="D284" i="3"/>
  <c r="E284" i="3" s="1"/>
  <c r="B284" i="3"/>
  <c r="C284" i="3" s="1"/>
  <c r="O283" i="3"/>
  <c r="K283" i="3"/>
  <c r="I283" i="3"/>
  <c r="F283" i="3"/>
  <c r="D283" i="3"/>
  <c r="E283" i="3" s="1"/>
  <c r="B283" i="3"/>
  <c r="O282" i="3"/>
  <c r="I282" i="3"/>
  <c r="K282" i="3" s="1"/>
  <c r="F282" i="3"/>
  <c r="D282" i="3"/>
  <c r="E282" i="3" s="1"/>
  <c r="B282" i="3"/>
  <c r="O281" i="3"/>
  <c r="I281" i="3"/>
  <c r="K281" i="3" s="1"/>
  <c r="F281" i="3"/>
  <c r="D281" i="3"/>
  <c r="E281" i="3" s="1"/>
  <c r="B281" i="3"/>
  <c r="C281" i="3" s="1"/>
  <c r="O280" i="3"/>
  <c r="I280" i="3"/>
  <c r="K280" i="3" s="1"/>
  <c r="F280" i="3"/>
  <c r="D280" i="3"/>
  <c r="E280" i="3" s="1"/>
  <c r="B280" i="3"/>
  <c r="O279" i="3"/>
  <c r="I279" i="3"/>
  <c r="K279" i="3" s="1"/>
  <c r="F279" i="3"/>
  <c r="D279" i="3"/>
  <c r="B279" i="3"/>
  <c r="O278" i="3"/>
  <c r="I278" i="3"/>
  <c r="K278" i="3" s="1"/>
  <c r="F278" i="3"/>
  <c r="E278" i="3"/>
  <c r="D278" i="3"/>
  <c r="B278" i="3"/>
  <c r="O277" i="3"/>
  <c r="I277" i="3"/>
  <c r="K277" i="3" s="1"/>
  <c r="F277" i="3"/>
  <c r="E277" i="3"/>
  <c r="D277" i="3"/>
  <c r="B277" i="3"/>
  <c r="I276" i="3"/>
  <c r="K276" i="3" s="1"/>
  <c r="F276" i="3"/>
  <c r="E276" i="3"/>
  <c r="D276" i="3"/>
  <c r="B276" i="3"/>
  <c r="I275" i="3"/>
  <c r="K275" i="3" s="1"/>
  <c r="F275" i="3"/>
  <c r="E275" i="3"/>
  <c r="D275" i="3"/>
  <c r="C275" i="3" s="1"/>
  <c r="B275" i="3"/>
  <c r="I274" i="3"/>
  <c r="K274" i="3" s="1"/>
  <c r="F274" i="3"/>
  <c r="D274" i="3"/>
  <c r="B274" i="3"/>
  <c r="I273" i="3"/>
  <c r="K273" i="3" s="1"/>
  <c r="F273" i="3"/>
  <c r="E273" i="3"/>
  <c r="D273" i="3"/>
  <c r="B273" i="3"/>
  <c r="I272" i="3"/>
  <c r="F272" i="3"/>
  <c r="D272" i="3"/>
  <c r="C272" i="3" s="1"/>
  <c r="B272" i="3"/>
  <c r="I271" i="3"/>
  <c r="K271" i="3" s="1"/>
  <c r="F271" i="3"/>
  <c r="D271" i="3"/>
  <c r="C271" i="3" s="1"/>
  <c r="B271" i="3"/>
  <c r="O270" i="3"/>
  <c r="I270" i="3"/>
  <c r="K270" i="3" s="1"/>
  <c r="F270" i="3"/>
  <c r="D270" i="3"/>
  <c r="C270" i="3" s="1"/>
  <c r="B270" i="3"/>
  <c r="O269" i="3"/>
  <c r="I269" i="3"/>
  <c r="K269" i="3" s="1"/>
  <c r="F269" i="3"/>
  <c r="D269" i="3"/>
  <c r="B269" i="3"/>
  <c r="I268" i="3"/>
  <c r="K268" i="3" s="1"/>
  <c r="F268" i="3"/>
  <c r="D268" i="3"/>
  <c r="C268" i="3" s="1"/>
  <c r="B268" i="3"/>
  <c r="O267" i="3"/>
  <c r="I267" i="3"/>
  <c r="K267" i="3" s="1"/>
  <c r="F267" i="3"/>
  <c r="D267" i="3"/>
  <c r="C267" i="3"/>
  <c r="B267" i="3"/>
  <c r="O266" i="3"/>
  <c r="I266" i="3"/>
  <c r="K266" i="3" s="1"/>
  <c r="F266" i="3"/>
  <c r="D266" i="3"/>
  <c r="B266" i="3"/>
  <c r="C266" i="3" s="1"/>
  <c r="O265" i="3"/>
  <c r="I265" i="3"/>
  <c r="K265" i="3" s="1"/>
  <c r="F265" i="3"/>
  <c r="D265" i="3"/>
  <c r="B265" i="3"/>
  <c r="C265" i="3" s="1"/>
  <c r="I264" i="3"/>
  <c r="K264" i="3" s="1"/>
  <c r="F264" i="3"/>
  <c r="D264" i="3"/>
  <c r="B264" i="3"/>
  <c r="O263" i="3"/>
  <c r="K263" i="3"/>
  <c r="I263" i="3"/>
  <c r="F263" i="3"/>
  <c r="D263" i="3"/>
  <c r="B263" i="3"/>
  <c r="O262" i="3"/>
  <c r="I262" i="3"/>
  <c r="K262" i="3" s="1"/>
  <c r="F262" i="3"/>
  <c r="D262" i="3"/>
  <c r="B262" i="3"/>
  <c r="O261" i="3"/>
  <c r="I261" i="3"/>
  <c r="K261" i="3" s="1"/>
  <c r="F261" i="3"/>
  <c r="D261" i="3"/>
  <c r="B261" i="3"/>
  <c r="O260" i="3"/>
  <c r="I260" i="3"/>
  <c r="K260" i="3" s="1"/>
  <c r="F260" i="3"/>
  <c r="D260" i="3"/>
  <c r="E260" i="3" s="1"/>
  <c r="B260" i="3"/>
  <c r="C260" i="3" s="1"/>
  <c r="O259" i="3"/>
  <c r="I259" i="3"/>
  <c r="K259" i="3" s="1"/>
  <c r="F259" i="3"/>
  <c r="D259" i="3"/>
  <c r="B259" i="3"/>
  <c r="O258" i="3"/>
  <c r="I258" i="3"/>
  <c r="K258" i="3" s="1"/>
  <c r="F258" i="3"/>
  <c r="E258" i="3"/>
  <c r="D258" i="3"/>
  <c r="C258" i="3"/>
  <c r="B258" i="3"/>
  <c r="O257" i="3"/>
  <c r="I257" i="3"/>
  <c r="K257" i="3" s="1"/>
  <c r="F257" i="3"/>
  <c r="D257" i="3"/>
  <c r="E257" i="3" s="1"/>
  <c r="B257" i="3"/>
  <c r="C257" i="3" s="1"/>
  <c r="O256" i="3"/>
  <c r="I256" i="3"/>
  <c r="K256" i="3" s="1"/>
  <c r="F256" i="3"/>
  <c r="D256" i="3"/>
  <c r="C256" i="3" s="1"/>
  <c r="B256" i="3"/>
  <c r="O255" i="3"/>
  <c r="I255" i="3"/>
  <c r="K255" i="3" s="1"/>
  <c r="F255" i="3"/>
  <c r="E255" i="3"/>
  <c r="D255" i="3"/>
  <c r="B255" i="3"/>
  <c r="C255" i="3" s="1"/>
  <c r="O254" i="3"/>
  <c r="K254" i="3"/>
  <c r="I254" i="3"/>
  <c r="F254" i="3"/>
  <c r="D254" i="3"/>
  <c r="E254" i="3" s="1"/>
  <c r="B254" i="3"/>
  <c r="C254" i="3" s="1"/>
  <c r="O253" i="3"/>
  <c r="I253" i="3"/>
  <c r="K253" i="3" s="1"/>
  <c r="F253" i="3"/>
  <c r="D253" i="3"/>
  <c r="B253" i="3"/>
  <c r="O252" i="3"/>
  <c r="I252" i="3"/>
  <c r="K252" i="3" s="1"/>
  <c r="F252" i="3"/>
  <c r="E252" i="3"/>
  <c r="D252" i="3"/>
  <c r="B252" i="3"/>
  <c r="C252" i="3" s="1"/>
  <c r="O251" i="3"/>
  <c r="I251" i="3"/>
  <c r="K251" i="3" s="1"/>
  <c r="F251" i="3"/>
  <c r="D251" i="3"/>
  <c r="E251" i="3" s="1"/>
  <c r="C251" i="3"/>
  <c r="B251" i="3"/>
  <c r="O250" i="3"/>
  <c r="I250" i="3"/>
  <c r="K250" i="3" s="1"/>
  <c r="F250" i="3"/>
  <c r="D250" i="3"/>
  <c r="B250" i="3"/>
  <c r="O249" i="3"/>
  <c r="I249" i="3"/>
  <c r="K249" i="3" s="1"/>
  <c r="F249" i="3"/>
  <c r="E249" i="3"/>
  <c r="D249" i="3"/>
  <c r="B249" i="3"/>
  <c r="C249" i="3" s="1"/>
  <c r="O248" i="3"/>
  <c r="K248" i="3"/>
  <c r="I248" i="3"/>
  <c r="F248" i="3"/>
  <c r="D248" i="3"/>
  <c r="E248" i="3" s="1"/>
  <c r="B248" i="3"/>
  <c r="O247" i="3"/>
  <c r="I247" i="3"/>
  <c r="K247" i="3" s="1"/>
  <c r="F247" i="3"/>
  <c r="D247" i="3"/>
  <c r="E247" i="3" s="1"/>
  <c r="C247" i="3"/>
  <c r="B247" i="3"/>
  <c r="O246" i="3"/>
  <c r="K246" i="3"/>
  <c r="I246" i="3"/>
  <c r="F246" i="3"/>
  <c r="D246" i="3"/>
  <c r="E246" i="3" s="1"/>
  <c r="B246" i="3"/>
  <c r="O245" i="3"/>
  <c r="I245" i="3"/>
  <c r="K245" i="3" s="1"/>
  <c r="F245" i="3"/>
  <c r="D245" i="3"/>
  <c r="E245" i="3" s="1"/>
  <c r="B245" i="3"/>
  <c r="C245" i="3" s="1"/>
  <c r="O244" i="3"/>
  <c r="I244" i="3"/>
  <c r="K244" i="3" s="1"/>
  <c r="F244" i="3"/>
  <c r="D244" i="3"/>
  <c r="C244" i="3" s="1"/>
  <c r="B244" i="3"/>
  <c r="O243" i="3"/>
  <c r="I243" i="3"/>
  <c r="K243" i="3" s="1"/>
  <c r="F243" i="3"/>
  <c r="D243" i="3"/>
  <c r="E243" i="3" s="1"/>
  <c r="B243" i="3"/>
  <c r="O242" i="3"/>
  <c r="I242" i="3"/>
  <c r="K242" i="3" s="1"/>
  <c r="F242" i="3"/>
  <c r="D242" i="3"/>
  <c r="B242" i="3"/>
  <c r="O241" i="3"/>
  <c r="I241" i="3"/>
  <c r="K241" i="3" s="1"/>
  <c r="F241" i="3"/>
  <c r="D241" i="3"/>
  <c r="E241" i="3" s="1"/>
  <c r="C241" i="3"/>
  <c r="B241" i="3"/>
  <c r="I240" i="3"/>
  <c r="K240" i="3" s="1"/>
  <c r="F240" i="3"/>
  <c r="E240" i="3"/>
  <c r="D240" i="3"/>
  <c r="C240" i="3"/>
  <c r="B240" i="3"/>
  <c r="O239" i="3"/>
  <c r="I239" i="3"/>
  <c r="K239" i="3" s="1"/>
  <c r="F239" i="3"/>
  <c r="D239" i="3"/>
  <c r="E239" i="3" s="1"/>
  <c r="B239" i="3"/>
  <c r="I238" i="3"/>
  <c r="K238" i="3" s="1"/>
  <c r="F238" i="3"/>
  <c r="D238" i="3"/>
  <c r="E238" i="3" s="1"/>
  <c r="B238" i="3"/>
  <c r="O237" i="3"/>
  <c r="I237" i="3"/>
  <c r="K237" i="3" s="1"/>
  <c r="F237" i="3"/>
  <c r="D237" i="3"/>
  <c r="E237" i="3" s="1"/>
  <c r="C237" i="3"/>
  <c r="B237" i="3"/>
  <c r="O236" i="3"/>
  <c r="I236" i="3"/>
  <c r="K236" i="3" s="1"/>
  <c r="F236" i="3"/>
  <c r="D236" i="3"/>
  <c r="E236" i="3" s="1"/>
  <c r="B236" i="3"/>
  <c r="O235" i="3"/>
  <c r="I235" i="3"/>
  <c r="K235" i="3" s="1"/>
  <c r="F235" i="3"/>
  <c r="E235" i="3"/>
  <c r="D235" i="3"/>
  <c r="B235" i="3"/>
  <c r="C235" i="3" s="1"/>
  <c r="O234" i="3"/>
  <c r="I234" i="3"/>
  <c r="K234" i="3" s="1"/>
  <c r="F234" i="3"/>
  <c r="D234" i="3"/>
  <c r="B234" i="3"/>
  <c r="O233" i="3"/>
  <c r="I233" i="3"/>
  <c r="K233" i="3" s="1"/>
  <c r="F233" i="3"/>
  <c r="D233" i="3"/>
  <c r="E233" i="3" s="1"/>
  <c r="B233" i="3"/>
  <c r="C233" i="3" s="1"/>
  <c r="O232" i="3"/>
  <c r="I232" i="3"/>
  <c r="K232" i="3" s="1"/>
  <c r="F232" i="3"/>
  <c r="D232" i="3"/>
  <c r="B232" i="3"/>
  <c r="O231" i="3"/>
  <c r="I231" i="3"/>
  <c r="K231" i="3" s="1"/>
  <c r="F231" i="3"/>
  <c r="E231" i="3"/>
  <c r="D231" i="3"/>
  <c r="B231" i="3"/>
  <c r="C231" i="3" s="1"/>
  <c r="O230" i="3"/>
  <c r="K230" i="3"/>
  <c r="I230" i="3"/>
  <c r="F230" i="3"/>
  <c r="D230" i="3"/>
  <c r="E230" i="3" s="1"/>
  <c r="B230" i="3"/>
  <c r="O229" i="3"/>
  <c r="I229" i="3"/>
  <c r="K229" i="3" s="1"/>
  <c r="F229" i="3"/>
  <c r="D229" i="3"/>
  <c r="C229" i="3" s="1"/>
  <c r="B229" i="3"/>
  <c r="O228" i="3"/>
  <c r="I228" i="3"/>
  <c r="K228" i="3" s="1"/>
  <c r="F228" i="3"/>
  <c r="D228" i="3"/>
  <c r="E228" i="3" s="1"/>
  <c r="B228" i="3"/>
  <c r="O227" i="3"/>
  <c r="I227" i="3"/>
  <c r="K227" i="3" s="1"/>
  <c r="F227" i="3"/>
  <c r="D227" i="3"/>
  <c r="E227" i="3" s="1"/>
  <c r="B227" i="3"/>
  <c r="C227" i="3" s="1"/>
  <c r="O226" i="3"/>
  <c r="I226" i="3"/>
  <c r="K226" i="3" s="1"/>
  <c r="F226" i="3"/>
  <c r="D226" i="3"/>
  <c r="C226" i="3" s="1"/>
  <c r="B226" i="3"/>
  <c r="O225" i="3"/>
  <c r="I225" i="3"/>
  <c r="K225" i="3" s="1"/>
  <c r="F225" i="3"/>
  <c r="E225" i="3"/>
  <c r="D225" i="3"/>
  <c r="C225" i="3" s="1"/>
  <c r="B225" i="3"/>
  <c r="O224" i="3"/>
  <c r="I224" i="3"/>
  <c r="K224" i="3" s="1"/>
  <c r="F224" i="3"/>
  <c r="D224" i="3"/>
  <c r="B224" i="3"/>
  <c r="O223" i="3"/>
  <c r="I223" i="3"/>
  <c r="K223" i="3" s="1"/>
  <c r="F223" i="3"/>
  <c r="D223" i="3"/>
  <c r="E223" i="3" s="1"/>
  <c r="C223" i="3"/>
  <c r="B223" i="3"/>
  <c r="O222" i="3"/>
  <c r="I222" i="3"/>
  <c r="K222" i="3" s="1"/>
  <c r="F222" i="3"/>
  <c r="D222" i="3"/>
  <c r="E222" i="3" s="1"/>
  <c r="B222" i="3"/>
  <c r="O221" i="3"/>
  <c r="I221" i="3"/>
  <c r="K221" i="3" s="1"/>
  <c r="F221" i="3"/>
  <c r="E221" i="3"/>
  <c r="D221" i="3"/>
  <c r="B221" i="3"/>
  <c r="C221" i="3" s="1"/>
  <c r="I220" i="3"/>
  <c r="K220" i="3" s="1"/>
  <c r="F220" i="3"/>
  <c r="D220" i="3"/>
  <c r="E220" i="3" s="1"/>
  <c r="B220" i="3"/>
  <c r="C220" i="3" s="1"/>
  <c r="O219" i="3"/>
  <c r="I219" i="3"/>
  <c r="K219" i="3" s="1"/>
  <c r="F219" i="3"/>
  <c r="D219" i="3"/>
  <c r="E219" i="3" s="1"/>
  <c r="B219" i="3"/>
  <c r="O218" i="3"/>
  <c r="I218" i="3"/>
  <c r="K218" i="3" s="1"/>
  <c r="F218" i="3"/>
  <c r="D218" i="3"/>
  <c r="E218" i="3" s="1"/>
  <c r="B218" i="3"/>
  <c r="O217" i="3"/>
  <c r="K217" i="3"/>
  <c r="I217" i="3"/>
  <c r="F217" i="3"/>
  <c r="D217" i="3"/>
  <c r="B217" i="3"/>
  <c r="O216" i="3"/>
  <c r="I216" i="3"/>
  <c r="K216" i="3" s="1"/>
  <c r="F216" i="3"/>
  <c r="D216" i="3"/>
  <c r="B216" i="3"/>
  <c r="O215" i="3"/>
  <c r="I215" i="3"/>
  <c r="K215" i="3" s="1"/>
  <c r="F215" i="3"/>
  <c r="D215" i="3"/>
  <c r="B215" i="3"/>
  <c r="O214" i="3"/>
  <c r="I214" i="3"/>
  <c r="K214" i="3" s="1"/>
  <c r="F214" i="3"/>
  <c r="D214" i="3"/>
  <c r="B214" i="3"/>
  <c r="O213" i="3"/>
  <c r="I213" i="3"/>
  <c r="K213" i="3" s="1"/>
  <c r="F213" i="3"/>
  <c r="D213" i="3"/>
  <c r="B213" i="3"/>
  <c r="O212" i="3"/>
  <c r="I212" i="3"/>
  <c r="K212" i="3" s="1"/>
  <c r="F212" i="3"/>
  <c r="D212" i="3"/>
  <c r="E212" i="3" s="1"/>
  <c r="C212" i="3"/>
  <c r="B212" i="3"/>
  <c r="O211" i="3"/>
  <c r="I211" i="3"/>
  <c r="K211" i="3" s="1"/>
  <c r="F211" i="3"/>
  <c r="D211" i="3"/>
  <c r="B211" i="3"/>
  <c r="O210" i="3"/>
  <c r="I210" i="3"/>
  <c r="K210" i="3" s="1"/>
  <c r="F210" i="3"/>
  <c r="E210" i="3"/>
  <c r="D210" i="3"/>
  <c r="B210" i="3"/>
  <c r="C210" i="3" s="1"/>
  <c r="O209" i="3"/>
  <c r="I209" i="3"/>
  <c r="K209" i="3" s="1"/>
  <c r="F209" i="3"/>
  <c r="D209" i="3"/>
  <c r="E209" i="3" s="1"/>
  <c r="B209" i="3"/>
  <c r="O208" i="3"/>
  <c r="I208" i="3"/>
  <c r="K208" i="3" s="1"/>
  <c r="F208" i="3"/>
  <c r="E208" i="3"/>
  <c r="D208" i="3"/>
  <c r="C208" i="3"/>
  <c r="B208" i="3"/>
  <c r="O207" i="3"/>
  <c r="I207" i="3"/>
  <c r="K207" i="3" s="1"/>
  <c r="F207" i="3"/>
  <c r="D207" i="3"/>
  <c r="E207" i="3" s="1"/>
  <c r="B207" i="3"/>
  <c r="O206" i="3"/>
  <c r="I206" i="3"/>
  <c r="K206" i="3" s="1"/>
  <c r="F206" i="3"/>
  <c r="D206" i="3"/>
  <c r="E206" i="3" s="1"/>
  <c r="C206" i="3"/>
  <c r="B206" i="3"/>
  <c r="O205" i="3"/>
  <c r="I205" i="3"/>
  <c r="K205" i="3" s="1"/>
  <c r="F205" i="3"/>
  <c r="D205" i="3"/>
  <c r="B205" i="3"/>
  <c r="O204" i="3"/>
  <c r="I204" i="3"/>
  <c r="K204" i="3" s="1"/>
  <c r="F204" i="3"/>
  <c r="E204" i="3"/>
  <c r="D204" i="3"/>
  <c r="C204" i="3" s="1"/>
  <c r="B204" i="3"/>
  <c r="O203" i="3"/>
  <c r="K203" i="3"/>
  <c r="I203" i="3"/>
  <c r="F203" i="3"/>
  <c r="D203" i="3"/>
  <c r="B203" i="3"/>
  <c r="O202" i="3"/>
  <c r="I202" i="3"/>
  <c r="K202" i="3" s="1"/>
  <c r="F202" i="3"/>
  <c r="D202" i="3"/>
  <c r="E202" i="3" s="1"/>
  <c r="B202" i="3"/>
  <c r="O201" i="3"/>
  <c r="I201" i="3"/>
  <c r="K201" i="3" s="1"/>
  <c r="F201" i="3"/>
  <c r="D201" i="3"/>
  <c r="E201" i="3" s="1"/>
  <c r="B201" i="3"/>
  <c r="O200" i="3"/>
  <c r="I200" i="3"/>
  <c r="K200" i="3" s="1"/>
  <c r="F200" i="3"/>
  <c r="D200" i="3"/>
  <c r="E200" i="3" s="1"/>
  <c r="B200" i="3"/>
  <c r="C200" i="3" s="1"/>
  <c r="O199" i="3"/>
  <c r="K199" i="3"/>
  <c r="I199" i="3"/>
  <c r="F199" i="3"/>
  <c r="D199" i="3"/>
  <c r="B199" i="3"/>
  <c r="O198" i="3"/>
  <c r="I198" i="3"/>
  <c r="K198" i="3" s="1"/>
  <c r="F198" i="3"/>
  <c r="D198" i="3"/>
  <c r="E198" i="3" s="1"/>
  <c r="B198" i="3"/>
  <c r="C198" i="3" s="1"/>
  <c r="O197" i="3"/>
  <c r="I197" i="3"/>
  <c r="K197" i="3" s="1"/>
  <c r="F197" i="3"/>
  <c r="D197" i="3"/>
  <c r="E197" i="3" s="1"/>
  <c r="B197" i="3"/>
  <c r="O196" i="3"/>
  <c r="I196" i="3"/>
  <c r="K196" i="3" s="1"/>
  <c r="F196" i="3"/>
  <c r="D196" i="3"/>
  <c r="E196" i="3" s="1"/>
  <c r="B196" i="3"/>
  <c r="O195" i="3"/>
  <c r="K195" i="3"/>
  <c r="I195" i="3"/>
  <c r="F195" i="3"/>
  <c r="D195" i="3"/>
  <c r="B195" i="3"/>
  <c r="O194" i="3"/>
  <c r="I194" i="3"/>
  <c r="K194" i="3" s="1"/>
  <c r="F194" i="3"/>
  <c r="D194" i="3"/>
  <c r="E194" i="3" s="1"/>
  <c r="B194" i="3"/>
  <c r="C194" i="3" s="1"/>
  <c r="I193" i="3"/>
  <c r="K193" i="3" s="1"/>
  <c r="F193" i="3"/>
  <c r="D193" i="3"/>
  <c r="E193" i="3" s="1"/>
  <c r="B193" i="3"/>
  <c r="C193" i="3" s="1"/>
  <c r="I192" i="3"/>
  <c r="K192" i="3" s="1"/>
  <c r="F192" i="3"/>
  <c r="E192" i="3"/>
  <c r="D192" i="3"/>
  <c r="C192" i="3"/>
  <c r="B192" i="3"/>
  <c r="I191" i="3"/>
  <c r="K191" i="3" s="1"/>
  <c r="F191" i="3"/>
  <c r="D191" i="3"/>
  <c r="C191" i="3" s="1"/>
  <c r="B191" i="3"/>
  <c r="O190" i="3"/>
  <c r="K190" i="3"/>
  <c r="I190" i="3"/>
  <c r="F190" i="3"/>
  <c r="D190" i="3"/>
  <c r="E190" i="3" s="1"/>
  <c r="B190" i="3"/>
  <c r="O189" i="3"/>
  <c r="I189" i="3"/>
  <c r="K189" i="3" s="1"/>
  <c r="F189" i="3"/>
  <c r="D189" i="3"/>
  <c r="E189" i="3" s="1"/>
  <c r="B189" i="3"/>
  <c r="I188" i="3"/>
  <c r="K188" i="3" s="1"/>
  <c r="F188" i="3"/>
  <c r="D188" i="3"/>
  <c r="E188" i="3" s="1"/>
  <c r="C188" i="3"/>
  <c r="B188" i="3"/>
  <c r="I187" i="3"/>
  <c r="K187" i="3" s="1"/>
  <c r="F187" i="3"/>
  <c r="E187" i="3"/>
  <c r="D187" i="3"/>
  <c r="B187" i="3"/>
  <c r="C187" i="3" s="1"/>
  <c r="I186" i="3"/>
  <c r="K186" i="3" s="1"/>
  <c r="F186" i="3"/>
  <c r="E186" i="3"/>
  <c r="D186" i="3"/>
  <c r="B186" i="3"/>
  <c r="C186" i="3" s="1"/>
  <c r="I185" i="3"/>
  <c r="K185" i="3" s="1"/>
  <c r="F185" i="3"/>
  <c r="D185" i="3"/>
  <c r="E185" i="3" s="1"/>
  <c r="B185" i="3"/>
  <c r="C185" i="3" s="1"/>
  <c r="I184" i="3"/>
  <c r="F184" i="3"/>
  <c r="D184" i="3"/>
  <c r="B184" i="3"/>
  <c r="C184" i="3" s="1"/>
  <c r="O183" i="3"/>
  <c r="I183" i="3"/>
  <c r="K183" i="3" s="1"/>
  <c r="F183" i="3"/>
  <c r="D183" i="3"/>
  <c r="C183" i="3"/>
  <c r="B183" i="3"/>
  <c r="O182" i="3"/>
  <c r="K182" i="3"/>
  <c r="I182" i="3"/>
  <c r="F182" i="3"/>
  <c r="D182" i="3"/>
  <c r="B182" i="3"/>
  <c r="C182" i="3" s="1"/>
  <c r="O181" i="3"/>
  <c r="I181" i="3"/>
  <c r="K181" i="3" s="1"/>
  <c r="F181" i="3"/>
  <c r="D181" i="3"/>
  <c r="B181" i="3"/>
  <c r="C181" i="3" s="1"/>
  <c r="I180" i="3"/>
  <c r="K180" i="3" s="1"/>
  <c r="F180" i="3"/>
  <c r="D180" i="3"/>
  <c r="B180" i="3"/>
  <c r="O179" i="3"/>
  <c r="I179" i="3"/>
  <c r="K179" i="3" s="1"/>
  <c r="F179" i="3"/>
  <c r="D179" i="3"/>
  <c r="B179" i="3"/>
  <c r="O178" i="3"/>
  <c r="I178" i="3"/>
  <c r="K178" i="3" s="1"/>
  <c r="F178" i="3"/>
  <c r="D178" i="3"/>
  <c r="B178" i="3"/>
  <c r="O177" i="3"/>
  <c r="I177" i="3"/>
  <c r="K177" i="3" s="1"/>
  <c r="F177" i="3"/>
  <c r="D177" i="3"/>
  <c r="B177" i="3"/>
  <c r="O176" i="3"/>
  <c r="I176" i="3"/>
  <c r="K176" i="3" s="1"/>
  <c r="F176" i="3"/>
  <c r="D176" i="3"/>
  <c r="E176" i="3" s="1"/>
  <c r="B176" i="3"/>
  <c r="C176" i="3" s="1"/>
  <c r="O175" i="3"/>
  <c r="I175" i="3"/>
  <c r="K175" i="3" s="1"/>
  <c r="F175" i="3"/>
  <c r="D175" i="3"/>
  <c r="E175" i="3" s="1"/>
  <c r="B175" i="3"/>
  <c r="O174" i="3"/>
  <c r="I174" i="3"/>
  <c r="K174" i="3" s="1"/>
  <c r="F174" i="3"/>
  <c r="D174" i="3"/>
  <c r="E174" i="3" s="1"/>
  <c r="B174" i="3"/>
  <c r="C174" i="3" s="1"/>
  <c r="O173" i="3"/>
  <c r="I173" i="3"/>
  <c r="K173" i="3" s="1"/>
  <c r="F173" i="3"/>
  <c r="D173" i="3"/>
  <c r="B173" i="3"/>
  <c r="I172" i="3"/>
  <c r="K172" i="3" s="1"/>
  <c r="F172" i="3"/>
  <c r="D172" i="3"/>
  <c r="B172" i="3"/>
  <c r="O171" i="3"/>
  <c r="I171" i="3"/>
  <c r="K171" i="3" s="1"/>
  <c r="F171" i="3"/>
  <c r="E171" i="3"/>
  <c r="D171" i="3"/>
  <c r="B171" i="3"/>
  <c r="O170" i="3"/>
  <c r="I170" i="3"/>
  <c r="K170" i="3" s="1"/>
  <c r="F170" i="3"/>
  <c r="D170" i="3"/>
  <c r="E170" i="3" s="1"/>
  <c r="B170" i="3"/>
  <c r="O169" i="3"/>
  <c r="I169" i="3"/>
  <c r="K169" i="3" s="1"/>
  <c r="F169" i="3"/>
  <c r="D169" i="3"/>
  <c r="E169" i="3" s="1"/>
  <c r="B169" i="3"/>
  <c r="O168" i="3"/>
  <c r="I168" i="3"/>
  <c r="K168" i="3" s="1"/>
  <c r="F168" i="3"/>
  <c r="D168" i="3"/>
  <c r="B168" i="3"/>
  <c r="O167" i="3"/>
  <c r="I167" i="3"/>
  <c r="K167" i="3" s="1"/>
  <c r="F167" i="3"/>
  <c r="D167" i="3"/>
  <c r="E167" i="3" s="1"/>
  <c r="C167" i="3"/>
  <c r="B167" i="3"/>
  <c r="O166" i="3"/>
  <c r="I166" i="3"/>
  <c r="K166" i="3" s="1"/>
  <c r="F166" i="3"/>
  <c r="D166" i="3"/>
  <c r="B166" i="3"/>
  <c r="O165" i="3"/>
  <c r="I165" i="3"/>
  <c r="K165" i="3" s="1"/>
  <c r="F165" i="3"/>
  <c r="D165" i="3"/>
  <c r="E165" i="3" s="1"/>
  <c r="B165" i="3"/>
  <c r="O164" i="3"/>
  <c r="I164" i="3"/>
  <c r="K164" i="3" s="1"/>
  <c r="F164" i="3"/>
  <c r="D164" i="3"/>
  <c r="B164" i="3"/>
  <c r="O163" i="3"/>
  <c r="I163" i="3"/>
  <c r="K163" i="3" s="1"/>
  <c r="F163" i="3"/>
  <c r="D163" i="3"/>
  <c r="E163" i="3" s="1"/>
  <c r="C163" i="3"/>
  <c r="B163" i="3"/>
  <c r="O162" i="3"/>
  <c r="I162" i="3"/>
  <c r="K162" i="3" s="1"/>
  <c r="F162" i="3"/>
  <c r="D162" i="3"/>
  <c r="E162" i="3" s="1"/>
  <c r="B162" i="3"/>
  <c r="O161" i="3"/>
  <c r="I161" i="3"/>
  <c r="K161" i="3" s="1"/>
  <c r="F161" i="3"/>
  <c r="D161" i="3"/>
  <c r="C161" i="3" s="1"/>
  <c r="B161" i="3"/>
  <c r="O160" i="3"/>
  <c r="I160" i="3"/>
  <c r="K160" i="3" s="1"/>
  <c r="F160" i="3"/>
  <c r="D160" i="3"/>
  <c r="B160" i="3"/>
  <c r="O159" i="3"/>
  <c r="I159" i="3"/>
  <c r="K159" i="3" s="1"/>
  <c r="F159" i="3"/>
  <c r="D159" i="3"/>
  <c r="E159" i="3" s="1"/>
  <c r="C159" i="3"/>
  <c r="B159" i="3"/>
  <c r="O158" i="3"/>
  <c r="I158" i="3"/>
  <c r="K158" i="3" s="1"/>
  <c r="F158" i="3"/>
  <c r="D158" i="3"/>
  <c r="B158" i="3"/>
  <c r="O157" i="3"/>
  <c r="I157" i="3"/>
  <c r="K157" i="3" s="1"/>
  <c r="F157" i="3"/>
  <c r="E157" i="3"/>
  <c r="D157" i="3"/>
  <c r="B157" i="3"/>
  <c r="C157" i="3" s="1"/>
  <c r="I156" i="3"/>
  <c r="K156" i="3" s="1"/>
  <c r="F156" i="3"/>
  <c r="D156" i="3"/>
  <c r="E156" i="3" s="1"/>
  <c r="C156" i="3"/>
  <c r="B156" i="3"/>
  <c r="K155" i="3"/>
  <c r="I155" i="3"/>
  <c r="F155" i="3"/>
  <c r="D155" i="3"/>
  <c r="E155" i="3" s="1"/>
  <c r="C155" i="3"/>
  <c r="B155" i="3"/>
  <c r="I154" i="3"/>
  <c r="K154" i="3" s="1"/>
  <c r="F154" i="3"/>
  <c r="D154" i="3"/>
  <c r="E154" i="3" s="1"/>
  <c r="B154" i="3"/>
  <c r="C154" i="3" s="1"/>
  <c r="I153" i="3"/>
  <c r="K153" i="3" s="1"/>
  <c r="F153" i="3"/>
  <c r="D153" i="3"/>
  <c r="E153" i="3" s="1"/>
  <c r="B153" i="3"/>
  <c r="O152" i="3"/>
  <c r="I152" i="3"/>
  <c r="K152" i="3" s="1"/>
  <c r="F152" i="3"/>
  <c r="D152" i="3"/>
  <c r="B152" i="3"/>
  <c r="O151" i="3"/>
  <c r="I151" i="3"/>
  <c r="K151" i="3" s="1"/>
  <c r="F151" i="3"/>
  <c r="D151" i="3"/>
  <c r="E151" i="3" s="1"/>
  <c r="B151" i="3"/>
  <c r="C151" i="3" s="1"/>
  <c r="I150" i="3"/>
  <c r="K150" i="3" s="1"/>
  <c r="F150" i="3"/>
  <c r="E150" i="3"/>
  <c r="D150" i="3"/>
  <c r="B150" i="3"/>
  <c r="C150" i="3" s="1"/>
  <c r="O149" i="3"/>
  <c r="K149" i="3"/>
  <c r="I149" i="3"/>
  <c r="F149" i="3"/>
  <c r="D149" i="3"/>
  <c r="E149" i="3" s="1"/>
  <c r="B149" i="3"/>
  <c r="C149" i="3" s="1"/>
  <c r="O148" i="3"/>
  <c r="I148" i="3"/>
  <c r="K148" i="3" s="1"/>
  <c r="F148" i="3"/>
  <c r="D148" i="3"/>
  <c r="E148" i="3" s="1"/>
  <c r="B148" i="3"/>
  <c r="I147" i="3"/>
  <c r="K147" i="3" s="1"/>
  <c r="F147" i="3"/>
  <c r="D147" i="3"/>
  <c r="C147" i="3" s="1"/>
  <c r="B147" i="3"/>
  <c r="I146" i="3"/>
  <c r="K146" i="3" s="1"/>
  <c r="F146" i="3"/>
  <c r="D146" i="3"/>
  <c r="C146" i="3" s="1"/>
  <c r="B146" i="3"/>
  <c r="I145" i="3"/>
  <c r="K145" i="3" s="1"/>
  <c r="F145" i="3"/>
  <c r="D145" i="3"/>
  <c r="B145" i="3"/>
  <c r="O144" i="3"/>
  <c r="I144" i="3"/>
  <c r="K144" i="3" s="1"/>
  <c r="F144" i="3"/>
  <c r="D144" i="3"/>
  <c r="B144" i="3"/>
  <c r="I143" i="3"/>
  <c r="K143" i="3" s="1"/>
  <c r="F143" i="3"/>
  <c r="D143" i="3"/>
  <c r="C143" i="3" s="1"/>
  <c r="B143" i="3"/>
  <c r="O142" i="3"/>
  <c r="I142" i="3"/>
  <c r="K142" i="3" s="1"/>
  <c r="F142" i="3"/>
  <c r="D142" i="3"/>
  <c r="B142" i="3"/>
  <c r="C142" i="3" s="1"/>
  <c r="O141" i="3"/>
  <c r="I141" i="3"/>
  <c r="K141" i="3" s="1"/>
  <c r="F141" i="3"/>
  <c r="D141" i="3"/>
  <c r="C141" i="3" s="1"/>
  <c r="B141" i="3"/>
  <c r="O140" i="3"/>
  <c r="I140" i="3"/>
  <c r="K140" i="3" s="1"/>
  <c r="F140" i="3"/>
  <c r="D140" i="3"/>
  <c r="B140" i="3"/>
  <c r="C140" i="3" s="1"/>
  <c r="O139" i="3"/>
  <c r="K139" i="3"/>
  <c r="I139" i="3"/>
  <c r="F139" i="3"/>
  <c r="D139" i="3"/>
  <c r="B139" i="3"/>
  <c r="C139" i="3" s="1"/>
  <c r="O138" i="3"/>
  <c r="I138" i="3"/>
  <c r="K138" i="3" s="1"/>
  <c r="F138" i="3"/>
  <c r="D138" i="3"/>
  <c r="B138" i="3"/>
  <c r="C138" i="3" s="1"/>
  <c r="O137" i="3"/>
  <c r="I137" i="3"/>
  <c r="K137" i="3" s="1"/>
  <c r="F137" i="3"/>
  <c r="D137" i="3"/>
  <c r="B137" i="3"/>
  <c r="O136" i="3"/>
  <c r="I136" i="3"/>
  <c r="K136" i="3" s="1"/>
  <c r="F136" i="3"/>
  <c r="D136" i="3"/>
  <c r="E136" i="3" s="1"/>
  <c r="B136" i="3"/>
  <c r="C136" i="3" s="1"/>
  <c r="O135" i="3"/>
  <c r="I135" i="3"/>
  <c r="K135" i="3" s="1"/>
  <c r="F135" i="3"/>
  <c r="D135" i="3"/>
  <c r="E135" i="3" s="1"/>
  <c r="B135" i="3"/>
  <c r="O134" i="3"/>
  <c r="I134" i="3"/>
  <c r="K134" i="3" s="1"/>
  <c r="F134" i="3"/>
  <c r="D134" i="3"/>
  <c r="C134" i="3" s="1"/>
  <c r="B134" i="3"/>
  <c r="O133" i="3"/>
  <c r="I133" i="3"/>
  <c r="K133" i="3" s="1"/>
  <c r="F133" i="3"/>
  <c r="D133" i="3"/>
  <c r="B133" i="3"/>
  <c r="O132" i="3"/>
  <c r="I132" i="3"/>
  <c r="K132" i="3" s="1"/>
  <c r="F132" i="3"/>
  <c r="D132" i="3"/>
  <c r="E132" i="3" s="1"/>
  <c r="C132" i="3"/>
  <c r="B132" i="3"/>
  <c r="O131" i="3"/>
  <c r="I131" i="3"/>
  <c r="K131" i="3" s="1"/>
  <c r="F131" i="3"/>
  <c r="D131" i="3"/>
  <c r="E131" i="3" s="1"/>
  <c r="B131" i="3"/>
  <c r="O130" i="3"/>
  <c r="I130" i="3"/>
  <c r="K130" i="3" s="1"/>
  <c r="F130" i="3"/>
  <c r="D130" i="3"/>
  <c r="E130" i="3" s="1"/>
  <c r="B130" i="3"/>
  <c r="O129" i="3"/>
  <c r="K129" i="3"/>
  <c r="I129" i="3"/>
  <c r="F129" i="3"/>
  <c r="D129" i="3"/>
  <c r="B129" i="3"/>
  <c r="O128" i="3"/>
  <c r="I128" i="3"/>
  <c r="K128" i="3" s="1"/>
  <c r="F128" i="3"/>
  <c r="D128" i="3"/>
  <c r="E128" i="3" s="1"/>
  <c r="B128" i="3"/>
  <c r="C128" i="3" s="1"/>
  <c r="O127" i="3"/>
  <c r="I127" i="3"/>
  <c r="K127" i="3" s="1"/>
  <c r="F127" i="3"/>
  <c r="D127" i="3"/>
  <c r="E127" i="3" s="1"/>
  <c r="B127" i="3"/>
  <c r="O126" i="3"/>
  <c r="I126" i="3"/>
  <c r="K126" i="3" s="1"/>
  <c r="F126" i="3"/>
  <c r="D126" i="3"/>
  <c r="C126" i="3" s="1"/>
  <c r="B126" i="3"/>
  <c r="O125" i="3"/>
  <c r="K125" i="3"/>
  <c r="I125" i="3"/>
  <c r="F125" i="3"/>
  <c r="D125" i="3"/>
  <c r="E125" i="3" s="1"/>
  <c r="B125" i="3"/>
  <c r="O124" i="3"/>
  <c r="I124" i="3"/>
  <c r="K124" i="3" s="1"/>
  <c r="F124" i="3"/>
  <c r="D124" i="3"/>
  <c r="E124" i="3" s="1"/>
  <c r="B124" i="3"/>
  <c r="O123" i="3"/>
  <c r="K123" i="3"/>
  <c r="I123" i="3"/>
  <c r="F123" i="3"/>
  <c r="D123" i="3"/>
  <c r="E123" i="3" s="1"/>
  <c r="B123" i="3"/>
  <c r="K122" i="3"/>
  <c r="I122" i="3"/>
  <c r="F122" i="3"/>
  <c r="D122" i="3"/>
  <c r="E122" i="3" s="1"/>
  <c r="B122" i="3"/>
  <c r="O121" i="3"/>
  <c r="I121" i="3"/>
  <c r="K121" i="3" s="1"/>
  <c r="F121" i="3"/>
  <c r="D121" i="3"/>
  <c r="B121" i="3"/>
  <c r="O120" i="3"/>
  <c r="I120" i="3"/>
  <c r="K120" i="3" s="1"/>
  <c r="F120" i="3"/>
  <c r="E120" i="3"/>
  <c r="D120" i="3"/>
  <c r="B120" i="3"/>
  <c r="C120" i="3" s="1"/>
  <c r="O119" i="3"/>
  <c r="I119" i="3"/>
  <c r="K119" i="3" s="1"/>
  <c r="F119" i="3"/>
  <c r="D119" i="3"/>
  <c r="E119" i="3" s="1"/>
  <c r="B119" i="3"/>
  <c r="C119" i="3" s="1"/>
  <c r="O118" i="3"/>
  <c r="I118" i="3"/>
  <c r="K118" i="3" s="1"/>
  <c r="F118" i="3"/>
  <c r="D118" i="3"/>
  <c r="C118" i="3" s="1"/>
  <c r="B118" i="3"/>
  <c r="O117" i="3"/>
  <c r="I117" i="3"/>
  <c r="K117" i="3" s="1"/>
  <c r="F117" i="3"/>
  <c r="D117" i="3"/>
  <c r="E117" i="3" s="1"/>
  <c r="B117" i="3"/>
  <c r="O116" i="3"/>
  <c r="I116" i="3"/>
  <c r="K116" i="3" s="1"/>
  <c r="F116" i="3"/>
  <c r="D116" i="3"/>
  <c r="E116" i="3" s="1"/>
  <c r="B116" i="3"/>
  <c r="I115" i="3"/>
  <c r="K115" i="3" s="1"/>
  <c r="F115" i="3"/>
  <c r="D115" i="3"/>
  <c r="E115" i="3" s="1"/>
  <c r="B115" i="3"/>
  <c r="I114" i="3"/>
  <c r="K114" i="3" s="1"/>
  <c r="F114" i="3"/>
  <c r="D114" i="3"/>
  <c r="E114" i="3" s="1"/>
  <c r="B114" i="3"/>
  <c r="I113" i="3"/>
  <c r="K113" i="3" s="1"/>
  <c r="F113" i="3"/>
  <c r="D113" i="3"/>
  <c r="E113" i="3" s="1"/>
  <c r="B113" i="3"/>
  <c r="O112" i="3"/>
  <c r="I112" i="3"/>
  <c r="K112" i="3" s="1"/>
  <c r="F112" i="3"/>
  <c r="D112" i="3"/>
  <c r="E112" i="3" s="1"/>
  <c r="C112" i="3"/>
  <c r="B112" i="3"/>
  <c r="O111" i="3"/>
  <c r="I111" i="3"/>
  <c r="K111" i="3" s="1"/>
  <c r="F111" i="3"/>
  <c r="D111" i="3"/>
  <c r="B111" i="3"/>
  <c r="C111" i="3" s="1"/>
  <c r="O110" i="3"/>
  <c r="K110" i="3"/>
  <c r="I110" i="3"/>
  <c r="F110" i="3"/>
  <c r="D110" i="3"/>
  <c r="C110" i="3" s="1"/>
  <c r="B110" i="3"/>
  <c r="O109" i="3"/>
  <c r="I109" i="3"/>
  <c r="K109" i="3" s="1"/>
  <c r="F109" i="3"/>
  <c r="D109" i="3"/>
  <c r="C109" i="3" s="1"/>
  <c r="B109" i="3"/>
  <c r="O108" i="3"/>
  <c r="K108" i="3"/>
  <c r="I108" i="3"/>
  <c r="F108" i="3"/>
  <c r="D108" i="3"/>
  <c r="B108" i="3"/>
  <c r="C108" i="3" s="1"/>
  <c r="O107" i="3"/>
  <c r="I107" i="3"/>
  <c r="K107" i="3" s="1"/>
  <c r="F107" i="3"/>
  <c r="D107" i="3"/>
  <c r="C107" i="3"/>
  <c r="B107" i="3"/>
  <c r="O106" i="3"/>
  <c r="I106" i="3"/>
  <c r="K106" i="3" s="1"/>
  <c r="F106" i="3"/>
  <c r="D106" i="3"/>
  <c r="B106" i="3"/>
  <c r="C106" i="3" s="1"/>
  <c r="O105" i="3"/>
  <c r="I105" i="3"/>
  <c r="K105" i="3" s="1"/>
  <c r="F105" i="3"/>
  <c r="D105" i="3"/>
  <c r="B105" i="3"/>
  <c r="C105" i="3" s="1"/>
  <c r="O104" i="3"/>
  <c r="I104" i="3"/>
  <c r="K104" i="3" s="1"/>
  <c r="F104" i="3"/>
  <c r="D104" i="3"/>
  <c r="E104" i="3" s="1"/>
  <c r="B104" i="3"/>
  <c r="O103" i="3"/>
  <c r="I103" i="3"/>
  <c r="K103" i="3" s="1"/>
  <c r="F103" i="3"/>
  <c r="E103" i="3"/>
  <c r="D103" i="3"/>
  <c r="B103" i="3"/>
  <c r="O102" i="3"/>
  <c r="K102" i="3"/>
  <c r="I102" i="3"/>
  <c r="F102" i="3"/>
  <c r="D102" i="3"/>
  <c r="E102" i="3" s="1"/>
  <c r="B102" i="3"/>
  <c r="C102" i="3" s="1"/>
  <c r="O101" i="3"/>
  <c r="I101" i="3"/>
  <c r="K101" i="3" s="1"/>
  <c r="F101" i="3"/>
  <c r="D101" i="3"/>
  <c r="E101" i="3" s="1"/>
  <c r="B101" i="3"/>
  <c r="O100" i="3"/>
  <c r="I100" i="3"/>
  <c r="K100" i="3" s="1"/>
  <c r="F100" i="3"/>
  <c r="D100" i="3"/>
  <c r="C100" i="3" s="1"/>
  <c r="B100" i="3"/>
  <c r="O99" i="3"/>
  <c r="I99" i="3"/>
  <c r="K99" i="3" s="1"/>
  <c r="F99" i="3"/>
  <c r="D99" i="3"/>
  <c r="E99" i="3" s="1"/>
  <c r="B99" i="3"/>
  <c r="C99" i="3" s="1"/>
  <c r="O98" i="3"/>
  <c r="I98" i="3"/>
  <c r="K98" i="3" s="1"/>
  <c r="F98" i="3"/>
  <c r="D98" i="3"/>
  <c r="E98" i="3" s="1"/>
  <c r="B98" i="3"/>
  <c r="O97" i="3"/>
  <c r="I97" i="3"/>
  <c r="K97" i="3" s="1"/>
  <c r="F97" i="3"/>
  <c r="D97" i="3"/>
  <c r="E97" i="3" s="1"/>
  <c r="C97" i="3"/>
  <c r="B97" i="3"/>
  <c r="O96" i="3"/>
  <c r="I96" i="3"/>
  <c r="K96" i="3" s="1"/>
  <c r="F96" i="3"/>
  <c r="D96" i="3"/>
  <c r="E96" i="3" s="1"/>
  <c r="B96" i="3"/>
  <c r="O95" i="3"/>
  <c r="I95" i="3"/>
  <c r="K95" i="3" s="1"/>
  <c r="F95" i="3"/>
  <c r="D95" i="3"/>
  <c r="B95" i="3"/>
  <c r="O94" i="3"/>
  <c r="K94" i="3"/>
  <c r="I94" i="3"/>
  <c r="F94" i="3"/>
  <c r="D94" i="3"/>
  <c r="E94" i="3" s="1"/>
  <c r="B94" i="3"/>
  <c r="C94" i="3" s="1"/>
  <c r="O93" i="3"/>
  <c r="I93" i="3"/>
  <c r="K93" i="3" s="1"/>
  <c r="F93" i="3"/>
  <c r="D93" i="3"/>
  <c r="E93" i="3" s="1"/>
  <c r="B93" i="3"/>
  <c r="O92" i="3"/>
  <c r="K92" i="3"/>
  <c r="I92" i="3"/>
  <c r="F92" i="3"/>
  <c r="D92" i="3"/>
  <c r="B92" i="3"/>
  <c r="O91" i="3"/>
  <c r="I91" i="3"/>
  <c r="K91" i="3" s="1"/>
  <c r="F91" i="3"/>
  <c r="D91" i="3"/>
  <c r="E91" i="3" s="1"/>
  <c r="B91" i="3"/>
  <c r="C91" i="3" s="1"/>
  <c r="O90" i="3"/>
  <c r="I90" i="3"/>
  <c r="K90" i="3" s="1"/>
  <c r="F90" i="3"/>
  <c r="D90" i="3"/>
  <c r="E90" i="3" s="1"/>
  <c r="B90" i="3"/>
  <c r="O89" i="3"/>
  <c r="I89" i="3"/>
  <c r="K89" i="3" s="1"/>
  <c r="F89" i="3"/>
  <c r="D89" i="3"/>
  <c r="C89" i="3" s="1"/>
  <c r="B89" i="3"/>
  <c r="O88" i="3"/>
  <c r="I88" i="3"/>
  <c r="K88" i="3" s="1"/>
  <c r="F88" i="3"/>
  <c r="D88" i="3"/>
  <c r="E88" i="3" s="1"/>
  <c r="B88" i="3"/>
  <c r="O87" i="3"/>
  <c r="I87" i="3"/>
  <c r="K87" i="3" s="1"/>
  <c r="F87" i="3"/>
  <c r="D87" i="3"/>
  <c r="B87" i="3"/>
  <c r="O86" i="3"/>
  <c r="I86" i="3"/>
  <c r="K86" i="3" s="1"/>
  <c r="F86" i="3"/>
  <c r="D86" i="3"/>
  <c r="E86" i="3" s="1"/>
  <c r="B86" i="3"/>
  <c r="O85" i="3"/>
  <c r="I85" i="3"/>
  <c r="K85" i="3" s="1"/>
  <c r="F85" i="3"/>
  <c r="D85" i="3"/>
  <c r="E85" i="3" s="1"/>
  <c r="B85" i="3"/>
  <c r="O84" i="3"/>
  <c r="I84" i="3"/>
  <c r="K84" i="3" s="1"/>
  <c r="F84" i="3"/>
  <c r="D84" i="3"/>
  <c r="B84" i="3"/>
  <c r="O83" i="3"/>
  <c r="I83" i="3"/>
  <c r="K83" i="3" s="1"/>
  <c r="F83" i="3"/>
  <c r="D83" i="3"/>
  <c r="E83" i="3" s="1"/>
  <c r="B83" i="3"/>
  <c r="O82" i="3"/>
  <c r="I82" i="3"/>
  <c r="K82" i="3" s="1"/>
  <c r="F82" i="3"/>
  <c r="D82" i="3"/>
  <c r="E82" i="3" s="1"/>
  <c r="B82" i="3"/>
  <c r="O81" i="3"/>
  <c r="I81" i="3"/>
  <c r="K81" i="3" s="1"/>
  <c r="F81" i="3"/>
  <c r="E81" i="3"/>
  <c r="D81" i="3"/>
  <c r="B81" i="3"/>
  <c r="C81" i="3" s="1"/>
  <c r="O80" i="3"/>
  <c r="I80" i="3"/>
  <c r="K80" i="3" s="1"/>
  <c r="F80" i="3"/>
  <c r="D80" i="3"/>
  <c r="E80" i="3" s="1"/>
  <c r="B80" i="3"/>
  <c r="O79" i="3"/>
  <c r="I79" i="3"/>
  <c r="K79" i="3" s="1"/>
  <c r="F79" i="3"/>
  <c r="D79" i="3"/>
  <c r="C79" i="3" s="1"/>
  <c r="B79" i="3"/>
  <c r="O78" i="3"/>
  <c r="I78" i="3"/>
  <c r="K78" i="3" s="1"/>
  <c r="F78" i="3"/>
  <c r="D78" i="3"/>
  <c r="C78" i="3" s="1"/>
  <c r="B78" i="3"/>
  <c r="O77" i="3"/>
  <c r="I77" i="3"/>
  <c r="K77" i="3" s="1"/>
  <c r="F77" i="3"/>
  <c r="D77" i="3"/>
  <c r="B77" i="3"/>
  <c r="O76" i="3"/>
  <c r="I76" i="3"/>
  <c r="K76" i="3" s="1"/>
  <c r="F76" i="3"/>
  <c r="D76" i="3"/>
  <c r="C76" i="3" s="1"/>
  <c r="B76" i="3"/>
  <c r="O75" i="3"/>
  <c r="I75" i="3"/>
  <c r="K75" i="3" s="1"/>
  <c r="F75" i="3"/>
  <c r="D75" i="3"/>
  <c r="C75" i="3" s="1"/>
  <c r="B75" i="3"/>
  <c r="O74" i="3"/>
  <c r="I74" i="3"/>
  <c r="K74" i="3" s="1"/>
  <c r="F74" i="3"/>
  <c r="D74" i="3"/>
  <c r="C74" i="3" s="1"/>
  <c r="B74" i="3"/>
  <c r="K73" i="3"/>
  <c r="I73" i="3"/>
  <c r="F73" i="3"/>
  <c r="D73" i="3"/>
  <c r="C73" i="3"/>
  <c r="B73" i="3"/>
  <c r="O72" i="3"/>
  <c r="I72" i="3"/>
  <c r="K72" i="3" s="1"/>
  <c r="F72" i="3"/>
  <c r="D72" i="3"/>
  <c r="C72" i="3" s="1"/>
  <c r="B72" i="3"/>
  <c r="O71" i="3"/>
  <c r="I71" i="3"/>
  <c r="K71" i="3" s="1"/>
  <c r="F71" i="3"/>
  <c r="D71" i="3"/>
  <c r="B71" i="3"/>
  <c r="C71" i="3" s="1"/>
  <c r="O70" i="3"/>
  <c r="I70" i="3"/>
  <c r="K70" i="3" s="1"/>
  <c r="F70" i="3"/>
  <c r="D70" i="3"/>
  <c r="C70" i="3" s="1"/>
  <c r="B70" i="3"/>
  <c r="O69" i="3"/>
  <c r="I69" i="3"/>
  <c r="K69" i="3" s="1"/>
  <c r="F69" i="3"/>
  <c r="D69" i="3"/>
  <c r="B69" i="3"/>
  <c r="C69" i="3" s="1"/>
  <c r="O68" i="3"/>
  <c r="K68" i="3"/>
  <c r="I68" i="3"/>
  <c r="F68" i="3"/>
  <c r="D68" i="3"/>
  <c r="B68" i="3"/>
  <c r="C68" i="3" s="1"/>
  <c r="O67" i="3"/>
  <c r="I67" i="3"/>
  <c r="K67" i="3" s="1"/>
  <c r="F67" i="3"/>
  <c r="D67" i="3"/>
  <c r="B67" i="3"/>
  <c r="C67" i="3" s="1"/>
  <c r="O66" i="3"/>
  <c r="I66" i="3"/>
  <c r="K66" i="3" s="1"/>
  <c r="F66" i="3"/>
  <c r="D66" i="3"/>
  <c r="C66" i="3"/>
  <c r="B66" i="3"/>
  <c r="O65" i="3"/>
  <c r="I65" i="3"/>
  <c r="K65" i="3" s="1"/>
  <c r="F65" i="3"/>
  <c r="D65" i="3"/>
  <c r="C65" i="3"/>
  <c r="B65" i="3"/>
  <c r="O64" i="3"/>
  <c r="I64" i="3"/>
  <c r="K64" i="3" s="1"/>
  <c r="F64" i="3"/>
  <c r="D64" i="3"/>
  <c r="E64" i="3" s="1"/>
  <c r="B64" i="3"/>
  <c r="O63" i="3"/>
  <c r="I63" i="3"/>
  <c r="K63" i="3" s="1"/>
  <c r="F63" i="3"/>
  <c r="D63" i="3"/>
  <c r="B63" i="3"/>
  <c r="O62" i="3"/>
  <c r="I62" i="3"/>
  <c r="K62" i="3" s="1"/>
  <c r="F62" i="3"/>
  <c r="D62" i="3"/>
  <c r="E62" i="3" s="1"/>
  <c r="B62" i="3"/>
  <c r="C62" i="3" s="1"/>
  <c r="O61" i="3"/>
  <c r="I61" i="3"/>
  <c r="K61" i="3" s="1"/>
  <c r="F61" i="3"/>
  <c r="D61" i="3"/>
  <c r="E61" i="3" s="1"/>
  <c r="C61" i="3"/>
  <c r="B61" i="3"/>
  <c r="O60" i="3"/>
  <c r="I60" i="3"/>
  <c r="K60" i="3" s="1"/>
  <c r="F60" i="3"/>
  <c r="D60" i="3"/>
  <c r="C60" i="3" s="1"/>
  <c r="B60" i="3"/>
  <c r="O59" i="3"/>
  <c r="K59" i="3"/>
  <c r="I59" i="3"/>
  <c r="F59" i="3"/>
  <c r="D59" i="3"/>
  <c r="E59" i="3" s="1"/>
  <c r="B59" i="3"/>
  <c r="C59" i="3" s="1"/>
  <c r="O58" i="3"/>
  <c r="I58" i="3"/>
  <c r="K58" i="3" s="1"/>
  <c r="F58" i="3"/>
  <c r="D58" i="3"/>
  <c r="E58" i="3" s="1"/>
  <c r="B58" i="3"/>
  <c r="O57" i="3"/>
  <c r="I57" i="3"/>
  <c r="K57" i="3" s="1"/>
  <c r="F57" i="3"/>
  <c r="D57" i="3"/>
  <c r="E57" i="3" s="1"/>
  <c r="B57" i="3"/>
  <c r="C57" i="3" s="1"/>
  <c r="O56" i="3"/>
  <c r="I56" i="3"/>
  <c r="K56" i="3" s="1"/>
  <c r="F56" i="3"/>
  <c r="D56" i="3"/>
  <c r="E56" i="3" s="1"/>
  <c r="B56" i="3"/>
  <c r="O55" i="3"/>
  <c r="I55" i="3"/>
  <c r="K55" i="3" s="1"/>
  <c r="F55" i="3"/>
  <c r="E55" i="3"/>
  <c r="D55" i="3"/>
  <c r="B55" i="3"/>
  <c r="O54" i="3"/>
  <c r="K54" i="3"/>
  <c r="I54" i="3"/>
  <c r="F54" i="3"/>
  <c r="D54" i="3"/>
  <c r="E54" i="3" s="1"/>
  <c r="B54" i="3"/>
  <c r="O53" i="3"/>
  <c r="I53" i="3"/>
  <c r="K53" i="3" s="1"/>
  <c r="F53" i="3"/>
  <c r="D53" i="3"/>
  <c r="E53" i="3" s="1"/>
  <c r="B53" i="3"/>
  <c r="O52" i="3"/>
  <c r="I52" i="3"/>
  <c r="K52" i="3" s="1"/>
  <c r="F52" i="3"/>
  <c r="D52" i="3"/>
  <c r="C52" i="3" s="1"/>
  <c r="B52" i="3"/>
  <c r="O51" i="3"/>
  <c r="I51" i="3"/>
  <c r="K51" i="3" s="1"/>
  <c r="F51" i="3"/>
  <c r="D51" i="3"/>
  <c r="E51" i="3" s="1"/>
  <c r="B51" i="3"/>
  <c r="C51" i="3" s="1"/>
  <c r="O50" i="3"/>
  <c r="I50" i="3"/>
  <c r="K50" i="3" s="1"/>
  <c r="F50" i="3"/>
  <c r="D50" i="3"/>
  <c r="E50" i="3" s="1"/>
  <c r="B50" i="3"/>
  <c r="O49" i="3"/>
  <c r="I49" i="3"/>
  <c r="K49" i="3" s="1"/>
  <c r="F49" i="3"/>
  <c r="D49" i="3"/>
  <c r="E49" i="3" s="1"/>
  <c r="B49" i="3"/>
  <c r="O48" i="3"/>
  <c r="I48" i="3"/>
  <c r="K48" i="3" s="1"/>
  <c r="F48" i="3"/>
  <c r="D48" i="3"/>
  <c r="E48" i="3" s="1"/>
  <c r="B48" i="3"/>
  <c r="O47" i="3"/>
  <c r="I47" i="3"/>
  <c r="K47" i="3" s="1"/>
  <c r="F47" i="3"/>
  <c r="D47" i="3"/>
  <c r="B47" i="3"/>
  <c r="O46" i="3"/>
  <c r="K46" i="3"/>
  <c r="I46" i="3"/>
  <c r="F46" i="3"/>
  <c r="D46" i="3"/>
  <c r="E46" i="3" s="1"/>
  <c r="B46" i="3"/>
  <c r="C46" i="3" s="1"/>
  <c r="O45" i="3"/>
  <c r="I45" i="3"/>
  <c r="K45" i="3" s="1"/>
  <c r="F45" i="3"/>
  <c r="D45" i="3"/>
  <c r="E45" i="3" s="1"/>
  <c r="B45" i="3"/>
  <c r="O44" i="3"/>
  <c r="K44" i="3"/>
  <c r="I44" i="3"/>
  <c r="F44" i="3"/>
  <c r="D44" i="3"/>
  <c r="B44" i="3"/>
  <c r="O43" i="3"/>
  <c r="I43" i="3"/>
  <c r="K43" i="3" s="1"/>
  <c r="F43" i="3"/>
  <c r="D43" i="3"/>
  <c r="E43" i="3" s="1"/>
  <c r="B43" i="3"/>
  <c r="C43" i="3" s="1"/>
  <c r="O42" i="3"/>
  <c r="I42" i="3"/>
  <c r="K42" i="3" s="1"/>
  <c r="F42" i="3"/>
  <c r="D42" i="3"/>
  <c r="E42" i="3" s="1"/>
  <c r="B42" i="3"/>
  <c r="O41" i="3"/>
  <c r="I41" i="3"/>
  <c r="K41" i="3" s="1"/>
  <c r="F41" i="3"/>
  <c r="D41" i="3"/>
  <c r="C41" i="3" s="1"/>
  <c r="B41" i="3"/>
  <c r="O40" i="3"/>
  <c r="I40" i="3"/>
  <c r="K40" i="3" s="1"/>
  <c r="F40" i="3"/>
  <c r="D40" i="3"/>
  <c r="E40" i="3" s="1"/>
  <c r="B40" i="3"/>
  <c r="O39" i="3"/>
  <c r="I39" i="3"/>
  <c r="K39" i="3" s="1"/>
  <c r="F39" i="3"/>
  <c r="D39" i="3"/>
  <c r="E39" i="3" s="1"/>
  <c r="B39" i="3"/>
  <c r="O38" i="3"/>
  <c r="I38" i="3"/>
  <c r="K38" i="3" s="1"/>
  <c r="F38" i="3"/>
  <c r="D38" i="3"/>
  <c r="E38" i="3" s="1"/>
  <c r="B38" i="3"/>
  <c r="O37" i="3"/>
  <c r="I37" i="3"/>
  <c r="K37" i="3" s="1"/>
  <c r="F37" i="3"/>
  <c r="D37" i="3"/>
  <c r="E37" i="3" s="1"/>
  <c r="B37" i="3"/>
  <c r="I36" i="3"/>
  <c r="K36" i="3" s="1"/>
  <c r="F36" i="3"/>
  <c r="D36" i="3"/>
  <c r="B36" i="3"/>
  <c r="O35" i="3"/>
  <c r="I35" i="3"/>
  <c r="K35" i="3" s="1"/>
  <c r="F35" i="3"/>
  <c r="D35" i="3"/>
  <c r="B35" i="3"/>
  <c r="C35" i="3" s="1"/>
  <c r="O34" i="3"/>
  <c r="I34" i="3"/>
  <c r="K34" i="3" s="1"/>
  <c r="F34" i="3"/>
  <c r="D34" i="3"/>
  <c r="B34" i="3"/>
  <c r="I33" i="3"/>
  <c r="K33" i="3" s="1"/>
  <c r="F33" i="3"/>
  <c r="D33" i="3"/>
  <c r="C33" i="3" s="1"/>
  <c r="B33" i="3"/>
  <c r="O32" i="3"/>
  <c r="I32" i="3"/>
  <c r="K32" i="3" s="1"/>
  <c r="F32" i="3"/>
  <c r="D32" i="3"/>
  <c r="B32" i="3"/>
  <c r="O31" i="3"/>
  <c r="K31" i="3"/>
  <c r="I31" i="3"/>
  <c r="F31" i="3"/>
  <c r="D31" i="3"/>
  <c r="B31" i="3"/>
  <c r="O30" i="3"/>
  <c r="K30" i="3"/>
  <c r="I30" i="3"/>
  <c r="F30" i="3"/>
  <c r="D30" i="3"/>
  <c r="C30" i="3" s="1"/>
  <c r="B30" i="3"/>
  <c r="O29" i="3"/>
  <c r="I29" i="3"/>
  <c r="K29" i="3" s="1"/>
  <c r="F29" i="3"/>
  <c r="D29" i="3"/>
  <c r="B29" i="3"/>
  <c r="O28" i="3"/>
  <c r="I28" i="3"/>
  <c r="K28" i="3" s="1"/>
  <c r="F28" i="3"/>
  <c r="D28" i="3"/>
  <c r="B28" i="3"/>
  <c r="O27" i="3"/>
  <c r="I27" i="3"/>
  <c r="K27" i="3" s="1"/>
  <c r="F27" i="3"/>
  <c r="D27" i="3"/>
  <c r="B27" i="3"/>
  <c r="O26" i="3"/>
  <c r="I26" i="3"/>
  <c r="K26" i="3" s="1"/>
  <c r="F26" i="3"/>
  <c r="D26" i="3"/>
  <c r="B26" i="3"/>
  <c r="O25" i="3"/>
  <c r="K25" i="3"/>
  <c r="I25" i="3"/>
  <c r="F25" i="3"/>
  <c r="D25" i="3"/>
  <c r="E25" i="3" s="1"/>
  <c r="B25" i="3"/>
  <c r="O24" i="3"/>
  <c r="I24" i="3"/>
  <c r="K24" i="3" s="1"/>
  <c r="F24" i="3"/>
  <c r="D24" i="3"/>
  <c r="E24" i="3" s="1"/>
  <c r="C24" i="3"/>
  <c r="B24" i="3"/>
  <c r="O23" i="3"/>
  <c r="K23" i="3"/>
  <c r="I23" i="3"/>
  <c r="F23" i="3"/>
  <c r="D23" i="3"/>
  <c r="B23" i="3"/>
  <c r="O22" i="3"/>
  <c r="I22" i="3"/>
  <c r="K22" i="3" s="1"/>
  <c r="F22" i="3"/>
  <c r="D22" i="3"/>
  <c r="E22" i="3" s="1"/>
  <c r="C22" i="3"/>
  <c r="B22" i="3"/>
  <c r="O21" i="3"/>
  <c r="I21" i="3"/>
  <c r="K21" i="3" s="1"/>
  <c r="F21" i="3"/>
  <c r="D21" i="3"/>
  <c r="E21" i="3" s="1"/>
  <c r="B21" i="3"/>
  <c r="O20" i="3"/>
  <c r="I20" i="3"/>
  <c r="K20" i="3" s="1"/>
  <c r="F20" i="3"/>
  <c r="D20" i="3"/>
  <c r="E20" i="3" s="1"/>
  <c r="B20" i="3"/>
  <c r="O19" i="3"/>
  <c r="K19" i="3"/>
  <c r="I19" i="3"/>
  <c r="F19" i="3"/>
  <c r="D19" i="3"/>
  <c r="E19" i="3" s="1"/>
  <c r="B19" i="3"/>
  <c r="O18" i="3"/>
  <c r="I18" i="3"/>
  <c r="K18" i="3" s="1"/>
  <c r="F18" i="3"/>
  <c r="D18" i="3"/>
  <c r="B18" i="3"/>
  <c r="O17" i="3"/>
  <c r="I17" i="3"/>
  <c r="K17" i="3" s="1"/>
  <c r="F17" i="3"/>
  <c r="D17" i="3"/>
  <c r="E17" i="3" s="1"/>
  <c r="B17" i="3"/>
  <c r="O16" i="3"/>
  <c r="I16" i="3"/>
  <c r="K16" i="3" s="1"/>
  <c r="F16" i="3"/>
  <c r="D16" i="3"/>
  <c r="B16" i="3"/>
  <c r="O15" i="3"/>
  <c r="K15" i="3"/>
  <c r="I15" i="3"/>
  <c r="F15" i="3"/>
  <c r="D15" i="3"/>
  <c r="B15" i="3"/>
  <c r="O14" i="3"/>
  <c r="K14" i="3"/>
  <c r="I14" i="3"/>
  <c r="F14" i="3"/>
  <c r="E14" i="3"/>
  <c r="D14" i="3"/>
  <c r="C14" i="3"/>
  <c r="B14" i="3"/>
  <c r="O13" i="3"/>
  <c r="I13" i="3"/>
  <c r="K13" i="3" s="1"/>
  <c r="F13" i="3"/>
  <c r="D13" i="3"/>
  <c r="E13" i="3" s="1"/>
  <c r="B13" i="3"/>
  <c r="O12" i="3"/>
  <c r="I12" i="3"/>
  <c r="K12" i="3" s="1"/>
  <c r="F12" i="3"/>
  <c r="D12" i="3"/>
  <c r="E12" i="3" s="1"/>
  <c r="B12" i="3"/>
  <c r="C12" i="3" s="1"/>
  <c r="O11" i="3"/>
  <c r="K11" i="3"/>
  <c r="I11" i="3"/>
  <c r="F11" i="3"/>
  <c r="D11" i="3"/>
  <c r="E11" i="3" s="1"/>
  <c r="B11" i="3"/>
  <c r="O10" i="3"/>
  <c r="I10" i="3"/>
  <c r="K10" i="3" s="1"/>
  <c r="F10" i="3"/>
  <c r="D10" i="3"/>
  <c r="B10" i="3"/>
  <c r="O9" i="3"/>
  <c r="I9" i="3"/>
  <c r="K9" i="3" s="1"/>
  <c r="F9" i="3"/>
  <c r="D9" i="3"/>
  <c r="E9" i="3" s="1"/>
  <c r="B9" i="3"/>
  <c r="C9" i="3" s="1"/>
  <c r="O8" i="3"/>
  <c r="I8" i="3"/>
  <c r="K8" i="3" s="1"/>
  <c r="F8" i="3"/>
  <c r="D8" i="3"/>
  <c r="E8" i="3" s="1"/>
  <c r="B8" i="3"/>
  <c r="C8" i="3" s="1"/>
  <c r="O7" i="3"/>
  <c r="K7" i="3"/>
  <c r="I7" i="3"/>
  <c r="F7" i="3"/>
  <c r="D7" i="3"/>
  <c r="B7" i="3"/>
  <c r="O6" i="3"/>
  <c r="I6" i="3"/>
  <c r="K6" i="3" s="1"/>
  <c r="F6" i="3"/>
  <c r="E6" i="3"/>
  <c r="D6" i="3"/>
  <c r="B6" i="3"/>
  <c r="C6" i="3" s="1"/>
  <c r="O5" i="3"/>
  <c r="I5" i="3"/>
  <c r="K5" i="3" s="1"/>
  <c r="F5" i="3"/>
  <c r="D5" i="3"/>
  <c r="E5" i="3" s="1"/>
  <c r="B5" i="3"/>
  <c r="O4" i="3"/>
  <c r="I4" i="3"/>
  <c r="K4" i="3" s="1"/>
  <c r="F4" i="3"/>
  <c r="D4" i="3"/>
  <c r="E4" i="3" s="1"/>
  <c r="B4" i="3"/>
  <c r="C4" i="3" s="1"/>
  <c r="O3" i="3"/>
  <c r="I3" i="3"/>
  <c r="K3" i="3" s="1"/>
  <c r="F3" i="3"/>
  <c r="D3" i="3"/>
  <c r="E3" i="3" s="1"/>
  <c r="B3" i="3"/>
  <c r="O2" i="3"/>
  <c r="I2" i="3"/>
  <c r="K2" i="3" s="1"/>
  <c r="F2" i="3"/>
  <c r="D2" i="3"/>
  <c r="C2" i="3" s="1"/>
  <c r="B2" i="3"/>
  <c r="C29" i="3" l="1"/>
  <c r="E360" i="3"/>
  <c r="C121" i="3"/>
  <c r="E121" i="3"/>
  <c r="E298" i="3"/>
  <c r="C357" i="3"/>
  <c r="E357" i="3"/>
  <c r="C409" i="3"/>
  <c r="E409" i="3"/>
  <c r="E256" i="3"/>
  <c r="E328" i="3"/>
  <c r="C49" i="3"/>
  <c r="C253" i="3"/>
  <c r="C373" i="3"/>
  <c r="C395" i="3"/>
  <c r="E126" i="3"/>
  <c r="E191" i="3"/>
  <c r="E415" i="3"/>
  <c r="C415" i="3"/>
  <c r="C303" i="3"/>
  <c r="C344" i="3"/>
  <c r="C10" i="3"/>
  <c r="E134" i="3"/>
  <c r="E285" i="3"/>
  <c r="E2" i="3"/>
  <c r="E89" i="3"/>
  <c r="C54" i="3"/>
  <c r="C83" i="3"/>
  <c r="C378" i="3"/>
  <c r="E16" i="3"/>
  <c r="C16" i="3"/>
  <c r="C330" i="3"/>
  <c r="E378" i="3"/>
  <c r="E10" i="3"/>
  <c r="C7" i="3"/>
  <c r="E326" i="3"/>
  <c r="E330" i="3"/>
  <c r="C18" i="3"/>
  <c r="E18" i="3"/>
  <c r="C393" i="3"/>
  <c r="E41" i="3"/>
  <c r="C262" i="3"/>
  <c r="C308" i="3"/>
  <c r="C349" i="3"/>
  <c r="C77" i="3"/>
  <c r="C87" i="3"/>
  <c r="E229" i="3"/>
  <c r="C304" i="3"/>
  <c r="C314" i="3"/>
  <c r="E337" i="3"/>
  <c r="E369" i="3"/>
  <c r="C84" i="3"/>
  <c r="E87" i="3"/>
  <c r="C129" i="3"/>
  <c r="C177" i="3"/>
  <c r="C213" i="3"/>
  <c r="C217" i="3"/>
  <c r="C288" i="3"/>
  <c r="E304" i="3"/>
  <c r="E314" i="3"/>
  <c r="C331" i="3"/>
  <c r="C379" i="3"/>
  <c r="C392" i="3"/>
  <c r="E410" i="3"/>
  <c r="C31" i="3"/>
  <c r="C39" i="3"/>
  <c r="C32" i="3"/>
  <c r="C36" i="3"/>
  <c r="C55" i="3"/>
  <c r="C103" i="3"/>
  <c r="C171" i="3"/>
  <c r="E331" i="3"/>
  <c r="C363" i="3"/>
  <c r="C376" i="3"/>
  <c r="E379" i="3"/>
  <c r="C388" i="3"/>
  <c r="C428" i="3"/>
  <c r="C407" i="3"/>
  <c r="C420" i="3"/>
  <c r="C279" i="3"/>
  <c r="C295" i="3"/>
  <c r="C305" i="3"/>
  <c r="C338" i="3"/>
  <c r="C370" i="3"/>
  <c r="C26" i="3"/>
  <c r="C133" i="3"/>
  <c r="C168" i="3"/>
  <c r="C178" i="3"/>
  <c r="C214" i="3"/>
  <c r="C264" i="3"/>
  <c r="E279" i="3"/>
  <c r="E295" i="3"/>
  <c r="E305" i="3"/>
  <c r="C315" i="3"/>
  <c r="E338" i="3"/>
  <c r="E370" i="3"/>
  <c r="C380" i="3"/>
  <c r="C17" i="3"/>
  <c r="C20" i="3"/>
  <c r="C23" i="3"/>
  <c r="C37" i="3"/>
  <c r="C85" i="3"/>
  <c r="C117" i="3"/>
  <c r="C130" i="3"/>
  <c r="C165" i="3"/>
  <c r="C195" i="3"/>
  <c r="C218" i="3"/>
  <c r="C243" i="3"/>
  <c r="C276" i="3"/>
  <c r="C289" i="3"/>
  <c r="C302" i="3"/>
  <c r="E315" i="3"/>
  <c r="C351" i="3"/>
  <c r="E380" i="3"/>
  <c r="C389" i="3"/>
  <c r="C403" i="3"/>
  <c r="C53" i="3"/>
  <c r="C101" i="3"/>
  <c r="C153" i="3"/>
  <c r="C189" i="3"/>
  <c r="C202" i="3"/>
  <c r="C283" i="3"/>
  <c r="C286" i="3"/>
  <c r="E325" i="3"/>
  <c r="E329" i="3"/>
  <c r="C364" i="3"/>
  <c r="E377" i="3"/>
  <c r="C412" i="3"/>
  <c r="C425" i="3"/>
  <c r="E425" i="3"/>
  <c r="C47" i="3"/>
  <c r="C63" i="3"/>
  <c r="C95" i="3"/>
  <c r="C137" i="3"/>
  <c r="C179" i="3"/>
  <c r="C234" i="3"/>
  <c r="C306" i="3"/>
  <c r="E345" i="3"/>
  <c r="C358" i="3"/>
  <c r="C381" i="3"/>
  <c r="C399" i="3"/>
  <c r="C27" i="3"/>
  <c r="C34" i="3"/>
  <c r="C38" i="3"/>
  <c r="C44" i="3"/>
  <c r="E47" i="3"/>
  <c r="E63" i="3"/>
  <c r="C86" i="3"/>
  <c r="C92" i="3"/>
  <c r="E95" i="3"/>
  <c r="C273" i="3"/>
  <c r="C277" i="3"/>
  <c r="C293" i="3"/>
  <c r="E306" i="3"/>
  <c r="C310" i="3"/>
  <c r="C313" i="3"/>
  <c r="C339" i="3"/>
  <c r="C371" i="3"/>
  <c r="E381" i="3"/>
  <c r="C404" i="3"/>
  <c r="C417" i="3"/>
  <c r="E417" i="3"/>
  <c r="C426" i="3"/>
  <c r="C391" i="3"/>
  <c r="C400" i="3"/>
  <c r="C15" i="3"/>
  <c r="C180" i="3"/>
  <c r="C216" i="3"/>
  <c r="C287" i="3"/>
  <c r="C346" i="3"/>
  <c r="C160" i="3"/>
  <c r="C274" i="3"/>
  <c r="E346" i="3"/>
  <c r="C25" i="3"/>
  <c r="C28" i="3"/>
  <c r="C45" i="3"/>
  <c r="C93" i="3"/>
  <c r="C144" i="3"/>
  <c r="E274" i="3"/>
  <c r="C278" i="3"/>
  <c r="C294" i="3"/>
  <c r="C307" i="3"/>
  <c r="C317" i="3"/>
  <c r="C320" i="3"/>
  <c r="C323" i="3"/>
  <c r="C327" i="3"/>
  <c r="C356" i="3"/>
  <c r="C396" i="3"/>
  <c r="E418" i="3"/>
  <c r="C427" i="3"/>
  <c r="C423" i="3"/>
  <c r="AL81" i="5"/>
  <c r="AU23" i="5" s="1"/>
  <c r="AF81" i="5"/>
  <c r="AO81" i="5"/>
  <c r="AX59" i="5" s="1"/>
  <c r="AT59" i="5"/>
  <c r="AW71" i="5"/>
  <c r="AC81" i="5"/>
  <c r="AT27" i="5"/>
  <c r="AV63" i="5"/>
  <c r="AA81" i="5"/>
  <c r="AM81" i="5"/>
  <c r="AV55" i="5" s="1"/>
  <c r="AB81" i="5"/>
  <c r="AE81" i="5"/>
  <c r="AV71" i="5"/>
  <c r="AV39" i="5"/>
  <c r="AV27" i="5"/>
  <c r="AK81" i="5"/>
  <c r="AT23" i="5" s="1"/>
  <c r="AG81" i="5"/>
  <c r="AV35" i="5"/>
  <c r="AT39" i="5"/>
  <c r="AN81" i="5"/>
  <c r="AW43" i="5" s="1"/>
  <c r="AW35" i="5"/>
  <c r="AD81" i="5"/>
  <c r="AV67" i="5"/>
  <c r="AT79" i="5"/>
  <c r="AP81" i="5"/>
  <c r="AY75" i="5" s="1"/>
  <c r="AJ81" i="5"/>
  <c r="AS31" i="5" s="1"/>
  <c r="E173" i="3"/>
  <c r="C173" i="3"/>
  <c r="E7" i="3"/>
  <c r="E15" i="3"/>
  <c r="E23" i="3"/>
  <c r="E44" i="3"/>
  <c r="E52" i="3"/>
  <c r="E60" i="3"/>
  <c r="E84" i="3"/>
  <c r="E92" i="3"/>
  <c r="E100" i="3"/>
  <c r="E118" i="3"/>
  <c r="C145" i="3"/>
  <c r="E160" i="3"/>
  <c r="E161" i="3"/>
  <c r="E199" i="3"/>
  <c r="C199" i="3"/>
  <c r="C215" i="3"/>
  <c r="E224" i="3"/>
  <c r="C224" i="3"/>
  <c r="E259" i="3"/>
  <c r="C259" i="3"/>
  <c r="E348" i="3"/>
  <c r="C348" i="3"/>
  <c r="E152" i="3"/>
  <c r="C152" i="3"/>
  <c r="E158" i="3"/>
  <c r="C158" i="3"/>
  <c r="E172" i="3"/>
  <c r="C172" i="3"/>
  <c r="C197" i="3"/>
  <c r="C205" i="3"/>
  <c r="E211" i="3"/>
  <c r="C211" i="3"/>
  <c r="C3" i="3"/>
  <c r="L79" i="3" s="1"/>
  <c r="C11" i="3"/>
  <c r="C19" i="3"/>
  <c r="C40" i="3"/>
  <c r="C48" i="3"/>
  <c r="C56" i="3"/>
  <c r="C64" i="3"/>
  <c r="C80" i="3"/>
  <c r="C88" i="3"/>
  <c r="C96" i="3"/>
  <c r="C104" i="3"/>
  <c r="C122" i="3"/>
  <c r="C123" i="3"/>
  <c r="C124" i="3"/>
  <c r="C125" i="3"/>
  <c r="C148" i="3"/>
  <c r="C169" i="3"/>
  <c r="C170" i="3"/>
  <c r="C196" i="3"/>
  <c r="E250" i="3"/>
  <c r="C250" i="3"/>
  <c r="C5" i="3"/>
  <c r="C13" i="3"/>
  <c r="C21" i="3"/>
  <c r="C42" i="3"/>
  <c r="C50" i="3"/>
  <c r="C58" i="3"/>
  <c r="C82" i="3"/>
  <c r="C90" i="3"/>
  <c r="C98" i="3"/>
  <c r="C113" i="3"/>
  <c r="C114" i="3"/>
  <c r="C115" i="3"/>
  <c r="C116" i="3"/>
  <c r="C127" i="3"/>
  <c r="E129" i="3"/>
  <c r="L129" i="3" s="1"/>
  <c r="C131" i="3"/>
  <c r="E133" i="3"/>
  <c r="L133" i="3" s="1"/>
  <c r="C135" i="3"/>
  <c r="E137" i="3"/>
  <c r="L137" i="3" s="1"/>
  <c r="E168" i="3"/>
  <c r="E195" i="3"/>
  <c r="L195" i="3" s="1"/>
  <c r="E203" i="3"/>
  <c r="C203" i="3"/>
  <c r="C269" i="3"/>
  <c r="E164" i="3"/>
  <c r="C164" i="3"/>
  <c r="E166" i="3"/>
  <c r="C166" i="3"/>
  <c r="E232" i="3"/>
  <c r="C232" i="3"/>
  <c r="E242" i="3"/>
  <c r="C242" i="3"/>
  <c r="C162" i="3"/>
  <c r="C387" i="3"/>
  <c r="E387" i="3"/>
  <c r="E205" i="3"/>
  <c r="C207" i="3"/>
  <c r="E217" i="3"/>
  <c r="C219" i="3"/>
  <c r="E226" i="3"/>
  <c r="L226" i="3" s="1"/>
  <c r="C228" i="3"/>
  <c r="E234" i="3"/>
  <c r="C236" i="3"/>
  <c r="E244" i="3"/>
  <c r="C246" i="3"/>
  <c r="E253" i="3"/>
  <c r="E307" i="3"/>
  <c r="E339" i="3"/>
  <c r="C408" i="3"/>
  <c r="E408" i="3"/>
  <c r="C175" i="3"/>
  <c r="C190" i="3"/>
  <c r="C201" i="3"/>
  <c r="C209" i="3"/>
  <c r="C222" i="3"/>
  <c r="C230" i="3"/>
  <c r="C238" i="3"/>
  <c r="C239" i="3"/>
  <c r="C248" i="3"/>
  <c r="C263" i="3"/>
  <c r="C280" i="3"/>
  <c r="C309" i="3"/>
  <c r="E358" i="3"/>
  <c r="L358" i="3" s="1"/>
  <c r="E371" i="3"/>
  <c r="C386" i="3"/>
  <c r="C261" i="3"/>
  <c r="E287" i="3"/>
  <c r="E316" i="3"/>
  <c r="L356" i="3"/>
  <c r="C424" i="3"/>
  <c r="E424" i="3"/>
  <c r="C296" i="3"/>
  <c r="C332" i="3"/>
  <c r="C416" i="3"/>
  <c r="E416" i="3"/>
  <c r="C282" i="3"/>
  <c r="C290" i="3"/>
  <c r="C300" i="3"/>
  <c r="C301" i="3"/>
  <c r="L301" i="3" s="1"/>
  <c r="C311" i="3"/>
  <c r="C319" i="3"/>
  <c r="C334" i="3"/>
  <c r="C342" i="3"/>
  <c r="C350" i="3"/>
  <c r="C353" i="3"/>
  <c r="C361" i="3"/>
  <c r="C366" i="3"/>
  <c r="C374" i="3"/>
  <c r="C384" i="3"/>
  <c r="C405" i="3"/>
  <c r="C413" i="3"/>
  <c r="C421" i="3"/>
  <c r="C429" i="3"/>
  <c r="C292" i="3"/>
  <c r="C390" i="3"/>
  <c r="C411" i="3"/>
  <c r="L253" i="3" l="1"/>
  <c r="L388" i="3"/>
  <c r="L244" i="3"/>
  <c r="L221" i="3"/>
  <c r="L210" i="3"/>
  <c r="L121" i="3"/>
  <c r="L161" i="3"/>
  <c r="L160" i="3"/>
  <c r="L390" i="3"/>
  <c r="L217" i="3"/>
  <c r="L118" i="3"/>
  <c r="L332" i="3"/>
  <c r="L92" i="3"/>
  <c r="L84" i="3"/>
  <c r="L406" i="3"/>
  <c r="L336" i="3"/>
  <c r="AY63" i="5"/>
  <c r="L344" i="3"/>
  <c r="L316" i="3"/>
  <c r="L23" i="3"/>
  <c r="L366" i="3"/>
  <c r="L15" i="3"/>
  <c r="L286" i="3"/>
  <c r="L7" i="3"/>
  <c r="L307" i="3"/>
  <c r="AV59" i="5"/>
  <c r="AT63" i="5"/>
  <c r="AW39" i="5"/>
  <c r="AY27" i="5"/>
  <c r="AU59" i="5"/>
  <c r="AU39" i="5"/>
  <c r="AY31" i="5"/>
  <c r="AW75" i="5"/>
  <c r="AV31" i="5"/>
  <c r="AU79" i="5"/>
  <c r="AU75" i="5"/>
  <c r="AU71" i="5"/>
  <c r="AU67" i="5"/>
  <c r="AU55" i="5"/>
  <c r="AX55" i="5"/>
  <c r="AX23" i="5"/>
  <c r="AX79" i="5"/>
  <c r="AX75" i="5"/>
  <c r="AX71" i="5"/>
  <c r="AY39" i="5"/>
  <c r="AW67" i="5"/>
  <c r="AY35" i="5"/>
  <c r="AV23" i="5"/>
  <c r="AW63" i="5"/>
  <c r="AX27" i="5"/>
  <c r="AT31" i="5"/>
  <c r="AU35" i="5"/>
  <c r="AU31" i="5"/>
  <c r="AY59" i="5"/>
  <c r="AU63" i="5"/>
  <c r="AX63" i="5"/>
  <c r="AV75" i="5"/>
  <c r="AU27" i="5"/>
  <c r="AX31" i="5"/>
  <c r="AY71" i="5"/>
  <c r="AY67" i="5"/>
  <c r="AY79" i="5"/>
  <c r="AY55" i="5"/>
  <c r="AW23" i="5"/>
  <c r="AW55" i="5"/>
  <c r="AW27" i="5"/>
  <c r="AW31" i="5"/>
  <c r="AS71" i="5"/>
  <c r="AW59" i="5"/>
  <c r="AX67" i="5"/>
  <c r="AX39" i="5"/>
  <c r="AW79" i="5"/>
  <c r="AX35" i="5"/>
  <c r="AY23" i="5"/>
  <c r="AT75" i="5"/>
  <c r="AT55" i="5"/>
  <c r="AT35" i="5"/>
  <c r="AV79" i="5"/>
  <c r="AT67" i="5"/>
  <c r="AT71" i="5"/>
  <c r="AS75" i="5"/>
  <c r="AS67" i="5"/>
  <c r="AS63" i="5"/>
  <c r="AS23" i="5"/>
  <c r="AS59" i="5"/>
  <c r="AS55" i="5"/>
  <c r="AS35" i="5"/>
  <c r="AS27" i="5"/>
  <c r="AS79" i="5"/>
  <c r="AS39" i="5"/>
  <c r="L401" i="3"/>
  <c r="L225" i="3"/>
  <c r="L269" i="3"/>
  <c r="L168" i="3"/>
  <c r="L292" i="3"/>
  <c r="L328" i="3"/>
  <c r="L279" i="3"/>
  <c r="L263" i="3"/>
  <c r="L299" i="3"/>
  <c r="L219" i="3"/>
  <c r="L382" i="3"/>
  <c r="L113" i="3"/>
  <c r="L149" i="3"/>
  <c r="L64" i="3"/>
  <c r="L259" i="3"/>
  <c r="L260" i="3"/>
  <c r="L157" i="3"/>
  <c r="L36" i="3"/>
  <c r="L429" i="3"/>
  <c r="L353" i="3"/>
  <c r="L290" i="3"/>
  <c r="L314" i="3"/>
  <c r="L326" i="3"/>
  <c r="L261" i="3"/>
  <c r="L363" i="3"/>
  <c r="L267" i="3"/>
  <c r="L357" i="3"/>
  <c r="L248" i="3"/>
  <c r="L175" i="3"/>
  <c r="L294" i="3"/>
  <c r="L381" i="3"/>
  <c r="L318" i="3"/>
  <c r="L365" i="3"/>
  <c r="L213" i="3"/>
  <c r="L232" i="3"/>
  <c r="L98" i="3"/>
  <c r="L5" i="3"/>
  <c r="L243" i="3"/>
  <c r="L397" i="3"/>
  <c r="L124" i="3"/>
  <c r="L56" i="3"/>
  <c r="L352" i="3"/>
  <c r="L205" i="3"/>
  <c r="L428" i="3"/>
  <c r="L120" i="3"/>
  <c r="L138" i="3"/>
  <c r="L174" i="3"/>
  <c r="L77" i="3"/>
  <c r="L25" i="3"/>
  <c r="L49" i="3"/>
  <c r="L30" i="3"/>
  <c r="L81" i="3"/>
  <c r="L165" i="3"/>
  <c r="L245" i="3"/>
  <c r="L367" i="3"/>
  <c r="L107" i="3"/>
  <c r="L27" i="3"/>
  <c r="L67" i="3"/>
  <c r="L108" i="3"/>
  <c r="L47" i="3"/>
  <c r="L144" i="3"/>
  <c r="L317" i="3"/>
  <c r="L339" i="3"/>
  <c r="L242" i="3"/>
  <c r="L21" i="3"/>
  <c r="L240" i="3"/>
  <c r="L300" i="3"/>
  <c r="L355" i="3"/>
  <c r="L273" i="3"/>
  <c r="L371" i="3"/>
  <c r="L274" i="3"/>
  <c r="L325" i="3"/>
  <c r="L164" i="3"/>
  <c r="L13" i="3"/>
  <c r="L234" i="3"/>
  <c r="L360" i="3"/>
  <c r="L421" i="3"/>
  <c r="L350" i="3"/>
  <c r="L282" i="3"/>
  <c r="L313" i="3"/>
  <c r="L424" i="3"/>
  <c r="L323" i="3"/>
  <c r="L419" i="3"/>
  <c r="L341" i="3"/>
  <c r="L417" i="3"/>
  <c r="L337" i="3"/>
  <c r="L239" i="3"/>
  <c r="L427" i="3"/>
  <c r="L345" i="3"/>
  <c r="L288" i="3"/>
  <c r="L246" i="3"/>
  <c r="L207" i="3"/>
  <c r="L387" i="3"/>
  <c r="L333" i="3"/>
  <c r="L162" i="3"/>
  <c r="L146" i="3"/>
  <c r="L203" i="3"/>
  <c r="L131" i="3"/>
  <c r="L90" i="3"/>
  <c r="L420" i="3"/>
  <c r="L233" i="3"/>
  <c r="L373" i="3"/>
  <c r="L204" i="3"/>
  <c r="L123" i="3"/>
  <c r="L48" i="3"/>
  <c r="L281" i="3"/>
  <c r="L197" i="3"/>
  <c r="L375" i="3"/>
  <c r="L251" i="3"/>
  <c r="L252" i="3"/>
  <c r="L66" i="3"/>
  <c r="L163" i="3"/>
  <c r="L68" i="3"/>
  <c r="L10" i="3"/>
  <c r="L51" i="3"/>
  <c r="L112" i="3"/>
  <c r="L20" i="3"/>
  <c r="L59" i="3"/>
  <c r="L206" i="3"/>
  <c r="L78" i="3"/>
  <c r="L191" i="3"/>
  <c r="L262" i="3"/>
  <c r="L283" i="3"/>
  <c r="L12" i="3"/>
  <c r="L24" i="3"/>
  <c r="L97" i="3"/>
  <c r="L46" i="3"/>
  <c r="L377" i="3"/>
  <c r="L296" i="3"/>
  <c r="L329" i="3"/>
  <c r="L238" i="3"/>
  <c r="L268" i="3"/>
  <c r="L338" i="3"/>
  <c r="L378" i="3"/>
  <c r="L289" i="3"/>
  <c r="L320" i="3"/>
  <c r="L335" i="3"/>
  <c r="L383" i="3"/>
  <c r="L82" i="3"/>
  <c r="L385" i="3"/>
  <c r="L223" i="3"/>
  <c r="L308" i="3"/>
  <c r="L196" i="3"/>
  <c r="L122" i="3"/>
  <c r="L40" i="3"/>
  <c r="L270" i="3"/>
  <c r="L172" i="3"/>
  <c r="L362" i="3"/>
  <c r="L241" i="3"/>
  <c r="L212" i="3"/>
  <c r="L28" i="3"/>
  <c r="L117" i="3"/>
  <c r="L151" i="3"/>
  <c r="L62" i="3"/>
  <c r="L9" i="3"/>
  <c r="L198" i="3"/>
  <c r="L100" i="3"/>
  <c r="L6" i="3"/>
  <c r="L192" i="3"/>
  <c r="L187" i="3"/>
  <c r="L71" i="3"/>
  <c r="L264" i="3"/>
  <c r="L343" i="3"/>
  <c r="L312" i="3"/>
  <c r="L87" i="3"/>
  <c r="L128" i="3"/>
  <c r="L202" i="3"/>
  <c r="L83" i="3"/>
  <c r="L37" i="3"/>
  <c r="L201" i="3"/>
  <c r="L342" i="3"/>
  <c r="L414" i="3"/>
  <c r="L422" i="3"/>
  <c r="L334" i="3"/>
  <c r="L416" i="3"/>
  <c r="L407" i="3"/>
  <c r="L230" i="3"/>
  <c r="L425" i="3"/>
  <c r="L423" i="3"/>
  <c r="L271" i="3"/>
  <c r="L349" i="3"/>
  <c r="L351" i="3"/>
  <c r="L183" i="3"/>
  <c r="L258" i="3"/>
  <c r="L231" i="3"/>
  <c r="L200" i="3"/>
  <c r="L53" i="3"/>
  <c r="L110" i="3"/>
  <c r="L147" i="3"/>
  <c r="L44" i="3"/>
  <c r="L141" i="3"/>
  <c r="L186" i="3"/>
  <c r="L95" i="3"/>
  <c r="L171" i="3"/>
  <c r="L91" i="3"/>
  <c r="L153" i="3"/>
  <c r="L22" i="3"/>
  <c r="L391" i="3"/>
  <c r="L395" i="3"/>
  <c r="L193" i="3"/>
  <c r="L86" i="3"/>
  <c r="L109" i="3"/>
  <c r="L188" i="3"/>
  <c r="L76" i="3"/>
  <c r="L103" i="3"/>
  <c r="L287" i="3"/>
  <c r="L413" i="3"/>
  <c r="L322" i="3"/>
  <c r="L398" i="3"/>
  <c r="L285" i="3"/>
  <c r="L309" i="3"/>
  <c r="L330" i="3"/>
  <c r="L331" i="3"/>
  <c r="L372" i="3"/>
  <c r="L297" i="3"/>
  <c r="L127" i="3"/>
  <c r="L214" i="3"/>
  <c r="L104" i="3"/>
  <c r="L348" i="3"/>
  <c r="L384" i="3"/>
  <c r="L379" i="3"/>
  <c r="L369" i="3"/>
  <c r="L400" i="3"/>
  <c r="L298" i="3"/>
  <c r="L376" i="3"/>
  <c r="L305" i="3"/>
  <c r="L222" i="3"/>
  <c r="L410" i="3"/>
  <c r="L327" i="3"/>
  <c r="L418" i="3"/>
  <c r="L359" i="3"/>
  <c r="L272" i="3"/>
  <c r="L247" i="3"/>
  <c r="L254" i="3"/>
  <c r="L208" i="3"/>
  <c r="L340" i="3"/>
  <c r="L181" i="3"/>
  <c r="L116" i="3"/>
  <c r="L50" i="3"/>
  <c r="L310" i="3"/>
  <c r="L170" i="3"/>
  <c r="L96" i="3"/>
  <c r="L11" i="3"/>
  <c r="L257" i="3"/>
  <c r="L158" i="3"/>
  <c r="L224" i="3"/>
  <c r="L173" i="3"/>
  <c r="L4" i="3"/>
  <c r="L99" i="3"/>
  <c r="L139" i="3"/>
  <c r="L39" i="3"/>
  <c r="L105" i="3"/>
  <c r="L179" i="3"/>
  <c r="L94" i="3"/>
  <c r="L159" i="3"/>
  <c r="L55" i="3"/>
  <c r="L142" i="3"/>
  <c r="L150" i="3"/>
  <c r="L2" i="3"/>
  <c r="L399" i="3"/>
  <c r="L180" i="3"/>
  <c r="L72" i="3"/>
  <c r="L102" i="3"/>
  <c r="L73" i="3"/>
  <c r="L18" i="3"/>
  <c r="L370" i="3"/>
  <c r="L295" i="3"/>
  <c r="L409" i="3"/>
  <c r="L405" i="3"/>
  <c r="L402" i="3"/>
  <c r="L386" i="3"/>
  <c r="L415" i="3"/>
  <c r="L236" i="3"/>
  <c r="L277" i="3"/>
  <c r="L216" i="3"/>
  <c r="L58" i="3"/>
  <c r="L250" i="3"/>
  <c r="L19" i="3"/>
  <c r="L145" i="3"/>
  <c r="L319" i="3"/>
  <c r="L284" i="3"/>
  <c r="L315" i="3"/>
  <c r="L411" i="3"/>
  <c r="L374" i="3"/>
  <c r="L311" i="3"/>
  <c r="L347" i="3"/>
  <c r="L255" i="3"/>
  <c r="L368" i="3"/>
  <c r="L393" i="3"/>
  <c r="L293" i="3"/>
  <c r="L280" i="3"/>
  <c r="L209" i="3"/>
  <c r="L396" i="3"/>
  <c r="L324" i="3"/>
  <c r="L408" i="3"/>
  <c r="L306" i="3"/>
  <c r="L228" i="3"/>
  <c r="L403" i="3"/>
  <c r="L346" i="3"/>
  <c r="L265" i="3"/>
  <c r="L237" i="3"/>
  <c r="L249" i="3"/>
  <c r="L166" i="3"/>
  <c r="L303" i="3"/>
  <c r="L115" i="3"/>
  <c r="L42" i="3"/>
  <c r="L304" i="3"/>
  <c r="L182" i="3"/>
  <c r="L169" i="3"/>
  <c r="L88" i="3"/>
  <c r="L3" i="3"/>
  <c r="L229" i="3"/>
  <c r="L278" i="3"/>
  <c r="L189" i="3"/>
  <c r="L134" i="3"/>
  <c r="L38" i="3"/>
  <c r="L70" i="3"/>
  <c r="L167" i="3"/>
  <c r="L85" i="3"/>
  <c r="L126" i="3"/>
  <c r="L26" i="3"/>
  <c r="L119" i="3"/>
  <c r="L177" i="3"/>
  <c r="L184" i="3"/>
  <c r="L291" i="3"/>
  <c r="L154" i="3"/>
  <c r="L41" i="3"/>
  <c r="L93" i="3"/>
  <c r="L155" i="3"/>
  <c r="L65" i="3"/>
  <c r="L17" i="3"/>
  <c r="L32" i="3"/>
  <c r="L148" i="3"/>
  <c r="L80" i="3"/>
  <c r="L404" i="3"/>
  <c r="L211" i="3"/>
  <c r="L152" i="3"/>
  <c r="L275" i="3"/>
  <c r="L215" i="3"/>
  <c r="L302" i="3"/>
  <c r="L185" i="3"/>
  <c r="L74" i="3"/>
  <c r="L111" i="3"/>
  <c r="L33" i="3"/>
  <c r="L54" i="3"/>
  <c r="L140" i="3"/>
  <c r="L69" i="3"/>
  <c r="L75" i="3"/>
  <c r="L16" i="3"/>
  <c r="L106" i="3"/>
  <c r="L194" i="3"/>
  <c r="L218" i="3"/>
  <c r="L321" i="3"/>
  <c r="L143" i="3"/>
  <c r="L34" i="3"/>
  <c r="L57" i="3"/>
  <c r="L61" i="3"/>
  <c r="L8" i="3"/>
  <c r="L14" i="3"/>
  <c r="L276" i="3"/>
  <c r="L394" i="3"/>
  <c r="L412" i="3"/>
  <c r="L114" i="3"/>
  <c r="L266" i="3"/>
  <c r="L361" i="3"/>
  <c r="L426" i="3"/>
  <c r="L380" i="3"/>
  <c r="L190" i="3"/>
  <c r="L389" i="3"/>
  <c r="L392" i="3"/>
  <c r="L220" i="3"/>
  <c r="L135" i="3"/>
  <c r="L256" i="3"/>
  <c r="L125" i="3"/>
  <c r="L199" i="3"/>
  <c r="L178" i="3"/>
  <c r="L176" i="3"/>
  <c r="L89" i="3"/>
  <c r="L29" i="3"/>
  <c r="L130" i="3"/>
  <c r="L63" i="3"/>
  <c r="L45" i="3"/>
  <c r="L60" i="3"/>
  <c r="L101" i="3"/>
  <c r="L227" i="3"/>
  <c r="L235" i="3"/>
  <c r="L354" i="3"/>
  <c r="L136" i="3"/>
  <c r="L31" i="3"/>
  <c r="L43" i="3"/>
  <c r="L132" i="3"/>
  <c r="L52" i="3"/>
  <c r="L156" i="3"/>
  <c r="L35" i="3"/>
  <c r="A8" i="2" l="1"/>
  <c r="A9" i="2" s="1"/>
  <c r="B8" i="2" l="1"/>
  <c r="C8" i="2"/>
  <c r="A10" i="2"/>
  <c r="B9" i="2"/>
  <c r="C9" i="2"/>
  <c r="A11" i="2" l="1"/>
  <c r="C10" i="2"/>
  <c r="B10" i="2"/>
  <c r="B11" i="2" l="1"/>
  <c r="A12" i="2"/>
  <c r="C11" i="2"/>
  <c r="A13" i="2" l="1"/>
  <c r="C12" i="2"/>
  <c r="B12" i="2"/>
  <c r="A14" i="2" l="1"/>
  <c r="C13" i="2"/>
  <c r="B13" i="2"/>
  <c r="C14" i="2" l="1"/>
  <c r="A15" i="2"/>
  <c r="B14" i="2"/>
  <c r="A16" i="2" l="1"/>
  <c r="C15" i="2"/>
  <c r="B15" i="2"/>
  <c r="C16" i="2" l="1"/>
  <c r="B16" i="2"/>
  <c r="A17" i="2"/>
  <c r="B17" i="2" l="1"/>
  <c r="A18" i="2"/>
  <c r="C17" i="2"/>
  <c r="A19" i="2" l="1"/>
  <c r="C18" i="2"/>
  <c r="B18" i="2"/>
  <c r="B19" i="2" l="1"/>
  <c r="A20" i="2"/>
  <c r="C19" i="2"/>
  <c r="A21" i="2" l="1"/>
  <c r="C20" i="2"/>
  <c r="B20" i="2"/>
  <c r="A22" i="2" l="1"/>
  <c r="C21" i="2"/>
  <c r="B21" i="2"/>
  <c r="B22" i="2" l="1"/>
  <c r="A23" i="2"/>
  <c r="C22" i="2"/>
  <c r="C23" i="2" l="1"/>
  <c r="A24" i="2"/>
  <c r="B23" i="2"/>
  <c r="C24" i="2" l="1"/>
  <c r="A25" i="2"/>
  <c r="B24" i="2"/>
  <c r="B25" i="2" l="1"/>
  <c r="A26" i="2"/>
  <c r="C25" i="2"/>
  <c r="B26" i="2" l="1"/>
  <c r="A27" i="2"/>
  <c r="C26" i="2"/>
  <c r="A28" i="2" l="1"/>
  <c r="C27" i="2"/>
  <c r="B27" i="2"/>
  <c r="A29" i="2" l="1"/>
  <c r="C28" i="2"/>
  <c r="B28" i="2"/>
  <c r="A30" i="2" l="1"/>
  <c r="C29" i="2"/>
  <c r="B29" i="2"/>
  <c r="C30" i="2" l="1"/>
  <c r="B30" i="2"/>
  <c r="A31" i="2"/>
  <c r="C31" i="2" l="1"/>
  <c r="B31" i="2"/>
  <c r="A32" i="2"/>
  <c r="A33" i="2" l="1"/>
  <c r="C32" i="2"/>
  <c r="B32" i="2"/>
  <c r="B33" i="2" l="1"/>
  <c r="A34" i="2"/>
  <c r="C33" i="2"/>
  <c r="B34" i="2" l="1"/>
  <c r="A35" i="2"/>
  <c r="C34" i="2"/>
  <c r="A36" i="2" l="1"/>
  <c r="C35" i="2"/>
  <c r="B35" i="2"/>
  <c r="A37" i="2" l="1"/>
  <c r="C36" i="2"/>
  <c r="B36" i="2"/>
  <c r="A38" i="2" l="1"/>
  <c r="C37" i="2"/>
  <c r="B37" i="2"/>
  <c r="C38" i="2" l="1"/>
  <c r="B38" i="2"/>
  <c r="A39" i="2"/>
  <c r="C39" i="2" l="1"/>
  <c r="A40" i="2"/>
  <c r="B39" i="2"/>
  <c r="A41" i="2" l="1"/>
  <c r="C40" i="2"/>
  <c r="B40" i="2"/>
  <c r="B41" i="2" l="1"/>
  <c r="A42" i="2"/>
  <c r="C41" i="2"/>
  <c r="B42" i="2" l="1"/>
  <c r="A43" i="2"/>
  <c r="C42" i="2"/>
  <c r="A44" i="2" l="1"/>
  <c r="C43" i="2"/>
  <c r="B43" i="2"/>
  <c r="A45" i="2" l="1"/>
  <c r="C44" i="2"/>
  <c r="B44" i="2"/>
  <c r="A46" i="2" l="1"/>
  <c r="C45" i="2"/>
  <c r="B45" i="2"/>
  <c r="C46" i="2" l="1"/>
  <c r="B46" i="2"/>
  <c r="A47" i="2"/>
  <c r="C47" i="2" l="1"/>
  <c r="B47" i="2"/>
  <c r="A48" i="2"/>
  <c r="A49" i="2" l="1"/>
  <c r="C48" i="2"/>
  <c r="B48" i="2"/>
  <c r="B49" i="2" l="1"/>
  <c r="A50" i="2"/>
  <c r="C49" i="2"/>
  <c r="B50" i="2" l="1"/>
  <c r="A51" i="2"/>
  <c r="C50" i="2"/>
  <c r="A52" i="2" l="1"/>
  <c r="C51" i="2"/>
  <c r="B51" i="2"/>
  <c r="A53" i="2" l="1"/>
  <c r="C52" i="2"/>
  <c r="B52" i="2"/>
  <c r="A54" i="2" l="1"/>
  <c r="C53" i="2"/>
  <c r="B53" i="2"/>
  <c r="C54" i="2" l="1"/>
  <c r="B54" i="2"/>
  <c r="A55" i="2"/>
  <c r="C55" i="2" l="1"/>
  <c r="A56" i="2"/>
  <c r="B55" i="2"/>
  <c r="A57" i="2" l="1"/>
  <c r="C56" i="2"/>
  <c r="B56" i="2"/>
  <c r="B57" i="2" l="1"/>
  <c r="A58" i="2"/>
  <c r="C57" i="2"/>
  <c r="B58" i="2" l="1"/>
  <c r="A59" i="2"/>
  <c r="C58" i="2"/>
  <c r="A60" i="2" l="1"/>
  <c r="C59" i="2"/>
  <c r="B59" i="2"/>
  <c r="A61" i="2" l="1"/>
  <c r="C60" i="2"/>
  <c r="B60" i="2"/>
  <c r="A62" i="2" l="1"/>
  <c r="C61" i="2"/>
  <c r="B61" i="2"/>
  <c r="C62" i="2" l="1"/>
  <c r="B62" i="2"/>
  <c r="A63" i="2"/>
  <c r="C63" i="2" l="1"/>
  <c r="B63" i="2"/>
  <c r="A64" i="2"/>
  <c r="A65" i="2" l="1"/>
  <c r="C64" i="2"/>
  <c r="B64" i="2"/>
  <c r="B65" i="2" l="1"/>
  <c r="A66" i="2"/>
  <c r="C65" i="2"/>
  <c r="B66" i="2" l="1"/>
  <c r="A67" i="2"/>
  <c r="C66" i="2"/>
  <c r="A68" i="2" l="1"/>
  <c r="C67" i="2"/>
  <c r="B67" i="2"/>
  <c r="A69" i="2" l="1"/>
  <c r="C68" i="2"/>
  <c r="B68" i="2"/>
  <c r="A70" i="2" l="1"/>
  <c r="C69" i="2"/>
  <c r="B69" i="2"/>
  <c r="C70" i="2" l="1"/>
  <c r="B70" i="2"/>
  <c r="A71" i="2"/>
  <c r="C71" i="2" l="1"/>
  <c r="A72" i="2"/>
  <c r="B71" i="2"/>
  <c r="A73" i="2" l="1"/>
  <c r="C72" i="2"/>
  <c r="B72" i="2"/>
  <c r="B73" i="2" l="1"/>
  <c r="A74" i="2"/>
  <c r="C73" i="2"/>
  <c r="B74" i="2" l="1"/>
  <c r="A75" i="2"/>
  <c r="C74" i="2"/>
  <c r="A76" i="2" l="1"/>
  <c r="C75" i="2"/>
  <c r="B75" i="2"/>
  <c r="A77" i="2" l="1"/>
  <c r="C76" i="2"/>
  <c r="B76" i="2"/>
  <c r="A78" i="2" l="1"/>
  <c r="C77" i="2"/>
  <c r="B77" i="2"/>
  <c r="C78" i="2" l="1"/>
  <c r="B78" i="2"/>
  <c r="A79" i="2"/>
  <c r="C79" i="2" l="1"/>
  <c r="B79" i="2"/>
  <c r="A80" i="2"/>
  <c r="A81" i="2" l="1"/>
  <c r="C80" i="2"/>
  <c r="B80" i="2"/>
  <c r="B81" i="2" l="1"/>
  <c r="A82" i="2"/>
  <c r="C81" i="2"/>
  <c r="B82" i="2" l="1"/>
  <c r="A83" i="2"/>
  <c r="C82" i="2"/>
  <c r="A84" i="2" l="1"/>
  <c r="C83" i="2"/>
  <c r="B83" i="2"/>
  <c r="A85" i="2" l="1"/>
  <c r="C84" i="2"/>
  <c r="B84" i="2"/>
  <c r="A86" i="2" l="1"/>
  <c r="C85" i="2"/>
  <c r="B85" i="2"/>
  <c r="C86" i="2" l="1"/>
  <c r="B86" i="2"/>
  <c r="A87" i="2"/>
  <c r="C87" i="2" l="1"/>
  <c r="A88" i="2"/>
  <c r="B87" i="2"/>
  <c r="A89" i="2" l="1"/>
  <c r="C88" i="2"/>
  <c r="B88" i="2"/>
  <c r="B89" i="2" l="1"/>
  <c r="A90" i="2"/>
  <c r="C89" i="2"/>
  <c r="B90" i="2" l="1"/>
  <c r="A91" i="2"/>
  <c r="C90" i="2"/>
  <c r="A92" i="2" l="1"/>
  <c r="C91" i="2"/>
  <c r="B91" i="2"/>
  <c r="A93" i="2" l="1"/>
  <c r="C92" i="2"/>
  <c r="B92" i="2"/>
  <c r="A94" i="2" l="1"/>
  <c r="C93" i="2"/>
  <c r="B93" i="2"/>
  <c r="C94" i="2" l="1"/>
  <c r="B94" i="2"/>
  <c r="A95" i="2"/>
  <c r="C95" i="2" l="1"/>
  <c r="B95" i="2"/>
  <c r="A96" i="2"/>
  <c r="A97" i="2" l="1"/>
  <c r="C96" i="2"/>
  <c r="B96" i="2"/>
  <c r="B97" i="2" l="1"/>
  <c r="A98" i="2"/>
  <c r="C97" i="2"/>
  <c r="B98" i="2" l="1"/>
  <c r="A99" i="2"/>
  <c r="C98" i="2"/>
  <c r="A100" i="2" l="1"/>
  <c r="C99" i="2"/>
  <c r="B99" i="2"/>
  <c r="A101" i="2" l="1"/>
  <c r="C100" i="2"/>
  <c r="B100" i="2"/>
  <c r="A102" i="2" l="1"/>
  <c r="C101" i="2"/>
  <c r="B101" i="2"/>
  <c r="C102" i="2" l="1"/>
  <c r="B102" i="2"/>
  <c r="A103" i="2"/>
  <c r="C103" i="2" l="1"/>
  <c r="A104" i="2"/>
  <c r="B103" i="2"/>
  <c r="A105" i="2" l="1"/>
  <c r="C104" i="2"/>
  <c r="B104" i="2"/>
  <c r="B105" i="2" l="1"/>
  <c r="A106" i="2"/>
  <c r="C105" i="2"/>
  <c r="B106" i="2" l="1"/>
  <c r="A107" i="2"/>
  <c r="C106" i="2"/>
  <c r="A108" i="2" l="1"/>
  <c r="C107" i="2"/>
  <c r="B107" i="2"/>
  <c r="A109" i="2" l="1"/>
  <c r="C108" i="2"/>
  <c r="B108" i="2"/>
  <c r="A110" i="2" l="1"/>
  <c r="C109" i="2"/>
  <c r="B109" i="2"/>
  <c r="C110" i="2" l="1"/>
  <c r="B110" i="2"/>
  <c r="A111" i="2"/>
  <c r="C111" i="2" l="1"/>
  <c r="B111" i="2"/>
  <c r="A112" i="2"/>
  <c r="A113" i="2" l="1"/>
  <c r="C112" i="2"/>
  <c r="B112" i="2"/>
  <c r="B113" i="2" l="1"/>
  <c r="A114" i="2"/>
  <c r="C113" i="2"/>
  <c r="B114" i="2" l="1"/>
  <c r="A115" i="2"/>
  <c r="C114" i="2"/>
  <c r="A116" i="2" l="1"/>
  <c r="C115" i="2"/>
  <c r="B115" i="2"/>
  <c r="A117" i="2" l="1"/>
  <c r="C116" i="2"/>
  <c r="B116" i="2"/>
  <c r="A118" i="2" l="1"/>
  <c r="C117" i="2"/>
  <c r="B117" i="2"/>
  <c r="C118" i="2" l="1"/>
  <c r="B118" i="2"/>
  <c r="A119" i="2"/>
  <c r="C119" i="2" l="1"/>
  <c r="A120" i="2"/>
  <c r="B119" i="2"/>
  <c r="A121" i="2" l="1"/>
  <c r="C120" i="2"/>
  <c r="B120" i="2"/>
  <c r="B121" i="2" l="1"/>
  <c r="A122" i="2"/>
  <c r="C121" i="2"/>
  <c r="B122" i="2" l="1"/>
  <c r="A123" i="2"/>
  <c r="C122" i="2"/>
  <c r="A124" i="2" l="1"/>
  <c r="C123" i="2"/>
  <c r="B123" i="2"/>
  <c r="A125" i="2" l="1"/>
  <c r="C124" i="2"/>
  <c r="B124" i="2"/>
  <c r="A126" i="2" l="1"/>
  <c r="C125" i="2"/>
  <c r="B125" i="2"/>
  <c r="C126" i="2" l="1"/>
  <c r="B126" i="2"/>
  <c r="A127" i="2"/>
  <c r="C127" i="2" l="1"/>
  <c r="B127" i="2"/>
  <c r="A128" i="2"/>
  <c r="A129" i="2" l="1"/>
  <c r="C128" i="2"/>
  <c r="B128" i="2"/>
  <c r="B129" i="2" l="1"/>
  <c r="A130" i="2"/>
  <c r="C129" i="2"/>
  <c r="B130" i="2" l="1"/>
  <c r="A131" i="2"/>
  <c r="C130" i="2"/>
  <c r="A132" i="2" l="1"/>
  <c r="C131" i="2"/>
  <c r="B131" i="2"/>
  <c r="A133" i="2" l="1"/>
  <c r="C132" i="2"/>
  <c r="B132" i="2"/>
  <c r="A134" i="2" l="1"/>
  <c r="C133" i="2"/>
  <c r="B133" i="2"/>
  <c r="C134" i="2" l="1"/>
  <c r="B134" i="2"/>
  <c r="A135" i="2"/>
  <c r="C135" i="2" l="1"/>
  <c r="A136" i="2"/>
  <c r="B135" i="2"/>
  <c r="A137" i="2" l="1"/>
  <c r="C136" i="2"/>
  <c r="B136" i="2"/>
  <c r="B137" i="2" l="1"/>
  <c r="A138" i="2"/>
  <c r="C137" i="2"/>
  <c r="B138" i="2" l="1"/>
  <c r="A139" i="2"/>
  <c r="C138" i="2"/>
  <c r="A140" i="2" l="1"/>
  <c r="C139" i="2"/>
  <c r="B139" i="2"/>
  <c r="A141" i="2" l="1"/>
  <c r="C140" i="2"/>
  <c r="B140" i="2"/>
  <c r="A142" i="2" l="1"/>
  <c r="C141" i="2"/>
  <c r="B141" i="2"/>
  <c r="C142" i="2" l="1"/>
  <c r="B142" i="2"/>
  <c r="A143" i="2"/>
  <c r="C143" i="2" l="1"/>
  <c r="B143" i="2"/>
  <c r="A144" i="2"/>
  <c r="A145" i="2" l="1"/>
  <c r="C144" i="2"/>
  <c r="B144" i="2"/>
  <c r="B145" i="2" l="1"/>
  <c r="A146" i="2"/>
  <c r="C145" i="2"/>
  <c r="B146" i="2" l="1"/>
  <c r="A147" i="2"/>
  <c r="C146" i="2"/>
  <c r="A148" i="2" l="1"/>
  <c r="C147" i="2"/>
  <c r="B147" i="2"/>
  <c r="A149" i="2" l="1"/>
  <c r="C148" i="2"/>
  <c r="B148" i="2"/>
  <c r="A150" i="2" l="1"/>
  <c r="C149" i="2"/>
  <c r="B149" i="2"/>
  <c r="C150" i="2" l="1"/>
  <c r="B150" i="2"/>
  <c r="A151" i="2"/>
  <c r="C151" i="2" l="1"/>
  <c r="A152" i="2"/>
  <c r="B151" i="2"/>
  <c r="A153" i="2" l="1"/>
  <c r="C152" i="2"/>
  <c r="B152" i="2"/>
  <c r="B153" i="2" l="1"/>
  <c r="A154" i="2"/>
  <c r="C153" i="2"/>
  <c r="B154" i="2" l="1"/>
  <c r="A155" i="2"/>
  <c r="C154" i="2"/>
  <c r="A156" i="2" l="1"/>
  <c r="C155" i="2"/>
  <c r="B155" i="2"/>
  <c r="A157" i="2" l="1"/>
  <c r="C156" i="2"/>
  <c r="B156" i="2"/>
  <c r="A158" i="2" l="1"/>
  <c r="C157" i="2"/>
  <c r="B157" i="2"/>
  <c r="C158" i="2" l="1"/>
  <c r="B158" i="2"/>
  <c r="A159" i="2"/>
  <c r="C159" i="2" l="1"/>
  <c r="A160" i="2"/>
  <c r="B159" i="2"/>
  <c r="A161" i="2" l="1"/>
  <c r="C160" i="2"/>
  <c r="B160" i="2"/>
  <c r="B161" i="2" l="1"/>
  <c r="A162" i="2"/>
  <c r="C161" i="2"/>
  <c r="B162" i="2" l="1"/>
  <c r="A163" i="2"/>
  <c r="C162" i="2"/>
  <c r="A164" i="2" l="1"/>
  <c r="C163" i="2"/>
  <c r="B163" i="2"/>
  <c r="A165" i="2" l="1"/>
  <c r="C164" i="2"/>
  <c r="B164" i="2"/>
  <c r="A166" i="2" l="1"/>
  <c r="C165" i="2"/>
  <c r="B165" i="2"/>
  <c r="C166" i="2" l="1"/>
  <c r="B166" i="2"/>
  <c r="A167" i="2"/>
  <c r="C167" i="2" l="1"/>
  <c r="A168" i="2"/>
  <c r="B167" i="2"/>
  <c r="A169" i="2" l="1"/>
  <c r="C168" i="2"/>
  <c r="B168" i="2"/>
  <c r="B169" i="2" l="1"/>
  <c r="A170" i="2"/>
  <c r="C169" i="2"/>
  <c r="B170" i="2" l="1"/>
  <c r="A171" i="2"/>
  <c r="C170" i="2"/>
  <c r="A172" i="2" l="1"/>
  <c r="C171" i="2"/>
  <c r="B171" i="2"/>
  <c r="A173" i="2" l="1"/>
  <c r="C172" i="2"/>
  <c r="B172" i="2"/>
  <c r="A174" i="2" l="1"/>
  <c r="C173" i="2"/>
  <c r="B173" i="2"/>
  <c r="C174" i="2" l="1"/>
  <c r="B174" i="2"/>
  <c r="A175" i="2"/>
  <c r="C175" i="2" l="1"/>
  <c r="B175" i="2"/>
  <c r="A176" i="2"/>
  <c r="A177" i="2" l="1"/>
  <c r="C176" i="2"/>
  <c r="B176" i="2"/>
  <c r="B177" i="2" l="1"/>
  <c r="A178" i="2"/>
  <c r="C177" i="2"/>
  <c r="B178" i="2" l="1"/>
  <c r="A179" i="2"/>
  <c r="C178" i="2"/>
  <c r="A180" i="2" l="1"/>
  <c r="C179" i="2"/>
  <c r="B179" i="2"/>
  <c r="A181" i="2" l="1"/>
  <c r="C180" i="2"/>
  <c r="B180" i="2"/>
  <c r="A182" i="2" l="1"/>
  <c r="C181" i="2"/>
  <c r="B181" i="2"/>
  <c r="C182" i="2" l="1"/>
  <c r="B182" i="2"/>
  <c r="A183" i="2"/>
  <c r="C183" i="2" l="1"/>
  <c r="A184" i="2"/>
  <c r="B183" i="2"/>
  <c r="A185" i="2" l="1"/>
  <c r="C184" i="2"/>
  <c r="B184" i="2"/>
  <c r="B185" i="2" l="1"/>
  <c r="A186" i="2"/>
  <c r="C185" i="2"/>
  <c r="B186" i="2" l="1"/>
  <c r="A187" i="2"/>
  <c r="C186" i="2"/>
  <c r="A188" i="2" l="1"/>
  <c r="C187" i="2"/>
  <c r="B187" i="2"/>
  <c r="A189" i="2" l="1"/>
  <c r="C188" i="2"/>
  <c r="B188" i="2"/>
  <c r="A190" i="2" l="1"/>
  <c r="C189" i="2"/>
  <c r="B189" i="2"/>
  <c r="C190" i="2" l="1"/>
  <c r="B190" i="2"/>
  <c r="A191" i="2"/>
  <c r="C191" i="2" l="1"/>
  <c r="B191" i="2"/>
  <c r="A192" i="2"/>
  <c r="A193" i="2" l="1"/>
  <c r="C192" i="2"/>
  <c r="B192" i="2"/>
  <c r="B193" i="2" l="1"/>
  <c r="A194" i="2"/>
  <c r="C193" i="2"/>
  <c r="B194" i="2" l="1"/>
  <c r="A195" i="2"/>
  <c r="C194" i="2"/>
  <c r="A196" i="2" l="1"/>
  <c r="C195" i="2"/>
  <c r="B195" i="2"/>
  <c r="A197" i="2" l="1"/>
  <c r="C196" i="2"/>
  <c r="B196" i="2"/>
  <c r="A198" i="2" l="1"/>
  <c r="C197" i="2"/>
  <c r="B197" i="2"/>
  <c r="C198" i="2" l="1"/>
  <c r="B198" i="2"/>
  <c r="A199" i="2"/>
  <c r="C199" i="2" l="1"/>
  <c r="A200" i="2"/>
  <c r="B199" i="2"/>
  <c r="A201" i="2" l="1"/>
  <c r="C200" i="2"/>
  <c r="B200" i="2"/>
  <c r="B201" i="2" l="1"/>
  <c r="A202" i="2"/>
  <c r="C201" i="2"/>
  <c r="B202" i="2" l="1"/>
  <c r="A203" i="2"/>
  <c r="C202" i="2"/>
  <c r="A204" i="2" l="1"/>
  <c r="C203" i="2"/>
  <c r="B203" i="2"/>
  <c r="A205" i="2" l="1"/>
  <c r="C204" i="2"/>
  <c r="B204" i="2"/>
  <c r="A206" i="2" l="1"/>
  <c r="C205" i="2"/>
  <c r="B205" i="2"/>
  <c r="C206" i="2" l="1"/>
  <c r="B206" i="2"/>
  <c r="A207" i="2"/>
  <c r="C207" i="2" l="1"/>
  <c r="B207" i="2"/>
  <c r="A208" i="2"/>
  <c r="A209" i="2" l="1"/>
  <c r="C208" i="2"/>
  <c r="B208" i="2"/>
  <c r="B209" i="2" l="1"/>
  <c r="A210" i="2"/>
  <c r="C209" i="2"/>
  <c r="B210" i="2" l="1"/>
  <c r="A211" i="2"/>
  <c r="C210" i="2"/>
  <c r="A212" i="2" l="1"/>
  <c r="C211" i="2"/>
  <c r="B211" i="2"/>
  <c r="A213" i="2" l="1"/>
  <c r="C212" i="2"/>
  <c r="B212" i="2"/>
  <c r="A214" i="2" l="1"/>
  <c r="C213" i="2"/>
  <c r="B213" i="2"/>
  <c r="C214" i="2" l="1"/>
  <c r="B214" i="2"/>
  <c r="A215" i="2"/>
  <c r="C215" i="2" l="1"/>
  <c r="A216" i="2"/>
  <c r="B215" i="2"/>
  <c r="A217" i="2" l="1"/>
  <c r="C216" i="2"/>
  <c r="B216" i="2"/>
  <c r="B217" i="2" l="1"/>
  <c r="A218" i="2"/>
  <c r="C217" i="2"/>
  <c r="B218" i="2" l="1"/>
  <c r="A219" i="2"/>
  <c r="C218" i="2"/>
  <c r="A220" i="2" l="1"/>
  <c r="C219" i="2"/>
  <c r="B219" i="2"/>
  <c r="A221" i="2" l="1"/>
  <c r="C220" i="2"/>
  <c r="B220" i="2"/>
  <c r="A222" i="2" l="1"/>
  <c r="C221" i="2"/>
  <c r="B221" i="2"/>
  <c r="A223" i="2" l="1"/>
  <c r="C222" i="2"/>
  <c r="B222" i="2"/>
  <c r="C223" i="2" l="1"/>
  <c r="B223" i="2"/>
  <c r="A224" i="2"/>
  <c r="A225" i="2" l="1"/>
  <c r="C224" i="2"/>
  <c r="B224" i="2"/>
  <c r="A226" i="2" l="1"/>
  <c r="C225" i="2"/>
  <c r="B225" i="2"/>
  <c r="B226" i="2" l="1"/>
  <c r="C226" i="2"/>
  <c r="A227" i="2"/>
  <c r="A228" i="2" l="1"/>
  <c r="C227" i="2"/>
  <c r="B227" i="2"/>
  <c r="A229" i="2" l="1"/>
  <c r="C228" i="2"/>
  <c r="B228" i="2"/>
  <c r="A230" i="2" l="1"/>
  <c r="B229" i="2"/>
  <c r="C229" i="2"/>
  <c r="A231" i="2" l="1"/>
  <c r="C230" i="2"/>
  <c r="B230" i="2"/>
  <c r="C231" i="2" l="1"/>
  <c r="B231" i="2"/>
  <c r="A232" i="2"/>
  <c r="A233" i="2" l="1"/>
  <c r="C232" i="2"/>
  <c r="B232" i="2"/>
  <c r="A234" i="2" l="1"/>
  <c r="C233" i="2"/>
  <c r="B233" i="2"/>
  <c r="B234" i="2" l="1"/>
  <c r="C234" i="2"/>
  <c r="A235" i="2"/>
  <c r="A236" i="2" l="1"/>
  <c r="C235" i="2"/>
  <c r="B235" i="2"/>
  <c r="A237" i="2" l="1"/>
  <c r="C236" i="2"/>
  <c r="B236" i="2"/>
  <c r="A238" i="2" l="1"/>
  <c r="B237" i="2"/>
  <c r="C237" i="2"/>
  <c r="A239" i="2" l="1"/>
  <c r="C238" i="2"/>
  <c r="B238" i="2"/>
  <c r="C239" i="2" l="1"/>
  <c r="B239" i="2"/>
  <c r="A240" i="2"/>
  <c r="A241" i="2" l="1"/>
  <c r="C240" i="2"/>
  <c r="B240" i="2"/>
  <c r="A242" i="2" l="1"/>
  <c r="C241" i="2"/>
  <c r="B241" i="2"/>
  <c r="B242" i="2" l="1"/>
  <c r="C242" i="2"/>
  <c r="A243" i="2"/>
  <c r="A244" i="2" l="1"/>
  <c r="C243" i="2"/>
  <c r="B243" i="2"/>
  <c r="A245" i="2" l="1"/>
  <c r="C244" i="2"/>
  <c r="B244" i="2"/>
  <c r="A246" i="2" l="1"/>
  <c r="B245" i="2"/>
  <c r="C245" i="2"/>
  <c r="A247" i="2" l="1"/>
  <c r="C246" i="2"/>
  <c r="B246" i="2"/>
  <c r="C247" i="2" l="1"/>
  <c r="B247" i="2"/>
  <c r="A248" i="2"/>
  <c r="A249" i="2" l="1"/>
  <c r="C248" i="2"/>
  <c r="B248" i="2"/>
  <c r="A250" i="2" l="1"/>
  <c r="C249" i="2"/>
  <c r="B249" i="2"/>
  <c r="B250" i="2" l="1"/>
  <c r="C250" i="2"/>
  <c r="A251" i="2"/>
  <c r="A252" i="2" l="1"/>
  <c r="C251" i="2"/>
  <c r="B251" i="2"/>
  <c r="A253" i="2" l="1"/>
  <c r="C252" i="2"/>
  <c r="B252" i="2"/>
  <c r="A254" i="2" l="1"/>
  <c r="B253" i="2"/>
  <c r="C253" i="2"/>
  <c r="A255" i="2" l="1"/>
  <c r="C254" i="2"/>
  <c r="B254" i="2"/>
  <c r="C255" i="2" l="1"/>
  <c r="B255" i="2"/>
  <c r="A256" i="2"/>
  <c r="A257" i="2" l="1"/>
  <c r="C256" i="2"/>
  <c r="B256" i="2"/>
  <c r="A258" i="2" l="1"/>
  <c r="C257" i="2"/>
  <c r="B257" i="2"/>
  <c r="B258" i="2" l="1"/>
  <c r="C258" i="2"/>
  <c r="A259" i="2"/>
  <c r="A260" i="2" l="1"/>
  <c r="C259" i="2"/>
  <c r="B259" i="2"/>
  <c r="A261" i="2" l="1"/>
  <c r="C260" i="2"/>
  <c r="B260" i="2"/>
  <c r="A262" i="2" l="1"/>
  <c r="B261" i="2"/>
  <c r="C261" i="2"/>
  <c r="A263" i="2" l="1"/>
  <c r="C262" i="2"/>
  <c r="B262" i="2"/>
  <c r="C263" i="2" l="1"/>
  <c r="B263" i="2"/>
  <c r="A264" i="2"/>
  <c r="A265" i="2" l="1"/>
  <c r="C264" i="2"/>
  <c r="B264" i="2"/>
  <c r="A266" i="2" l="1"/>
  <c r="C265" i="2"/>
  <c r="B265" i="2"/>
  <c r="B266" i="2" l="1"/>
  <c r="C266" i="2"/>
  <c r="A267" i="2"/>
  <c r="A268" i="2" l="1"/>
  <c r="C267" i="2"/>
  <c r="B267" i="2"/>
  <c r="A269" i="2" l="1"/>
  <c r="C268" i="2"/>
  <c r="B268" i="2"/>
  <c r="A270" i="2" l="1"/>
  <c r="B269" i="2"/>
  <c r="C269" i="2"/>
  <c r="A271" i="2" l="1"/>
  <c r="C270" i="2"/>
  <c r="B270" i="2"/>
  <c r="C271" i="2" l="1"/>
  <c r="B271" i="2"/>
  <c r="A272" i="2"/>
  <c r="A273" i="2" l="1"/>
  <c r="C272" i="2"/>
  <c r="B272" i="2"/>
  <c r="A274" i="2" l="1"/>
  <c r="C273" i="2"/>
  <c r="B273" i="2"/>
  <c r="B274" i="2" l="1"/>
  <c r="C274" i="2"/>
  <c r="A275" i="2"/>
  <c r="A276" i="2" l="1"/>
  <c r="C275" i="2"/>
  <c r="B275" i="2"/>
  <c r="A277" i="2" l="1"/>
  <c r="C276" i="2"/>
  <c r="B276" i="2"/>
  <c r="A278" i="2" l="1"/>
  <c r="B277" i="2"/>
  <c r="C277" i="2"/>
  <c r="A279" i="2" l="1"/>
  <c r="C278" i="2"/>
  <c r="B278" i="2"/>
  <c r="C279" i="2" l="1"/>
  <c r="B279" i="2"/>
  <c r="A280" i="2"/>
  <c r="A281" i="2" l="1"/>
  <c r="C280" i="2"/>
  <c r="B280" i="2"/>
  <c r="A282" i="2" l="1"/>
  <c r="C281" i="2"/>
  <c r="B281" i="2"/>
  <c r="B282" i="2" l="1"/>
  <c r="C282" i="2"/>
  <c r="A283" i="2"/>
  <c r="A284" i="2" l="1"/>
  <c r="C283" i="2"/>
  <c r="B283" i="2"/>
  <c r="A285" i="2" l="1"/>
  <c r="C284" i="2"/>
  <c r="B284" i="2"/>
  <c r="A286" i="2" l="1"/>
  <c r="B285" i="2"/>
  <c r="C285" i="2"/>
  <c r="A287" i="2" l="1"/>
  <c r="C286" i="2"/>
  <c r="B286" i="2"/>
  <c r="C287" i="2" l="1"/>
  <c r="B287" i="2"/>
  <c r="A288" i="2"/>
  <c r="A289" i="2" l="1"/>
  <c r="C288" i="2"/>
  <c r="B288" i="2"/>
  <c r="A290" i="2" l="1"/>
  <c r="C289" i="2"/>
  <c r="B289" i="2"/>
  <c r="B290" i="2" l="1"/>
  <c r="C290" i="2"/>
  <c r="A291" i="2"/>
  <c r="A292" i="2" l="1"/>
  <c r="C291" i="2"/>
  <c r="B291" i="2"/>
  <c r="A293" i="2" l="1"/>
  <c r="C292" i="2"/>
  <c r="B292" i="2"/>
  <c r="A294" i="2" l="1"/>
  <c r="B293" i="2"/>
  <c r="C293" i="2"/>
  <c r="A295" i="2" l="1"/>
  <c r="C294" i="2"/>
  <c r="B294" i="2"/>
  <c r="C295" i="2" l="1"/>
  <c r="B295" i="2"/>
  <c r="A296" i="2"/>
  <c r="A297" i="2" l="1"/>
  <c r="C296" i="2"/>
  <c r="B296" i="2"/>
  <c r="A298" i="2" l="1"/>
  <c r="C297" i="2"/>
  <c r="B297" i="2"/>
  <c r="B298" i="2" l="1"/>
  <c r="C298" i="2"/>
  <c r="A299" i="2"/>
  <c r="A300" i="2" l="1"/>
  <c r="C299" i="2"/>
  <c r="B299" i="2"/>
  <c r="A301" i="2" l="1"/>
  <c r="C300" i="2"/>
  <c r="B300" i="2"/>
  <c r="A302" i="2" l="1"/>
  <c r="B301" i="2"/>
  <c r="C301" i="2"/>
  <c r="A303" i="2" l="1"/>
  <c r="C302" i="2"/>
  <c r="B302" i="2"/>
  <c r="C303" i="2" l="1"/>
  <c r="B303" i="2"/>
  <c r="A304" i="2"/>
  <c r="A305" i="2" l="1"/>
  <c r="C304" i="2"/>
  <c r="B304" i="2"/>
  <c r="A306" i="2" l="1"/>
  <c r="C305" i="2"/>
  <c r="B305" i="2"/>
  <c r="B306" i="2" l="1"/>
  <c r="C306" i="2"/>
  <c r="A307" i="2"/>
  <c r="A308" i="2" l="1"/>
  <c r="C307" i="2"/>
  <c r="B307" i="2"/>
  <c r="A309" i="2" l="1"/>
  <c r="C308" i="2"/>
  <c r="B308" i="2"/>
  <c r="A310" i="2" l="1"/>
  <c r="B309" i="2"/>
  <c r="C309" i="2"/>
  <c r="A311" i="2" l="1"/>
  <c r="C310" i="2"/>
  <c r="B310" i="2"/>
  <c r="C311" i="2" l="1"/>
  <c r="B311" i="2"/>
  <c r="A312" i="2"/>
  <c r="A313" i="2" l="1"/>
  <c r="C312" i="2"/>
  <c r="B312" i="2"/>
  <c r="A314" i="2" l="1"/>
  <c r="C313" i="2"/>
  <c r="B313" i="2"/>
  <c r="B314" i="2" l="1"/>
  <c r="C314" i="2"/>
  <c r="A315" i="2"/>
  <c r="A316" i="2" l="1"/>
  <c r="C315" i="2"/>
  <c r="B315" i="2"/>
  <c r="A317" i="2" l="1"/>
  <c r="C316" i="2"/>
  <c r="B316" i="2"/>
  <c r="A318" i="2" l="1"/>
  <c r="B317" i="2"/>
  <c r="C317" i="2"/>
  <c r="A319" i="2" l="1"/>
  <c r="C318" i="2"/>
  <c r="B318" i="2"/>
  <c r="C319" i="2" l="1"/>
  <c r="B319" i="2"/>
  <c r="A320" i="2"/>
  <c r="A321" i="2" l="1"/>
  <c r="C320" i="2"/>
  <c r="B320" i="2"/>
  <c r="A322" i="2" l="1"/>
  <c r="C321" i="2"/>
  <c r="B321" i="2"/>
  <c r="B322" i="2" l="1"/>
  <c r="C322" i="2"/>
  <c r="A323" i="2"/>
  <c r="C323" i="2" l="1"/>
  <c r="A324" i="2"/>
  <c r="B323" i="2"/>
  <c r="C324" i="2" l="1"/>
  <c r="A325" i="2"/>
  <c r="B324" i="2"/>
  <c r="C325" i="2" l="1"/>
  <c r="B325" i="2"/>
  <c r="A326" i="2"/>
  <c r="B326" i="2" l="1"/>
  <c r="A327" i="2"/>
  <c r="C326" i="2"/>
  <c r="C327" i="2" l="1"/>
  <c r="B327" i="2"/>
  <c r="A328" i="2"/>
  <c r="A329" i="2" l="1"/>
  <c r="C328" i="2"/>
  <c r="B328" i="2"/>
  <c r="A330" i="2" l="1"/>
  <c r="C329" i="2"/>
  <c r="B329" i="2"/>
  <c r="B330" i="2" l="1"/>
  <c r="C330" i="2"/>
  <c r="A331" i="2"/>
  <c r="C331" i="2" l="1"/>
  <c r="A332" i="2"/>
  <c r="B331" i="2"/>
  <c r="A333" i="2" l="1"/>
  <c r="C332" i="2"/>
  <c r="B332" i="2"/>
  <c r="A334" i="2" l="1"/>
  <c r="C333" i="2"/>
  <c r="B333" i="2"/>
  <c r="B334" i="2" l="1"/>
  <c r="C334" i="2"/>
  <c r="A335" i="2"/>
  <c r="C335" i="2" l="1"/>
  <c r="B335" i="2"/>
  <c r="A336" i="2"/>
  <c r="A337" i="2" l="1"/>
  <c r="C336" i="2"/>
  <c r="B336" i="2"/>
  <c r="A338" i="2" l="1"/>
  <c r="C337" i="2"/>
  <c r="B337" i="2"/>
  <c r="B338" i="2" l="1"/>
  <c r="C338" i="2"/>
  <c r="A339" i="2"/>
  <c r="C339" i="2" l="1"/>
  <c r="A340" i="2"/>
  <c r="B339" i="2"/>
  <c r="A341" i="2" l="1"/>
  <c r="C340" i="2"/>
  <c r="B340" i="2"/>
  <c r="A342" i="2" l="1"/>
  <c r="C341" i="2"/>
  <c r="B341" i="2"/>
  <c r="B342" i="2" l="1"/>
  <c r="C342" i="2"/>
  <c r="A343" i="2"/>
  <c r="C343" i="2" l="1"/>
  <c r="B343" i="2"/>
  <c r="A344" i="2"/>
  <c r="A345" i="2" l="1"/>
  <c r="C344" i="2"/>
  <c r="B344" i="2"/>
  <c r="A346" i="2" l="1"/>
  <c r="C345" i="2"/>
  <c r="B345" i="2"/>
  <c r="B346" i="2" l="1"/>
  <c r="A347" i="2"/>
  <c r="C346" i="2"/>
  <c r="C347" i="2" l="1"/>
  <c r="B347" i="2"/>
  <c r="A348" i="2"/>
  <c r="A349" i="2" l="1"/>
  <c r="C348" i="2"/>
  <c r="B348" i="2"/>
  <c r="A350" i="2" l="1"/>
  <c r="C349" i="2"/>
  <c r="B349" i="2"/>
  <c r="B350" i="2" l="1"/>
  <c r="A351" i="2"/>
  <c r="C350" i="2"/>
  <c r="C351" i="2" l="1"/>
  <c r="B351" i="2"/>
  <c r="A352" i="2"/>
  <c r="A353" i="2" l="1"/>
  <c r="C352" i="2"/>
  <c r="B352" i="2"/>
  <c r="A354" i="2" l="1"/>
  <c r="C353" i="2"/>
  <c r="B353" i="2"/>
  <c r="B354" i="2" l="1"/>
  <c r="A355" i="2"/>
  <c r="C354" i="2"/>
  <c r="C355" i="2" l="1"/>
  <c r="B355" i="2"/>
  <c r="A356" i="2"/>
  <c r="A357" i="2" l="1"/>
  <c r="C356" i="2"/>
  <c r="B356" i="2"/>
  <c r="A358" i="2" l="1"/>
  <c r="C357" i="2"/>
  <c r="B357" i="2"/>
  <c r="B358" i="2" l="1"/>
  <c r="A359" i="2"/>
  <c r="C358" i="2"/>
  <c r="C359" i="2" l="1"/>
  <c r="B359" i="2"/>
  <c r="A360" i="2"/>
  <c r="A361" i="2" l="1"/>
  <c r="B360" i="2"/>
  <c r="C360" i="2"/>
  <c r="A362" i="2" l="1"/>
  <c r="C361" i="2"/>
  <c r="B361" i="2"/>
  <c r="B362" i="2" l="1"/>
  <c r="A363" i="2"/>
  <c r="C362" i="2"/>
  <c r="C363" i="2" l="1"/>
  <c r="A364" i="2"/>
  <c r="B363" i="2"/>
  <c r="A365" i="2" l="1"/>
  <c r="C364" i="2"/>
  <c r="B364" i="2"/>
  <c r="A366" i="2" l="1"/>
  <c r="C365" i="2"/>
  <c r="B365" i="2"/>
  <c r="B366" i="2" l="1"/>
  <c r="A367" i="2"/>
  <c r="C366" i="2"/>
  <c r="C367" i="2" l="1"/>
  <c r="B367" i="2"/>
  <c r="A368" i="2"/>
  <c r="A369" i="2" l="1"/>
  <c r="B368" i="2"/>
  <c r="C368" i="2"/>
  <c r="A370" i="2" l="1"/>
  <c r="C369" i="2"/>
  <c r="B369" i="2"/>
  <c r="B370" i="2" l="1"/>
  <c r="A371" i="2"/>
  <c r="C370" i="2"/>
  <c r="C371" i="2" l="1"/>
  <c r="A372" i="2"/>
  <c r="B371" i="2"/>
  <c r="A373" i="2" l="1"/>
  <c r="C372" i="2"/>
  <c r="B372" i="2"/>
  <c r="A374" i="2" l="1"/>
  <c r="B373" i="2"/>
  <c r="C373" i="2"/>
  <c r="B374" i="2" l="1"/>
  <c r="A375" i="2"/>
  <c r="C374" i="2"/>
  <c r="C375" i="2" l="1"/>
  <c r="B375" i="2"/>
  <c r="A376" i="2"/>
  <c r="A377" i="2" l="1"/>
  <c r="C376" i="2"/>
  <c r="B376" i="2"/>
  <c r="A378" i="2" l="1"/>
  <c r="B377" i="2"/>
  <c r="C377" i="2"/>
  <c r="B378" i="2" l="1"/>
  <c r="A379" i="2"/>
  <c r="C378" i="2"/>
  <c r="C379" i="2" l="1"/>
  <c r="A380" i="2"/>
  <c r="B379" i="2"/>
  <c r="A381" i="2" l="1"/>
  <c r="C380" i="2"/>
  <c r="B380" i="2"/>
  <c r="B381" i="2" l="1"/>
  <c r="C381" i="2"/>
  <c r="A382" i="2"/>
  <c r="B382" i="2" l="1"/>
  <c r="A383" i="2"/>
  <c r="C382" i="2"/>
  <c r="C383" i="2" l="1"/>
  <c r="B383" i="2"/>
  <c r="A384" i="2"/>
  <c r="A385" i="2" l="1"/>
  <c r="C384" i="2"/>
  <c r="B384" i="2"/>
  <c r="A386" i="2" l="1"/>
  <c r="B385" i="2"/>
  <c r="C385" i="2"/>
  <c r="B386" i="2" l="1"/>
  <c r="A387" i="2"/>
  <c r="C386" i="2"/>
  <c r="C387" i="2" l="1"/>
  <c r="A388" i="2"/>
  <c r="B387" i="2"/>
  <c r="A389" i="2" l="1"/>
  <c r="C388" i="2"/>
  <c r="B388" i="2"/>
  <c r="C389" i="2" l="1"/>
  <c r="B389" i="2"/>
  <c r="A390" i="2"/>
  <c r="B390" i="2" l="1"/>
  <c r="A391" i="2"/>
  <c r="C390" i="2"/>
  <c r="C391" i="2" l="1"/>
  <c r="B391" i="2"/>
  <c r="A392" i="2"/>
  <c r="A393" i="2" l="1"/>
  <c r="C392" i="2"/>
  <c r="B392" i="2"/>
  <c r="A394" i="2" l="1"/>
  <c r="C393" i="2"/>
  <c r="B393" i="2"/>
  <c r="B394" i="2" l="1"/>
  <c r="C394" i="2"/>
  <c r="A395" i="2"/>
  <c r="C395" i="2" l="1"/>
  <c r="A396" i="2"/>
  <c r="B395" i="2"/>
  <c r="A397" i="2" l="1"/>
  <c r="C396" i="2"/>
  <c r="B396" i="2"/>
  <c r="A398" i="2" l="1"/>
  <c r="C397" i="2"/>
  <c r="B397" i="2"/>
  <c r="B398" i="2" l="1"/>
  <c r="C398" i="2"/>
  <c r="A399" i="2"/>
  <c r="C399" i="2" l="1"/>
  <c r="B399" i="2"/>
  <c r="A400" i="2"/>
  <c r="A401" i="2" l="1"/>
  <c r="C400" i="2"/>
  <c r="B400" i="2"/>
  <c r="A402" i="2" l="1"/>
  <c r="C401" i="2"/>
  <c r="B401" i="2"/>
  <c r="B402" i="2" l="1"/>
  <c r="C402" i="2"/>
  <c r="A403" i="2"/>
  <c r="C403" i="2" l="1"/>
  <c r="A404" i="2"/>
  <c r="B403" i="2"/>
  <c r="A405" i="2" l="1"/>
  <c r="C404" i="2"/>
  <c r="B404" i="2"/>
  <c r="A406" i="2" l="1"/>
  <c r="C405" i="2"/>
  <c r="B405" i="2"/>
  <c r="B406" i="2" l="1"/>
  <c r="C406" i="2"/>
  <c r="A407" i="2"/>
  <c r="C407" i="2" l="1"/>
  <c r="B407" i="2"/>
  <c r="A408" i="2"/>
  <c r="A409" i="2" l="1"/>
  <c r="C408" i="2"/>
  <c r="B408" i="2"/>
  <c r="A410" i="2" l="1"/>
  <c r="C409" i="2"/>
  <c r="B409" i="2"/>
  <c r="C410" i="2" l="1"/>
  <c r="B410" i="2"/>
  <c r="A411" i="2"/>
  <c r="C411" i="2" l="1"/>
  <c r="B411" i="2"/>
  <c r="A412" i="2"/>
  <c r="A413" i="2" l="1"/>
  <c r="C412" i="2"/>
  <c r="B412" i="2"/>
  <c r="B413" i="2" l="1"/>
  <c r="A414" i="2"/>
  <c r="C413" i="2"/>
  <c r="B414" i="2" l="1"/>
  <c r="A415" i="2"/>
  <c r="C414" i="2"/>
  <c r="A416" i="2" l="1"/>
  <c r="C415" i="2"/>
  <c r="B415" i="2"/>
  <c r="A417" i="2" l="1"/>
  <c r="C416" i="2"/>
  <c r="B416" i="2"/>
  <c r="A418" i="2" l="1"/>
  <c r="B417" i="2"/>
  <c r="C417" i="2"/>
  <c r="C418" i="2" l="1"/>
  <c r="B418" i="2"/>
  <c r="A419" i="2"/>
  <c r="C419" i="2" l="1"/>
  <c r="A420" i="2"/>
  <c r="B419" i="2"/>
  <c r="A421" i="2" l="1"/>
  <c r="C420" i="2"/>
  <c r="B420" i="2"/>
  <c r="B421" i="2" l="1"/>
  <c r="A422" i="2"/>
  <c r="C421" i="2"/>
  <c r="B422" i="2" l="1"/>
  <c r="C422" i="2"/>
  <c r="A423" i="2"/>
  <c r="A424" i="2" l="1"/>
  <c r="C423" i="2"/>
  <c r="B423" i="2"/>
  <c r="A425" i="2" l="1"/>
  <c r="C424" i="2"/>
  <c r="B424" i="2"/>
  <c r="A426" i="2" l="1"/>
  <c r="C425" i="2"/>
  <c r="B425" i="2"/>
  <c r="C426" i="2" l="1"/>
  <c r="B426" i="2"/>
  <c r="A427" i="2"/>
  <c r="C427" i="2" l="1"/>
  <c r="B427" i="2"/>
  <c r="A428" i="2"/>
  <c r="A429" i="2" l="1"/>
  <c r="C428" i="2"/>
  <c r="B428" i="2"/>
  <c r="B429" i="2" l="1"/>
  <c r="A430" i="2"/>
  <c r="C429" i="2"/>
  <c r="B430" i="2" l="1"/>
  <c r="A431" i="2"/>
  <c r="C430" i="2"/>
  <c r="A432" i="2" l="1"/>
  <c r="C431" i="2"/>
  <c r="B431" i="2"/>
  <c r="A433" i="2" l="1"/>
  <c r="C432" i="2"/>
  <c r="B432" i="2"/>
  <c r="A434" i="2" l="1"/>
  <c r="B433" i="2"/>
  <c r="C433" i="2"/>
  <c r="C434" i="2" l="1"/>
  <c r="B434" i="2"/>
  <c r="A435" i="2"/>
  <c r="C435" i="2" l="1"/>
  <c r="A436" i="2"/>
  <c r="B435" i="2"/>
  <c r="A437" i="2" l="1"/>
  <c r="C436" i="2"/>
  <c r="B436" i="2"/>
  <c r="B437" i="2" l="1"/>
  <c r="A438" i="2"/>
  <c r="C437" i="2"/>
  <c r="B438" i="2" l="1"/>
  <c r="C438" i="2"/>
  <c r="A439" i="2"/>
  <c r="A440" i="2" l="1"/>
  <c r="C439" i="2"/>
  <c r="B439" i="2"/>
  <c r="A441" i="2" l="1"/>
  <c r="C440" i="2"/>
  <c r="B440" i="2"/>
  <c r="A442" i="2" l="1"/>
  <c r="C441" i="2"/>
  <c r="B441" i="2"/>
  <c r="C442" i="2" l="1"/>
  <c r="B442" i="2"/>
  <c r="A443" i="2"/>
  <c r="C443" i="2" l="1"/>
  <c r="B443" i="2"/>
  <c r="A444" i="2"/>
  <c r="A445" i="2" l="1"/>
  <c r="C444" i="2"/>
  <c r="B444" i="2"/>
  <c r="B445" i="2" l="1"/>
  <c r="A446" i="2"/>
  <c r="C445" i="2"/>
  <c r="B446" i="2" l="1"/>
  <c r="A447" i="2"/>
  <c r="C446" i="2"/>
  <c r="A448" i="2" l="1"/>
  <c r="C447" i="2"/>
  <c r="B447" i="2"/>
  <c r="A449" i="2" l="1"/>
  <c r="C448" i="2"/>
  <c r="B448" i="2"/>
  <c r="A450" i="2" l="1"/>
  <c r="B449" i="2"/>
  <c r="C449" i="2"/>
  <c r="C450" i="2" l="1"/>
  <c r="B450" i="2"/>
  <c r="A451" i="2"/>
  <c r="C451" i="2" l="1"/>
  <c r="A452" i="2"/>
  <c r="B451" i="2"/>
  <c r="A453" i="2" l="1"/>
  <c r="C452" i="2"/>
  <c r="B452" i="2"/>
  <c r="B453" i="2" l="1"/>
  <c r="A454" i="2"/>
  <c r="C453" i="2"/>
  <c r="B454" i="2" l="1"/>
  <c r="C454" i="2"/>
  <c r="A455" i="2"/>
  <c r="A456" i="2" l="1"/>
  <c r="C455" i="2"/>
  <c r="B455" i="2"/>
  <c r="A457" i="2" l="1"/>
  <c r="C456" i="2"/>
  <c r="B456" i="2"/>
  <c r="A458" i="2" l="1"/>
  <c r="C457" i="2"/>
  <c r="B457" i="2"/>
  <c r="C458" i="2" l="1"/>
  <c r="B458" i="2"/>
  <c r="A459" i="2"/>
  <c r="C459" i="2" l="1"/>
  <c r="B459" i="2"/>
  <c r="A460" i="2"/>
  <c r="A461" i="2" l="1"/>
  <c r="C460" i="2"/>
  <c r="B460" i="2"/>
  <c r="B461" i="2" l="1"/>
  <c r="A462" i="2"/>
  <c r="C461" i="2"/>
  <c r="B462" i="2" l="1"/>
  <c r="A463" i="2"/>
  <c r="C462" i="2"/>
  <c r="A464" i="2" l="1"/>
  <c r="C463" i="2"/>
  <c r="B463" i="2"/>
  <c r="A465" i="2" l="1"/>
  <c r="C464" i="2"/>
  <c r="B464" i="2"/>
  <c r="A466" i="2" l="1"/>
  <c r="B465" i="2"/>
  <c r="C465" i="2"/>
  <c r="C466" i="2" l="1"/>
  <c r="B466" i="2"/>
  <c r="A467" i="2"/>
  <c r="C467" i="2" l="1"/>
  <c r="A468" i="2"/>
  <c r="B467" i="2"/>
  <c r="A469" i="2" l="1"/>
  <c r="C468" i="2"/>
  <c r="B468" i="2"/>
  <c r="B469" i="2" l="1"/>
  <c r="A470" i="2"/>
  <c r="C469" i="2"/>
  <c r="B470" i="2" l="1"/>
  <c r="C470" i="2"/>
  <c r="A471" i="2"/>
  <c r="A472" i="2" l="1"/>
  <c r="C471" i="2"/>
  <c r="B471" i="2"/>
  <c r="A473" i="2" l="1"/>
  <c r="C472" i="2"/>
  <c r="B472" i="2"/>
  <c r="A474" i="2" l="1"/>
  <c r="C473" i="2"/>
  <c r="B473" i="2"/>
  <c r="C474" i="2" l="1"/>
  <c r="B474" i="2"/>
  <c r="A475" i="2"/>
  <c r="C475" i="2" l="1"/>
  <c r="B475" i="2"/>
  <c r="A476" i="2"/>
  <c r="A477" i="2" l="1"/>
  <c r="C476" i="2"/>
  <c r="B476" i="2"/>
  <c r="B477" i="2" l="1"/>
  <c r="A478" i="2"/>
  <c r="C477" i="2"/>
  <c r="B478" i="2" l="1"/>
  <c r="A479" i="2"/>
  <c r="C478" i="2"/>
  <c r="A480" i="2" l="1"/>
  <c r="C479" i="2"/>
  <c r="B479" i="2"/>
  <c r="A481" i="2" l="1"/>
  <c r="C480" i="2"/>
  <c r="B480" i="2"/>
  <c r="A482" i="2" l="1"/>
  <c r="B481" i="2"/>
  <c r="C481" i="2"/>
  <c r="C482" i="2" l="1"/>
  <c r="B482" i="2"/>
  <c r="A483" i="2"/>
  <c r="C483" i="2" l="1"/>
  <c r="A484" i="2"/>
  <c r="B483" i="2"/>
  <c r="A485" i="2" l="1"/>
  <c r="C484" i="2"/>
  <c r="B484" i="2"/>
  <c r="B485" i="2" l="1"/>
  <c r="A486" i="2"/>
  <c r="C485" i="2"/>
  <c r="B486" i="2" l="1"/>
  <c r="C486" i="2"/>
  <c r="A487" i="2"/>
  <c r="A488" i="2" l="1"/>
  <c r="C487" i="2"/>
  <c r="B487" i="2"/>
  <c r="A489" i="2" l="1"/>
  <c r="C488" i="2"/>
  <c r="B488" i="2"/>
  <c r="A490" i="2" l="1"/>
  <c r="C489" i="2"/>
  <c r="B489" i="2"/>
  <c r="C490" i="2" l="1"/>
  <c r="B490" i="2"/>
  <c r="A491" i="2"/>
  <c r="C491" i="2" l="1"/>
  <c r="B491" i="2"/>
  <c r="A492" i="2"/>
  <c r="A493" i="2" l="1"/>
  <c r="C492" i="2"/>
  <c r="B492" i="2"/>
  <c r="B493" i="2" l="1"/>
  <c r="A494" i="2"/>
  <c r="C493" i="2"/>
  <c r="B494" i="2" l="1"/>
  <c r="A495" i="2"/>
  <c r="C494" i="2"/>
  <c r="A496" i="2" l="1"/>
  <c r="C495" i="2"/>
  <c r="B495" i="2"/>
  <c r="A497" i="2" l="1"/>
  <c r="C496" i="2"/>
  <c r="B496" i="2"/>
  <c r="A498" i="2" l="1"/>
  <c r="B497" i="2"/>
  <c r="C497" i="2"/>
  <c r="C498" i="2" l="1"/>
  <c r="B498" i="2"/>
  <c r="A499" i="2"/>
  <c r="C499" i="2" l="1"/>
  <c r="A500" i="2"/>
  <c r="B499" i="2"/>
  <c r="A501" i="2" l="1"/>
  <c r="C500" i="2"/>
  <c r="B500" i="2"/>
  <c r="B501" i="2" l="1"/>
  <c r="A502" i="2"/>
  <c r="C501" i="2"/>
  <c r="B502" i="2" l="1"/>
  <c r="C502" i="2"/>
  <c r="A503" i="2"/>
  <c r="A504" i="2" l="1"/>
  <c r="C503" i="2"/>
  <c r="B503" i="2"/>
  <c r="A505" i="2" l="1"/>
  <c r="C504" i="2"/>
  <c r="B504" i="2"/>
  <c r="A506" i="2" l="1"/>
  <c r="C505" i="2"/>
  <c r="B505" i="2"/>
  <c r="C506" i="2" l="1"/>
  <c r="B506" i="2"/>
  <c r="A507" i="2"/>
  <c r="C507" i="2" l="1"/>
  <c r="B507" i="2"/>
  <c r="A508" i="2"/>
  <c r="A509" i="2" l="1"/>
  <c r="C508" i="2"/>
  <c r="B508" i="2"/>
  <c r="B509" i="2" l="1"/>
  <c r="A510" i="2"/>
  <c r="C509" i="2"/>
  <c r="B510" i="2" l="1"/>
  <c r="A511" i="2"/>
  <c r="C510" i="2"/>
  <c r="A512" i="2" l="1"/>
  <c r="C511" i="2"/>
  <c r="B511" i="2"/>
  <c r="B512" i="2" l="1"/>
  <c r="A513" i="2"/>
  <c r="C512" i="2"/>
  <c r="A514" i="2" l="1"/>
  <c r="C513" i="2"/>
  <c r="B513" i="2"/>
  <c r="A515" i="2" l="1"/>
  <c r="B514" i="2"/>
  <c r="C514" i="2"/>
  <c r="A516" i="2" l="1"/>
  <c r="C515" i="2"/>
  <c r="B515" i="2"/>
  <c r="C516" i="2" l="1"/>
  <c r="B516" i="2"/>
  <c r="A517" i="2"/>
  <c r="C517" i="2" l="1"/>
  <c r="B517" i="2"/>
  <c r="A518" i="2"/>
  <c r="A519" i="2" l="1"/>
  <c r="C518" i="2"/>
  <c r="B518" i="2"/>
  <c r="B519" i="2" l="1"/>
  <c r="C519" i="2"/>
  <c r="A520" i="2"/>
  <c r="B520" i="2" l="1"/>
  <c r="A521" i="2"/>
  <c r="C520" i="2"/>
  <c r="A522" i="2" l="1"/>
  <c r="C521" i="2"/>
  <c r="B521" i="2"/>
  <c r="A523" i="2" l="1"/>
  <c r="C522" i="2"/>
  <c r="B522" i="2"/>
  <c r="A524" i="2" l="1"/>
  <c r="C523" i="2"/>
  <c r="B523" i="2"/>
  <c r="C524" i="2" l="1"/>
  <c r="B524" i="2"/>
  <c r="A525" i="2"/>
  <c r="C525" i="2" l="1"/>
  <c r="B525" i="2"/>
  <c r="A526" i="2"/>
  <c r="A527" i="2" l="1"/>
  <c r="C526" i="2"/>
  <c r="B526" i="2"/>
  <c r="B527" i="2" l="1"/>
  <c r="A528" i="2"/>
  <c r="C527" i="2"/>
  <c r="B528" i="2" l="1"/>
  <c r="A529" i="2"/>
  <c r="C528" i="2"/>
  <c r="A530" i="2" l="1"/>
  <c r="C529" i="2"/>
  <c r="B529" i="2"/>
  <c r="A531" i="2" l="1"/>
  <c r="B530" i="2"/>
  <c r="C530" i="2"/>
  <c r="A532" i="2" l="1"/>
  <c r="C531" i="2"/>
  <c r="B531" i="2"/>
  <c r="C532" i="2" l="1"/>
  <c r="B532" i="2"/>
  <c r="A533" i="2"/>
  <c r="C533" i="2" l="1"/>
  <c r="B533" i="2"/>
  <c r="A534" i="2"/>
  <c r="A535" i="2" l="1"/>
  <c r="C534" i="2"/>
  <c r="B534" i="2"/>
  <c r="A536" i="2" l="1"/>
  <c r="C535" i="2"/>
  <c r="B535" i="2"/>
  <c r="B536" i="2" l="1"/>
  <c r="C536" i="2"/>
  <c r="A537" i="2"/>
  <c r="A538" i="2" l="1"/>
  <c r="C537" i="2"/>
  <c r="B537" i="2"/>
  <c r="C538" i="2" l="1"/>
  <c r="B538" i="2"/>
  <c r="A539" i="2"/>
  <c r="A540" i="2" l="1"/>
  <c r="C539" i="2"/>
  <c r="B539" i="2"/>
  <c r="A541" i="2" l="1"/>
  <c r="C540" i="2"/>
  <c r="B540" i="2"/>
  <c r="B541" i="2" l="1"/>
  <c r="C541" i="2"/>
  <c r="A542" i="2"/>
  <c r="A543" i="2" l="1"/>
  <c r="C542" i="2"/>
  <c r="B542" i="2"/>
  <c r="A544" i="2" l="1"/>
  <c r="C543" i="2"/>
  <c r="B543" i="2"/>
  <c r="B544" i="2" l="1"/>
  <c r="A545" i="2"/>
  <c r="C544" i="2"/>
  <c r="A546" i="2" l="1"/>
  <c r="C545" i="2"/>
  <c r="B545" i="2"/>
  <c r="C546" i="2" l="1"/>
  <c r="B546" i="2"/>
  <c r="A547" i="2"/>
  <c r="A548" i="2" l="1"/>
  <c r="C547" i="2"/>
  <c r="B547" i="2"/>
  <c r="A549" i="2" l="1"/>
  <c r="C548" i="2"/>
  <c r="B548" i="2"/>
  <c r="B549" i="2" l="1"/>
  <c r="C549" i="2"/>
  <c r="A550" i="2"/>
  <c r="A551" i="2" l="1"/>
  <c r="C550" i="2"/>
  <c r="B550" i="2"/>
  <c r="A552" i="2" l="1"/>
  <c r="C551" i="2"/>
  <c r="B551" i="2"/>
  <c r="A553" i="2" l="1"/>
  <c r="B552" i="2"/>
  <c r="C552" i="2"/>
  <c r="A554" i="2" l="1"/>
  <c r="C553" i="2"/>
  <c r="B553" i="2"/>
  <c r="C554" i="2" l="1"/>
  <c r="B554" i="2"/>
  <c r="A555" i="2"/>
  <c r="A556" i="2" l="1"/>
  <c r="C555" i="2"/>
  <c r="B555" i="2"/>
  <c r="A557" i="2" l="1"/>
  <c r="C556" i="2"/>
  <c r="B556" i="2"/>
  <c r="B557" i="2" l="1"/>
  <c r="C557" i="2"/>
  <c r="A558" i="2"/>
  <c r="A559" i="2" l="1"/>
  <c r="C558" i="2"/>
  <c r="B558" i="2"/>
  <c r="A560" i="2" l="1"/>
  <c r="C559" i="2"/>
  <c r="B559" i="2"/>
  <c r="A561" i="2" l="1"/>
  <c r="B560" i="2"/>
  <c r="C560" i="2"/>
  <c r="A562" i="2" l="1"/>
  <c r="C561" i="2"/>
  <c r="B561" i="2"/>
  <c r="C562" i="2" l="1"/>
  <c r="B562" i="2"/>
  <c r="A563" i="2"/>
  <c r="A564" i="2" l="1"/>
  <c r="C563" i="2"/>
  <c r="B563" i="2"/>
  <c r="A565" i="2" l="1"/>
  <c r="C564" i="2"/>
  <c r="B564" i="2"/>
  <c r="B565" i="2" l="1"/>
  <c r="C565" i="2"/>
  <c r="A566" i="2"/>
  <c r="A567" i="2" l="1"/>
  <c r="C566" i="2"/>
  <c r="B566" i="2"/>
  <c r="A568" i="2" l="1"/>
  <c r="C567" i="2"/>
  <c r="B567" i="2"/>
  <c r="A569" i="2" l="1"/>
  <c r="B568" i="2"/>
  <c r="C568" i="2"/>
  <c r="A570" i="2" l="1"/>
  <c r="C569" i="2"/>
  <c r="B569" i="2"/>
  <c r="C570" i="2" l="1"/>
  <c r="B570" i="2"/>
  <c r="A571" i="2"/>
  <c r="A572" i="2" l="1"/>
  <c r="C571" i="2"/>
  <c r="B571" i="2"/>
  <c r="A573" i="2" l="1"/>
  <c r="C572" i="2"/>
  <c r="B572" i="2"/>
  <c r="B573" i="2" l="1"/>
  <c r="C573" i="2"/>
  <c r="A574" i="2"/>
  <c r="A575" i="2" l="1"/>
  <c r="C574" i="2"/>
  <c r="B574" i="2"/>
  <c r="A576" i="2" l="1"/>
  <c r="C575" i="2"/>
  <c r="B575" i="2"/>
  <c r="A577" i="2" l="1"/>
  <c r="B576" i="2"/>
  <c r="C576" i="2"/>
  <c r="A578" i="2" l="1"/>
  <c r="C577" i="2"/>
  <c r="B577" i="2"/>
  <c r="C578" i="2" l="1"/>
  <c r="B578" i="2"/>
  <c r="A579" i="2"/>
  <c r="A580" i="2" l="1"/>
  <c r="C579" i="2"/>
  <c r="B579" i="2"/>
  <c r="A581" i="2" l="1"/>
  <c r="C580" i="2"/>
  <c r="B580" i="2"/>
  <c r="B581" i="2" l="1"/>
  <c r="C581" i="2"/>
  <c r="A582" i="2"/>
  <c r="A583" i="2" l="1"/>
  <c r="C582" i="2"/>
  <c r="B582" i="2"/>
  <c r="A584" i="2" l="1"/>
  <c r="C583" i="2"/>
  <c r="B583" i="2"/>
  <c r="A585" i="2" l="1"/>
  <c r="B584" i="2"/>
  <c r="C584" i="2"/>
  <c r="A586" i="2" l="1"/>
  <c r="C585" i="2"/>
  <c r="B585" i="2"/>
  <c r="C586" i="2" l="1"/>
  <c r="B586" i="2"/>
  <c r="A587" i="2"/>
  <c r="A588" i="2" l="1"/>
  <c r="C587" i="2"/>
  <c r="B587" i="2"/>
  <c r="A589" i="2" l="1"/>
  <c r="C588" i="2"/>
  <c r="B588" i="2"/>
  <c r="B589" i="2" l="1"/>
  <c r="C589" i="2"/>
  <c r="A590" i="2"/>
  <c r="A591" i="2" l="1"/>
  <c r="C590" i="2"/>
  <c r="B590" i="2"/>
  <c r="A592" i="2" l="1"/>
  <c r="C591" i="2"/>
  <c r="B591" i="2"/>
  <c r="A593" i="2" l="1"/>
  <c r="B592" i="2"/>
  <c r="C592" i="2"/>
  <c r="A594" i="2" l="1"/>
  <c r="C593" i="2"/>
  <c r="B593" i="2"/>
  <c r="C594" i="2" l="1"/>
  <c r="B594" i="2"/>
  <c r="A595" i="2"/>
  <c r="A596" i="2" l="1"/>
  <c r="C595" i="2"/>
  <c r="B595" i="2"/>
  <c r="A597" i="2" l="1"/>
  <c r="C596" i="2"/>
  <c r="B596" i="2"/>
  <c r="B597" i="2" l="1"/>
  <c r="C597" i="2"/>
  <c r="A598" i="2"/>
  <c r="A599" i="2" l="1"/>
  <c r="C598" i="2"/>
  <c r="B598" i="2"/>
  <c r="A600" i="2" l="1"/>
  <c r="C599" i="2"/>
  <c r="B599" i="2"/>
  <c r="A601" i="2" l="1"/>
  <c r="B600" i="2"/>
  <c r="C600" i="2"/>
  <c r="A602" i="2" l="1"/>
  <c r="C601" i="2"/>
  <c r="B601" i="2"/>
  <c r="C602" i="2" l="1"/>
  <c r="B602" i="2"/>
  <c r="A603" i="2"/>
  <c r="A604" i="2" l="1"/>
  <c r="C603" i="2"/>
  <c r="B603" i="2"/>
  <c r="A605" i="2" l="1"/>
  <c r="C604" i="2"/>
  <c r="B604" i="2"/>
  <c r="B605" i="2" l="1"/>
  <c r="C605" i="2"/>
  <c r="A606" i="2"/>
  <c r="A607" i="2" l="1"/>
  <c r="C606" i="2"/>
  <c r="B606" i="2"/>
  <c r="A608" i="2" l="1"/>
  <c r="C607" i="2"/>
  <c r="B607" i="2"/>
  <c r="A609" i="2" l="1"/>
  <c r="B608" i="2"/>
  <c r="C608" i="2"/>
  <c r="A610" i="2" l="1"/>
  <c r="C609" i="2"/>
  <c r="B609" i="2"/>
  <c r="C610" i="2" l="1"/>
  <c r="B610" i="2"/>
  <c r="A611" i="2"/>
  <c r="A612" i="2" l="1"/>
  <c r="C611" i="2"/>
  <c r="B611" i="2"/>
  <c r="A613" i="2" l="1"/>
  <c r="C612" i="2"/>
  <c r="B612" i="2"/>
  <c r="B613" i="2" l="1"/>
  <c r="C613" i="2"/>
  <c r="A614" i="2"/>
  <c r="A615" i="2" l="1"/>
  <c r="C614" i="2"/>
  <c r="B614" i="2"/>
  <c r="A616" i="2" l="1"/>
  <c r="C615" i="2"/>
  <c r="B615" i="2"/>
  <c r="A617" i="2" l="1"/>
  <c r="B616" i="2"/>
  <c r="C616" i="2"/>
  <c r="A618" i="2" l="1"/>
  <c r="C617" i="2"/>
  <c r="B617" i="2"/>
  <c r="C618" i="2" l="1"/>
  <c r="B618" i="2"/>
  <c r="A619" i="2"/>
  <c r="A620" i="2" l="1"/>
  <c r="C619" i="2"/>
  <c r="B619" i="2"/>
  <c r="A621" i="2" l="1"/>
  <c r="C620" i="2"/>
  <c r="B620" i="2"/>
  <c r="B621" i="2" l="1"/>
  <c r="C621" i="2"/>
  <c r="A622" i="2"/>
  <c r="A623" i="2" l="1"/>
  <c r="C622" i="2"/>
  <c r="B622" i="2"/>
  <c r="A624" i="2" l="1"/>
  <c r="C623" i="2"/>
  <c r="B623" i="2"/>
  <c r="A625" i="2" l="1"/>
  <c r="B624" i="2"/>
  <c r="C624" i="2"/>
  <c r="A626" i="2" l="1"/>
  <c r="C625" i="2"/>
  <c r="B625" i="2"/>
  <c r="C626" i="2" l="1"/>
  <c r="B626" i="2"/>
  <c r="A627" i="2"/>
  <c r="A628" i="2" l="1"/>
  <c r="C627" i="2"/>
  <c r="B627" i="2"/>
  <c r="A629" i="2" l="1"/>
  <c r="C628" i="2"/>
  <c r="B628" i="2"/>
  <c r="B629" i="2" l="1"/>
  <c r="C629" i="2"/>
  <c r="A630" i="2"/>
  <c r="A631" i="2" l="1"/>
  <c r="C630" i="2"/>
  <c r="B630" i="2"/>
  <c r="A632" i="2" l="1"/>
  <c r="C631" i="2"/>
  <c r="B631" i="2"/>
  <c r="A633" i="2" l="1"/>
  <c r="B632" i="2"/>
  <c r="C632" i="2"/>
  <c r="A634" i="2" l="1"/>
  <c r="C633" i="2"/>
  <c r="B633" i="2"/>
  <c r="C634" i="2" l="1"/>
  <c r="B634" i="2"/>
  <c r="A635" i="2"/>
  <c r="A636" i="2" l="1"/>
  <c r="C635" i="2"/>
  <c r="B635" i="2"/>
  <c r="A637" i="2" l="1"/>
  <c r="C636" i="2"/>
  <c r="B636" i="2"/>
  <c r="B637" i="2" l="1"/>
  <c r="C637" i="2"/>
  <c r="A638" i="2"/>
  <c r="A639" i="2" l="1"/>
  <c r="C638" i="2"/>
  <c r="B638" i="2"/>
  <c r="A640" i="2" l="1"/>
  <c r="C639" i="2"/>
  <c r="B639" i="2"/>
  <c r="A641" i="2" l="1"/>
  <c r="B640" i="2"/>
  <c r="C640" i="2"/>
  <c r="A642" i="2" l="1"/>
  <c r="C641" i="2"/>
  <c r="B641" i="2"/>
  <c r="C642" i="2" l="1"/>
  <c r="B642" i="2"/>
  <c r="A643" i="2"/>
  <c r="A644" i="2" l="1"/>
  <c r="C643" i="2"/>
  <c r="B643" i="2"/>
  <c r="A645" i="2" l="1"/>
  <c r="C644" i="2"/>
  <c r="B644" i="2"/>
  <c r="B645" i="2" l="1"/>
  <c r="C645" i="2"/>
  <c r="A646" i="2"/>
  <c r="A647" i="2" l="1"/>
  <c r="C646" i="2"/>
  <c r="B646" i="2"/>
  <c r="A648" i="2" l="1"/>
  <c r="C647" i="2"/>
  <c r="B647" i="2"/>
  <c r="A649" i="2" l="1"/>
  <c r="B648" i="2"/>
  <c r="C648" i="2"/>
  <c r="A650" i="2" l="1"/>
  <c r="C649" i="2"/>
  <c r="B649" i="2"/>
  <c r="C650" i="2" l="1"/>
  <c r="B650" i="2"/>
  <c r="A651" i="2"/>
  <c r="A652" i="2" l="1"/>
  <c r="C651" i="2"/>
  <c r="B651" i="2"/>
  <c r="A653" i="2" l="1"/>
  <c r="C652" i="2"/>
  <c r="B652" i="2"/>
  <c r="B653" i="2" l="1"/>
  <c r="C653" i="2"/>
  <c r="A654" i="2"/>
  <c r="A655" i="2" l="1"/>
  <c r="C654" i="2"/>
  <c r="B654" i="2"/>
  <c r="A656" i="2" l="1"/>
  <c r="C655" i="2"/>
  <c r="B655" i="2"/>
  <c r="A657" i="2" l="1"/>
  <c r="B656" i="2"/>
  <c r="C656" i="2"/>
  <c r="A658" i="2" l="1"/>
  <c r="C657" i="2"/>
  <c r="B657" i="2"/>
  <c r="C658" i="2" l="1"/>
  <c r="B658" i="2"/>
  <c r="A659" i="2"/>
  <c r="A660" i="2" l="1"/>
  <c r="C659" i="2"/>
  <c r="B659" i="2"/>
  <c r="A661" i="2" l="1"/>
  <c r="C660" i="2"/>
  <c r="B660" i="2"/>
  <c r="B661" i="2" l="1"/>
  <c r="C661" i="2"/>
  <c r="A662" i="2"/>
  <c r="A663" i="2" l="1"/>
  <c r="C662" i="2"/>
  <c r="B662" i="2"/>
  <c r="A664" i="2" l="1"/>
  <c r="C663" i="2"/>
  <c r="B663" i="2"/>
  <c r="A665" i="2" l="1"/>
  <c r="B664" i="2"/>
  <c r="C664" i="2"/>
  <c r="A666" i="2" l="1"/>
  <c r="C665" i="2"/>
  <c r="B665" i="2"/>
  <c r="C666" i="2" l="1"/>
  <c r="B666" i="2"/>
  <c r="A667" i="2"/>
  <c r="A668" i="2" l="1"/>
  <c r="C667" i="2"/>
  <c r="B667" i="2"/>
  <c r="A669" i="2" l="1"/>
  <c r="C668" i="2"/>
  <c r="B668" i="2"/>
  <c r="B669" i="2" l="1"/>
  <c r="C669" i="2"/>
  <c r="A670" i="2"/>
  <c r="A671" i="2" l="1"/>
  <c r="C670" i="2"/>
  <c r="B670" i="2"/>
  <c r="A672" i="2" l="1"/>
  <c r="C671" i="2"/>
  <c r="B671" i="2"/>
  <c r="A673" i="2" l="1"/>
  <c r="B672" i="2"/>
  <c r="C672" i="2"/>
  <c r="A674" i="2" l="1"/>
  <c r="C673" i="2"/>
  <c r="B673" i="2"/>
  <c r="C674" i="2" l="1"/>
  <c r="B674" i="2"/>
  <c r="A675" i="2"/>
  <c r="A676" i="2" l="1"/>
  <c r="C675" i="2"/>
  <c r="B675" i="2"/>
  <c r="A677" i="2" l="1"/>
  <c r="C676" i="2"/>
  <c r="B676" i="2"/>
  <c r="B677" i="2" l="1"/>
  <c r="C677" i="2"/>
  <c r="A678" i="2"/>
  <c r="A679" i="2" l="1"/>
  <c r="C678" i="2"/>
  <c r="B678" i="2"/>
  <c r="A680" i="2" l="1"/>
  <c r="C679" i="2"/>
  <c r="B679" i="2"/>
  <c r="A681" i="2" l="1"/>
  <c r="B680" i="2"/>
  <c r="C680" i="2"/>
  <c r="A682" i="2" l="1"/>
  <c r="C681" i="2"/>
  <c r="B681" i="2"/>
  <c r="C682" i="2" l="1"/>
  <c r="B682" i="2"/>
  <c r="A683" i="2"/>
  <c r="A684" i="2" l="1"/>
  <c r="C683" i="2"/>
  <c r="B683" i="2"/>
  <c r="A685" i="2" l="1"/>
  <c r="C684" i="2"/>
  <c r="B684" i="2"/>
  <c r="B685" i="2" l="1"/>
  <c r="C685" i="2"/>
  <c r="A686" i="2"/>
  <c r="A687" i="2" l="1"/>
  <c r="C686" i="2"/>
  <c r="B686" i="2"/>
  <c r="A688" i="2" l="1"/>
  <c r="C687" i="2"/>
  <c r="B687" i="2"/>
  <c r="A689" i="2" l="1"/>
  <c r="B688" i="2"/>
  <c r="C688" i="2"/>
  <c r="A690" i="2" l="1"/>
  <c r="C689" i="2"/>
  <c r="B689" i="2"/>
  <c r="C690" i="2" l="1"/>
  <c r="B690" i="2"/>
  <c r="A691" i="2"/>
  <c r="A692" i="2" l="1"/>
  <c r="C691" i="2"/>
  <c r="B691" i="2"/>
  <c r="A693" i="2" l="1"/>
  <c r="C692" i="2"/>
  <c r="B692" i="2"/>
  <c r="B693" i="2" l="1"/>
  <c r="C693" i="2"/>
  <c r="A694" i="2"/>
  <c r="A695" i="2" l="1"/>
  <c r="C694" i="2"/>
  <c r="B694" i="2"/>
  <c r="A696" i="2" l="1"/>
  <c r="C695" i="2"/>
  <c r="B695" i="2"/>
  <c r="A697" i="2" l="1"/>
  <c r="B696" i="2"/>
  <c r="C696" i="2"/>
  <c r="A698" i="2" l="1"/>
  <c r="C697" i="2"/>
  <c r="B697" i="2"/>
  <c r="C698" i="2" l="1"/>
  <c r="B698" i="2"/>
  <c r="A699" i="2"/>
  <c r="A700" i="2" l="1"/>
  <c r="C699" i="2"/>
  <c r="B699" i="2"/>
  <c r="A701" i="2" l="1"/>
  <c r="C700" i="2"/>
  <c r="B700" i="2"/>
  <c r="B701" i="2" l="1"/>
  <c r="C701" i="2"/>
  <c r="A702" i="2"/>
  <c r="A703" i="2" l="1"/>
  <c r="C702" i="2"/>
  <c r="B702" i="2"/>
  <c r="A704" i="2" l="1"/>
  <c r="C703" i="2"/>
  <c r="B703" i="2"/>
  <c r="A705" i="2" l="1"/>
  <c r="B704" i="2"/>
  <c r="C704" i="2"/>
  <c r="A706" i="2" l="1"/>
  <c r="C705" i="2"/>
  <c r="B705" i="2"/>
  <c r="C706" i="2" l="1"/>
  <c r="B706" i="2"/>
  <c r="A707" i="2"/>
  <c r="A708" i="2" l="1"/>
  <c r="C707" i="2"/>
  <c r="B707" i="2"/>
  <c r="A709" i="2" l="1"/>
  <c r="C708" i="2"/>
  <c r="B708" i="2"/>
  <c r="B709" i="2" l="1"/>
  <c r="C709" i="2"/>
  <c r="A710" i="2"/>
  <c r="A711" i="2" l="1"/>
  <c r="C710" i="2"/>
  <c r="B710" i="2"/>
  <c r="A712" i="2" l="1"/>
  <c r="C711" i="2"/>
  <c r="B711" i="2"/>
  <c r="A713" i="2" l="1"/>
  <c r="B712" i="2"/>
  <c r="C712" i="2"/>
  <c r="A714" i="2" l="1"/>
  <c r="C713" i="2"/>
  <c r="B713" i="2"/>
  <c r="C714" i="2" l="1"/>
  <c r="B714" i="2"/>
  <c r="A715" i="2"/>
  <c r="A716" i="2" l="1"/>
  <c r="C715" i="2"/>
  <c r="B715" i="2"/>
  <c r="A717" i="2" l="1"/>
  <c r="C716" i="2"/>
  <c r="B716" i="2"/>
  <c r="B717" i="2" l="1"/>
  <c r="C717" i="2"/>
  <c r="A718" i="2"/>
  <c r="A719" i="2" l="1"/>
  <c r="C718" i="2"/>
  <c r="B718" i="2"/>
  <c r="A720" i="2" l="1"/>
  <c r="C719" i="2"/>
  <c r="B719" i="2"/>
  <c r="A721" i="2" l="1"/>
  <c r="B720" i="2"/>
  <c r="C720" i="2"/>
  <c r="A722" i="2" l="1"/>
  <c r="C721" i="2"/>
  <c r="B721" i="2"/>
  <c r="C722" i="2" l="1"/>
  <c r="B722" i="2"/>
  <c r="A723" i="2"/>
  <c r="A724" i="2" l="1"/>
  <c r="C723" i="2"/>
  <c r="B723" i="2"/>
  <c r="A725" i="2" l="1"/>
  <c r="C724" i="2"/>
  <c r="B724" i="2"/>
  <c r="B725" i="2" l="1"/>
  <c r="C725" i="2"/>
  <c r="A726" i="2"/>
  <c r="A727" i="2" l="1"/>
  <c r="C726" i="2"/>
  <c r="B726" i="2"/>
  <c r="A728" i="2" l="1"/>
  <c r="C727" i="2"/>
  <c r="B727" i="2"/>
  <c r="A729" i="2" l="1"/>
  <c r="B728" i="2"/>
  <c r="C728" i="2"/>
  <c r="A730" i="2" l="1"/>
  <c r="C729" i="2"/>
  <c r="B729" i="2"/>
  <c r="C730" i="2" l="1"/>
  <c r="B730" i="2"/>
  <c r="A731" i="2"/>
  <c r="A732" i="2" l="1"/>
  <c r="C731" i="2"/>
  <c r="B731" i="2"/>
  <c r="A733" i="2" l="1"/>
  <c r="C732" i="2"/>
  <c r="B732" i="2"/>
  <c r="B733" i="2" l="1"/>
  <c r="C733" i="2"/>
  <c r="A734" i="2"/>
  <c r="A735" i="2" l="1"/>
  <c r="C734" i="2"/>
  <c r="B734" i="2"/>
  <c r="A736" i="2" l="1"/>
  <c r="C735" i="2"/>
  <c r="B735" i="2"/>
  <c r="A737" i="2" l="1"/>
  <c r="B736" i="2"/>
  <c r="C736" i="2"/>
  <c r="A738" i="2" l="1"/>
  <c r="C737" i="2"/>
  <c r="B737" i="2"/>
  <c r="C738" i="2" l="1"/>
  <c r="B7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B3" authorId="0" shapeId="0" xr:uid="{3F6F497C-41B8-4AE4-9C51-90CAB9177A7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rough number 
for Coho much more rough. It can change drastically with Coho avalibility. </t>
        </r>
      </text>
    </comment>
    <comment ref="I15" authorId="0" shapeId="0" xr:uid="{808AE156-187D-4150-A04B-32CA4F549DB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J17" authorId="0" shapeId="0" xr:uid="{65B00792-411A-4981-AE76-050A4296132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  <author>BPatton</author>
  </authors>
  <commentList>
    <comment ref="H26" authorId="0" shapeId="0" xr:uid="{B99BA88F-20D9-46EE-8BAC-06FAC2D5D1C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7" authorId="0" shapeId="0" xr:uid="{E391E6FA-A312-484F-8654-5A60401C1DE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8" authorId="0" shapeId="0" xr:uid="{DB38222C-A77F-46E2-BFFA-7978882C765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9" authorId="0" shapeId="0" xr:uid="{3BE58A97-F412-4055-8AA0-B87504D0253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0" authorId="0" shapeId="0" xr:uid="{F7736A6F-D687-4FB9-BF55-C24892982A1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1" authorId="0" shapeId="0" xr:uid="{E2D3356C-B607-47F6-8B24-3C35FA200DC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2" authorId="0" shapeId="0" xr:uid="{D46D7714-5F0D-4FDC-8D2C-26D8BEC738F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3" authorId="0" shapeId="0" xr:uid="{241B245E-259B-41A3-AE07-5789DC1E982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80" authorId="1" shapeId="0" xr:uid="{357946F2-C021-4018-B5A0-EDCE50CB9CE1}">
      <text>
        <r>
          <rPr>
            <b/>
            <sz val="9"/>
            <color indexed="81"/>
            <rFont val="Tahoma"/>
            <family val="2"/>
          </rPr>
          <t>BPatton:</t>
        </r>
        <r>
          <rPr>
            <sz val="9"/>
            <color indexed="81"/>
            <rFont val="Tahoma"/>
            <family val="2"/>
          </rPr>
          <t xml:space="preserve">
averaged # of boats per day from seasons 2005 &amp; 2007</t>
        </r>
      </text>
    </comment>
    <comment ref="A364" authorId="0" shapeId="0" xr:uid="{506A18A6-9352-4FB4-B400-F47F39E968E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fishing open but zero effort so dropped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J23" authorId="0" shapeId="0" xr:uid="{C8596A0C-DB02-40B2-9214-C9753762CA0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all years (2021, 2022, 223) as zero catch sampled for genetics in highlight</t>
        </r>
      </text>
    </comment>
    <comment ref="R55" authorId="0" shapeId="0" xr:uid="{EEBCDB2B-195F-4E9D-B772-92C2F14E769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41s gens</t>
        </r>
      </text>
    </comment>
    <comment ref="R67" authorId="0" shapeId="0" xr:uid="{151DBEA5-724D-4497-9A65-99003DFE254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most recent genetic sample in highlight</t>
        </r>
      </text>
    </comment>
    <comment ref="W67" authorId="0" shapeId="0" xr:uid="{62EC1C7D-FC45-4251-8BC5-16FCE090B30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X75" authorId="0" shapeId="0" xr:uid="{F0691D8B-D37F-48C2-9928-3D82EA37BEE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sharedStrings.xml><?xml version="1.0" encoding="utf-8"?>
<sst xmlns="http://schemas.openxmlformats.org/spreadsheetml/2006/main" count="261" uniqueCount="65">
  <si>
    <t>Daily Hours Open</t>
  </si>
  <si>
    <t>Daily Catches</t>
  </si>
  <si>
    <t>Mgt Wk</t>
  </si>
  <si>
    <t>Sunday</t>
  </si>
  <si>
    <t>Monday</t>
  </si>
  <si>
    <t>Tuesday</t>
  </si>
  <si>
    <t>Wednesday</t>
  </si>
  <si>
    <t>Liz: just type the year that you're interested in in the box below and then look up the date in the table.</t>
  </si>
  <si>
    <t>Year:</t>
  </si>
  <si>
    <t>Date</t>
  </si>
  <si>
    <t>Day of the week</t>
  </si>
  <si>
    <t>Mgt  week</t>
  </si>
  <si>
    <t xml:space="preserve">Directed Coho </t>
  </si>
  <si>
    <t>Directed Chinook</t>
  </si>
  <si>
    <t>Year</t>
  </si>
  <si>
    <t>Fishing Season</t>
  </si>
  <si>
    <t>Mgt wk</t>
  </si>
  <si>
    <t>Alt Mgt wk</t>
  </si>
  <si>
    <t>weekday (Sun=1)</t>
  </si>
  <si>
    <t>Hours open</t>
  </si>
  <si>
    <t># of boats</t>
  </si>
  <si>
    <t>Boat-days</t>
  </si>
  <si>
    <t>Total#       Fish Caught</t>
  </si>
  <si>
    <t>Catch per Boat-day</t>
  </si>
  <si>
    <t>Weekly Average Catch-per-Boat-Day</t>
  </si>
  <si>
    <t>Males</t>
  </si>
  <si>
    <t>Females</t>
  </si>
  <si>
    <t>% Female</t>
  </si>
  <si>
    <t/>
  </si>
  <si>
    <t>Mixed Gill Net</t>
  </si>
  <si>
    <t>Row Labels</t>
  </si>
  <si>
    <t>NF Lewis River</t>
  </si>
  <si>
    <t>Puget Sound fall</t>
  </si>
  <si>
    <t>Whidbey Basin</t>
  </si>
  <si>
    <t>Puget Sound</t>
  </si>
  <si>
    <t>local Nisqually</t>
  </si>
  <si>
    <t>Grand Total</t>
  </si>
  <si>
    <t>Daily Catches of UMUT (combination of PSFF, LOCNIS, Others)</t>
  </si>
  <si>
    <t>From Genetics %LOCNIS of UMUT catch</t>
  </si>
  <si>
    <t>LOCNIS Converted to catch</t>
  </si>
  <si>
    <t xml:space="preserve">All Marks Catch (GR PSFF) USE this for GR </t>
  </si>
  <si>
    <t>all other UMUT catch</t>
  </si>
  <si>
    <t xml:space="preserve">LOCNIS HR </t>
  </si>
  <si>
    <t>total catch</t>
  </si>
  <si>
    <t>Marked NOT LOCNIS</t>
  </si>
  <si>
    <t>Unmarked NOT LOCNIS</t>
  </si>
  <si>
    <t>LOCNIS</t>
  </si>
  <si>
    <t>GR Marked</t>
  </si>
  <si>
    <t>UMUT not LOCNIS</t>
  </si>
  <si>
    <t>LOCNIS catch converted from UMUT with genetics</t>
  </si>
  <si>
    <t>UMUT PSF, PS, Others, (not LOCNIS)</t>
  </si>
  <si>
    <t>Chinook Directed</t>
  </si>
  <si>
    <t>Coho Directed</t>
  </si>
  <si>
    <t>#of boats</t>
  </si>
  <si>
    <t>Mixed Gill Ned</t>
  </si>
  <si>
    <t>Mixed gill net</t>
  </si>
  <si>
    <t>Harrison River</t>
  </si>
  <si>
    <t>all years combined</t>
  </si>
  <si>
    <t>2020-2017</t>
  </si>
  <si>
    <t>Parameters for model</t>
  </si>
  <si>
    <t>min fishers</t>
  </si>
  <si>
    <t>max fishers</t>
  </si>
  <si>
    <t>Min of Date</t>
  </si>
  <si>
    <t>Max of Date</t>
  </si>
  <si>
    <t>avg catch/boat-day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</si>
</sst>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dddd"/>
    <numFmt numFmtId="167" formatCode="0.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51">
    <xf numFmtId="0" fontId="0" fillId="0" borderId="0" xfId="0"/>
    <xf numFmtId="0" fontId="4" fillId="0" borderId="0" xfId="3" applyFont="1"/>
    <xf numFmtId="0" fontId="4" fillId="0" borderId="0" xfId="3" applyFont="1" applyAlignment="1">
      <alignment horizontal="center"/>
    </xf>
    <xf numFmtId="0" fontId="3" fillId="0" borderId="0" xfId="3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3" fillId="0" borderId="7" xfId="3" applyBorder="1"/>
    <xf numFmtId="0" fontId="3" fillId="0" borderId="8" xfId="3" applyBorder="1"/>
    <xf numFmtId="0" fontId="3" fillId="0" borderId="9" xfId="3" applyBorder="1"/>
    <xf numFmtId="1" fontId="3" fillId="0" borderId="10" xfId="3" applyNumberFormat="1" applyBorder="1"/>
    <xf numFmtId="1" fontId="3" fillId="0" borderId="8" xfId="3" applyNumberFormat="1" applyBorder="1"/>
    <xf numFmtId="1" fontId="3" fillId="0" borderId="0" xfId="3" applyNumberFormat="1"/>
    <xf numFmtId="164" fontId="3" fillId="0" borderId="7" xfId="1" applyNumberFormat="1" applyFont="1" applyFill="1" applyBorder="1"/>
    <xf numFmtId="164" fontId="3" fillId="0" borderId="8" xfId="1" applyNumberFormat="1" applyFont="1" applyFill="1" applyBorder="1"/>
    <xf numFmtId="164" fontId="3" fillId="0" borderId="0" xfId="1" applyNumberFormat="1" applyFont="1" applyFill="1" applyBorder="1"/>
    <xf numFmtId="164" fontId="3" fillId="0" borderId="11" xfId="1" applyNumberFormat="1" applyFont="1" applyFill="1" applyBorder="1"/>
    <xf numFmtId="0" fontId="4" fillId="0" borderId="5" xfId="3" applyFont="1" applyBorder="1" applyAlignment="1">
      <alignment horizontal="center"/>
    </xf>
    <xf numFmtId="0" fontId="3" fillId="0" borderId="10" xfId="3" applyBorder="1"/>
    <xf numFmtId="0" fontId="3" fillId="0" borderId="0" xfId="3"/>
    <xf numFmtId="0" fontId="3" fillId="0" borderId="11" xfId="3" applyBorder="1"/>
    <xf numFmtId="164" fontId="3" fillId="0" borderId="10" xfId="1" applyNumberFormat="1" applyFont="1" applyFill="1" applyBorder="1"/>
    <xf numFmtId="0" fontId="4" fillId="0" borderId="12" xfId="3" applyFont="1" applyBorder="1" applyAlignment="1">
      <alignment horizontal="center"/>
    </xf>
    <xf numFmtId="0" fontId="3" fillId="0" borderId="13" xfId="3" applyBorder="1"/>
    <xf numFmtId="0" fontId="3" fillId="0" borderId="1" xfId="3" applyBorder="1"/>
    <xf numFmtId="0" fontId="3" fillId="0" borderId="14" xfId="3" applyBorder="1"/>
    <xf numFmtId="164" fontId="3" fillId="0" borderId="13" xfId="1" applyNumberFormat="1" applyFont="1" applyFill="1" applyBorder="1"/>
    <xf numFmtId="164" fontId="3" fillId="0" borderId="1" xfId="1" applyNumberFormat="1" applyFont="1" applyFill="1" applyBorder="1"/>
    <xf numFmtId="164" fontId="3" fillId="0" borderId="14" xfId="1" applyNumberFormat="1" applyFont="1" applyFill="1" applyBorder="1"/>
    <xf numFmtId="164" fontId="3" fillId="0" borderId="9" xfId="1" applyNumberFormat="1" applyFont="1" applyFill="1" applyBorder="1"/>
    <xf numFmtId="0" fontId="0" fillId="2" borderId="0" xfId="0" applyFill="1"/>
    <xf numFmtId="1" fontId="3" fillId="0" borderId="11" xfId="3" applyNumberFormat="1" applyBorder="1"/>
    <xf numFmtId="1" fontId="3" fillId="0" borderId="7" xfId="3" applyNumberFormat="1" applyBorder="1"/>
    <xf numFmtId="1" fontId="3" fillId="0" borderId="9" xfId="3" applyNumberFormat="1" applyBorder="1"/>
    <xf numFmtId="1" fontId="3" fillId="0" borderId="13" xfId="3" applyNumberFormat="1" applyBorder="1"/>
    <xf numFmtId="1" fontId="3" fillId="0" borderId="14" xfId="3" applyNumberFormat="1" applyBorder="1"/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9" fontId="3" fillId="0" borderId="0" xfId="0" applyNumberFormat="1" applyFon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quotePrefix="1" applyFont="1"/>
    <xf numFmtId="167" fontId="0" fillId="0" borderId="0" xfId="0" applyNumberFormat="1"/>
    <xf numFmtId="9" fontId="0" fillId="0" borderId="0" xfId="2" applyFont="1" applyFill="1" applyBorder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/>
    </xf>
    <xf numFmtId="14" fontId="3" fillId="0" borderId="0" xfId="3" applyNumberFormat="1" applyAlignment="1">
      <alignment horizontal="center"/>
    </xf>
    <xf numFmtId="0" fontId="3" fillId="0" borderId="0" xfId="3" applyAlignment="1">
      <alignment horizontal="right" wrapText="1"/>
    </xf>
    <xf numFmtId="0" fontId="3" fillId="0" borderId="0" xfId="3" applyAlignment="1">
      <alignment horizontal="right"/>
    </xf>
    <xf numFmtId="0" fontId="3" fillId="0" borderId="0" xfId="0" applyFont="1"/>
    <xf numFmtId="9" fontId="0" fillId="0" borderId="0" xfId="0" applyNumberFormat="1" applyAlignment="1">
      <alignment horizontal="right"/>
    </xf>
    <xf numFmtId="9" fontId="0" fillId="0" borderId="0" xfId="2" applyFont="1" applyFill="1" applyAlignment="1">
      <alignment horizontal="right"/>
    </xf>
    <xf numFmtId="0" fontId="2" fillId="3" borderId="16" xfId="0" applyFont="1" applyFill="1" applyBorder="1"/>
    <xf numFmtId="0" fontId="0" fillId="0" borderId="0" xfId="0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7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0" xfId="2" applyNumberFormat="1" applyFont="1"/>
    <xf numFmtId="0" fontId="0" fillId="4" borderId="10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13" xfId="0" applyFill="1" applyBorder="1"/>
    <xf numFmtId="0" fontId="0" fillId="4" borderId="1" xfId="0" applyFill="1" applyBorder="1"/>
    <xf numFmtId="164" fontId="0" fillId="0" borderId="10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11" xfId="0" applyNumberFormat="1" applyBorder="1"/>
    <xf numFmtId="168" fontId="0" fillId="0" borderId="13" xfId="0" applyNumberFormat="1" applyBorder="1"/>
    <xf numFmtId="168" fontId="0" fillId="0" borderId="10" xfId="0" applyNumberFormat="1" applyBorder="1"/>
    <xf numFmtId="168" fontId="0" fillId="0" borderId="7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4" borderId="13" xfId="0" applyNumberFormat="1" applyFill="1" applyBorder="1"/>
    <xf numFmtId="1" fontId="0" fillId="4" borderId="10" xfId="0" applyNumberFormat="1" applyFill="1" applyBorder="1"/>
    <xf numFmtId="1" fontId="0" fillId="4" borderId="7" xfId="0" applyNumberFormat="1" applyFill="1" applyBorder="1"/>
    <xf numFmtId="168" fontId="0" fillId="0" borderId="1" xfId="0" applyNumberFormat="1" applyBorder="1"/>
    <xf numFmtId="168" fontId="0" fillId="0" borderId="0" xfId="0" applyNumberFormat="1"/>
    <xf numFmtId="168" fontId="0" fillId="0" borderId="8" xfId="0" applyNumberFormat="1" applyBorder="1"/>
    <xf numFmtId="1" fontId="0" fillId="0" borderId="1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4" borderId="1" xfId="0" applyNumberFormat="1" applyFill="1" applyBorder="1"/>
    <xf numFmtId="1" fontId="0" fillId="4" borderId="0" xfId="0" applyNumberFormat="1" applyFill="1"/>
    <xf numFmtId="1" fontId="0" fillId="4" borderId="8" xfId="0" applyNumberFormat="1" applyFill="1" applyBorder="1"/>
    <xf numFmtId="168" fontId="0" fillId="0" borderId="11" xfId="0" applyNumberFormat="1" applyBorder="1"/>
    <xf numFmtId="1" fontId="0" fillId="0" borderId="11" xfId="0" applyNumberFormat="1" applyBorder="1"/>
    <xf numFmtId="168" fontId="0" fillId="0" borderId="14" xfId="0" applyNumberFormat="1" applyBorder="1"/>
    <xf numFmtId="1" fontId="0" fillId="0" borderId="14" xfId="0" applyNumberFormat="1" applyBorder="1"/>
    <xf numFmtId="168" fontId="0" fillId="0" borderId="9" xfId="0" applyNumberFormat="1" applyBorder="1"/>
    <xf numFmtId="1" fontId="0" fillId="0" borderId="9" xfId="0" applyNumberFormat="1" applyBorder="1"/>
    <xf numFmtId="164" fontId="0" fillId="4" borderId="14" xfId="0" applyNumberFormat="1" applyFill="1" applyBorder="1"/>
    <xf numFmtId="0" fontId="4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2" fontId="0" fillId="0" borderId="10" xfId="0" applyNumberFormat="1" applyBorder="1"/>
    <xf numFmtId="2" fontId="0" fillId="0" borderId="7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0" xfId="0" applyNumberFormat="1"/>
    <xf numFmtId="10" fontId="0" fillId="0" borderId="11" xfId="0" applyNumberFormat="1" applyBorder="1"/>
    <xf numFmtId="10" fontId="0" fillId="0" borderId="13" xfId="0" applyNumberFormat="1" applyBorder="1"/>
    <xf numFmtId="10" fontId="0" fillId="0" borderId="1" xfId="0" applyNumberFormat="1" applyBorder="1"/>
    <xf numFmtId="10" fontId="0" fillId="0" borderId="14" xfId="0" applyNumberFormat="1" applyBorder="1"/>
    <xf numFmtId="10" fontId="3" fillId="0" borderId="7" xfId="1" applyNumberFormat="1" applyFont="1" applyFill="1" applyBorder="1"/>
    <xf numFmtId="10" fontId="3" fillId="0" borderId="8" xfId="1" applyNumberFormat="1" applyFont="1" applyFill="1" applyBorder="1"/>
    <xf numFmtId="10" fontId="3" fillId="0" borderId="9" xfId="1" applyNumberFormat="1" applyFont="1" applyFill="1" applyBorder="1"/>
    <xf numFmtId="10" fontId="3" fillId="0" borderId="10" xfId="1" applyNumberFormat="1" applyFont="1" applyFill="1" applyBorder="1"/>
    <xf numFmtId="10" fontId="3" fillId="0" borderId="0" xfId="1" applyNumberFormat="1" applyFont="1" applyFill="1" applyBorder="1"/>
    <xf numFmtId="10" fontId="3" fillId="0" borderId="11" xfId="1" applyNumberFormat="1" applyFont="1" applyFill="1" applyBorder="1"/>
    <xf numFmtId="10" fontId="3" fillId="0" borderId="13" xfId="1" applyNumberFormat="1" applyFont="1" applyFill="1" applyBorder="1"/>
    <xf numFmtId="10" fontId="3" fillId="0" borderId="1" xfId="1" applyNumberFormat="1" applyFont="1" applyFill="1" applyBorder="1"/>
    <xf numFmtId="10" fontId="3" fillId="0" borderId="14" xfId="1" applyNumberFormat="1" applyFont="1" applyFill="1" applyBorder="1"/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10" fontId="0" fillId="0" borderId="10" xfId="2" applyNumberFormat="1" applyFont="1" applyBorder="1"/>
    <xf numFmtId="10" fontId="0" fillId="0" borderId="0" xfId="2" applyNumberFormat="1" applyFont="1" applyBorder="1"/>
    <xf numFmtId="10" fontId="0" fillId="0" borderId="11" xfId="2" applyNumberFormat="1" applyFont="1" applyBorder="1"/>
    <xf numFmtId="164" fontId="0" fillId="0" borderId="11" xfId="0" applyNumberFormat="1" applyBorder="1" applyAlignment="1">
      <alignment horizontal="right"/>
    </xf>
    <xf numFmtId="0" fontId="4" fillId="0" borderId="6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12" xfId="3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">
    <cellStyle name="Comma" xfId="1" builtinId="3"/>
    <cellStyle name="Normal" xfId="0" builtinId="0"/>
    <cellStyle name="Normal 2" xfId="3" xr:uid="{406E9283-86D7-4C3B-9116-702E8BC691E6}"/>
    <cellStyle name="Percent" xfId="2" builtinId="5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Timing!$B$23</c:f>
              <c:strCache>
                <c:ptCount val="1"/>
                <c:pt idx="0">
                  <c:v>GR Marked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Timing!$B$24:$B$38</c:f>
              <c:numCache>
                <c:formatCode>General</c:formatCode>
                <c:ptCount val="15"/>
                <c:pt idx="0">
                  <c:v>2.0311918848788336E-2</c:v>
                </c:pt>
                <c:pt idx="1">
                  <c:v>4.4164225843001517E-2</c:v>
                </c:pt>
                <c:pt idx="2">
                  <c:v>0.1676217917300368</c:v>
                </c:pt>
                <c:pt idx="3">
                  <c:v>0.27856012993022772</c:v>
                </c:pt>
                <c:pt idx="4">
                  <c:v>0.47104404459075999</c:v>
                </c:pt>
                <c:pt idx="8">
                  <c:v>0</c:v>
                </c:pt>
                <c:pt idx="9">
                  <c:v>1.7991255485433864E-2</c:v>
                </c:pt>
                <c:pt idx="10">
                  <c:v>3.0663357175174236E-4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1-4A09-82F5-C9388757F0A9}"/>
            </c:ext>
          </c:extLst>
        </c:ser>
        <c:ser>
          <c:idx val="1"/>
          <c:order val="1"/>
          <c:tx>
            <c:strRef>
              <c:f>Timing!$C$23</c:f>
              <c:strCache>
                <c:ptCount val="1"/>
                <c:pt idx="0">
                  <c:v>UMUT not LOCNIS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Timing!$C$24:$C$38</c:f>
              <c:numCache>
                <c:formatCode>General</c:formatCode>
                <c:ptCount val="15"/>
                <c:pt idx="0">
                  <c:v>1.6763451645827401E-2</c:v>
                </c:pt>
                <c:pt idx="1">
                  <c:v>5.6082595174234119E-2</c:v>
                </c:pt>
                <c:pt idx="2">
                  <c:v>0.18815342609416813</c:v>
                </c:pt>
                <c:pt idx="3">
                  <c:v>0.23974551314726325</c:v>
                </c:pt>
                <c:pt idx="4">
                  <c:v>0.47448039378588819</c:v>
                </c:pt>
                <c:pt idx="8">
                  <c:v>0</c:v>
                </c:pt>
                <c:pt idx="9">
                  <c:v>1.7340716983737476E-2</c:v>
                </c:pt>
                <c:pt idx="10">
                  <c:v>5.9471225351050662E-3</c:v>
                </c:pt>
                <c:pt idx="11">
                  <c:v>0</c:v>
                </c:pt>
                <c:pt idx="12">
                  <c:v>0</c:v>
                </c:pt>
                <c:pt idx="13">
                  <c:v>1.4867806337762665E-3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1-4A09-82F5-C9388757F0A9}"/>
            </c:ext>
          </c:extLst>
        </c:ser>
        <c:ser>
          <c:idx val="2"/>
          <c:order val="2"/>
          <c:tx>
            <c:strRef>
              <c:f>Timing!$D$23</c:f>
              <c:strCache>
                <c:ptCount val="1"/>
                <c:pt idx="0">
                  <c:v>LOCNIS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Timing!$D$24:$D$38</c:f>
              <c:numCache>
                <c:formatCode>General</c:formatCode>
                <c:ptCount val="15"/>
                <c:pt idx="0">
                  <c:v>0</c:v>
                </c:pt>
                <c:pt idx="1">
                  <c:v>8.754630314473948E-3</c:v>
                </c:pt>
                <c:pt idx="2">
                  <c:v>5.1162753140796463E-2</c:v>
                </c:pt>
                <c:pt idx="3">
                  <c:v>0.14289492437938778</c:v>
                </c:pt>
                <c:pt idx="4">
                  <c:v>0.65448780811165452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0.12181177555889831</c:v>
                </c:pt>
                <c:pt idx="10">
                  <c:v>1.671048679583137E-2</c:v>
                </c:pt>
                <c:pt idx="11">
                  <c:v>0</c:v>
                </c:pt>
                <c:pt idx="12">
                  <c:v>0</c:v>
                </c:pt>
                <c:pt idx="13">
                  <c:v>4.1776216989578424E-3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1-4A09-82F5-C9388757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7647"/>
        <c:axId val="271874815"/>
      </c:barChart>
      <c:catAx>
        <c:axId val="5295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4815"/>
        <c:crosses val="autoZero"/>
        <c:auto val="1"/>
        <c:lblAlgn val="ctr"/>
        <c:lblOffset val="100"/>
        <c:noMultiLvlLbl val="0"/>
      </c:catAx>
      <c:valAx>
        <c:axId val="2718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22</xdr:row>
      <xdr:rowOff>160020</xdr:rowOff>
    </xdr:from>
    <xdr:to>
      <xdr:col>12</xdr:col>
      <xdr:colOff>281940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1C3D-DB04-4C11-81DC-2067FF9C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526.477048263892" createdVersion="8" refreshedVersion="8" minRefreshableVersion="3" recordCount="428" xr:uid="{01217B9D-2A91-4AAF-BB3D-35F1660E7689}">
  <cacheSource type="worksheet">
    <worksheetSource ref="A1:O429" sheet="Nisq Chum Catch"/>
  </cacheSource>
  <cacheFields count="15">
    <cacheField name="Date" numFmtId="14">
      <sharedItems containsSemiMixedTypes="0" containsNonDate="0" containsDate="1" containsString="0" minDate="2004-11-21T00:00:00" maxDate="2019-12-10T00:00:00"/>
    </cacheField>
    <cacheField name="Year" numFmtId="0">
      <sharedItems containsSemiMixedTypes="0" containsString="0" containsNumber="1" containsInteger="1" minValue="2004" maxValue="2019" count="16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Fishing Season" numFmtId="0">
      <sharedItems containsSemiMixedTypes="0" containsString="0" containsNumber="1" containsInteger="1" minValue="2004" maxValue="2019" count="16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gt wk" numFmtId="0">
      <sharedItems containsSemiMixedTypes="0" containsString="0" containsNumber="1" containsInteger="1" minValue="1" maxValue="53"/>
    </cacheField>
    <cacheField name="Alt Mgt wk" numFmtId="0">
      <sharedItems containsSemiMixedTypes="0" containsString="0" containsNumber="1" containsInteger="1" minValue="47" maxValue="57"/>
    </cacheField>
    <cacheField name="weekday (Sun=1)" numFmtId="0">
      <sharedItems containsString="0" containsBlank="1" containsNumber="1" containsInteger="1" minValue="1" maxValue="7"/>
    </cacheField>
    <cacheField name="Hours open" numFmtId="0">
      <sharedItems containsString="0" containsBlank="1" containsNumber="1" containsInteger="1" minValue="12" maxValue="24"/>
    </cacheField>
    <cacheField name="# of boats" numFmtId="0">
      <sharedItems containsString="0" containsBlank="1" containsNumber="1" minValue="0" maxValue="30"/>
    </cacheField>
    <cacheField name="Boat-days" numFmtId="167">
      <sharedItems containsString="0" containsBlank="1" containsNumber="1" minValue="0" maxValue="28"/>
    </cacheField>
    <cacheField name="Total#       Fish Caught" numFmtId="0">
      <sharedItems containsString="0" containsBlank="1" containsNumber="1" containsInteger="1" minValue="0" maxValue="4594"/>
    </cacheField>
    <cacheField name="Catch per Boat-day" numFmtId="167">
      <sharedItems containsString="0" containsBlank="1" containsNumber="1" minValue="0" maxValue="437.55555555555554"/>
    </cacheField>
    <cacheField name="Weekly Average Catch-per-Boat-Day" numFmtId="167">
      <sharedItems containsString="0" containsBlank="1" containsNumber="1" minValue="1.5587301587301585" maxValue="247.95416666666665"/>
    </cacheField>
    <cacheField name="Males" numFmtId="0">
      <sharedItems containsString="0" containsBlank="1" containsNumber="1" containsInteger="1" minValue="0" maxValue="2158"/>
    </cacheField>
    <cacheField name="Females" numFmtId="0">
      <sharedItems containsString="0" containsBlank="1" containsNumber="1" containsInteger="1" minValue="0" maxValue="941"/>
    </cacheField>
    <cacheField name="% Female" numFmtId="9">
      <sharedItems containsBlank="1" containsMixedTypes="1" containsNumber="1" minValue="0" maxValue="0.8255033557046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d v="2004-11-21T00:00:00"/>
    <x v="0"/>
    <x v="0"/>
    <n v="48"/>
    <n v="48"/>
    <n v="1"/>
    <n v="12"/>
    <n v="9"/>
    <n v="4.5"/>
    <n v="125"/>
    <n v="27.777777777777779"/>
    <n v="36.406944444444441"/>
    <n v="50"/>
    <n v="22"/>
    <n v="0.30555555555555558"/>
  </r>
  <r>
    <d v="2004-11-22T00:00:00"/>
    <x v="0"/>
    <x v="0"/>
    <n v="48"/>
    <n v="48"/>
    <n v="2"/>
    <n v="24"/>
    <n v="6"/>
    <n v="6"/>
    <n v="153"/>
    <n v="25.5"/>
    <n v="36.406944444444441"/>
    <n v="111"/>
    <n v="39"/>
    <n v="0.26"/>
  </r>
  <r>
    <d v="2004-11-23T00:00:00"/>
    <x v="0"/>
    <x v="0"/>
    <n v="48"/>
    <n v="48"/>
    <n v="3"/>
    <n v="24"/>
    <n v="4"/>
    <n v="4"/>
    <n v="83"/>
    <n v="20.75"/>
    <n v="36.406944444444441"/>
    <n v="50"/>
    <n v="12"/>
    <n v="0.19354838709677419"/>
  </r>
  <r>
    <d v="2004-11-24T00:00:00"/>
    <x v="0"/>
    <x v="0"/>
    <n v="48"/>
    <n v="48"/>
    <n v="4"/>
    <n v="12"/>
    <n v="5"/>
    <n v="2.5"/>
    <n v="179"/>
    <n v="71.599999999999994"/>
    <n v="36.406944444444441"/>
    <n v="83"/>
    <n v="26"/>
    <n v="0.23853211009174313"/>
  </r>
  <r>
    <d v="2004-11-28T00:00:00"/>
    <x v="0"/>
    <x v="0"/>
    <n v="49"/>
    <n v="49"/>
    <n v="1"/>
    <n v="12"/>
    <n v="8"/>
    <n v="4"/>
    <n v="365"/>
    <n v="91.25"/>
    <n v="61.590277777777771"/>
    <n v="232"/>
    <n v="82"/>
    <n v="0.26114649681528662"/>
  </r>
  <r>
    <d v="2004-11-29T00:00:00"/>
    <x v="0"/>
    <x v="0"/>
    <n v="49"/>
    <n v="49"/>
    <n v="2"/>
    <n v="24"/>
    <n v="9"/>
    <n v="9"/>
    <n v="429"/>
    <n v="47.666666666666664"/>
    <n v="61.590277777777771"/>
    <n v="213"/>
    <n v="65"/>
    <n v="0.23381294964028776"/>
  </r>
  <r>
    <d v="2004-11-30T00:00:00"/>
    <x v="0"/>
    <x v="0"/>
    <n v="49"/>
    <n v="49"/>
    <n v="3"/>
    <n v="24"/>
    <n v="9"/>
    <n v="9"/>
    <n v="337"/>
    <n v="37.444444444444443"/>
    <n v="61.590277777777771"/>
    <n v="86"/>
    <n v="21"/>
    <n v="0.19626168224299065"/>
  </r>
  <r>
    <d v="2004-12-01T00:00:00"/>
    <x v="0"/>
    <x v="0"/>
    <n v="49"/>
    <n v="49"/>
    <n v="4"/>
    <n v="12"/>
    <n v="6"/>
    <n v="3"/>
    <n v="210"/>
    <n v="70"/>
    <n v="61.590277777777771"/>
    <n v="110"/>
    <n v="59"/>
    <n v="0.34911242603550297"/>
  </r>
  <r>
    <d v="2004-12-05T00:00:00"/>
    <x v="0"/>
    <x v="0"/>
    <n v="50"/>
    <n v="50"/>
    <n v="1"/>
    <n v="12"/>
    <n v="13"/>
    <n v="6.5"/>
    <n v="1306"/>
    <n v="200.92307692307693"/>
    <n v="138.40419996669996"/>
    <n v="442"/>
    <n v="144"/>
    <n v="0.24573378839590443"/>
  </r>
  <r>
    <d v="2004-12-06T00:00:00"/>
    <x v="0"/>
    <x v="0"/>
    <n v="50"/>
    <n v="50"/>
    <n v="2"/>
    <n v="24"/>
    <n v="12"/>
    <n v="12"/>
    <n v="1513"/>
    <n v="126.08333333333333"/>
    <n v="138.40419996669996"/>
    <n v="440"/>
    <n v="164"/>
    <n v="0.27152317880794702"/>
  </r>
  <r>
    <d v="2004-12-07T00:00:00"/>
    <x v="0"/>
    <x v="0"/>
    <n v="50"/>
    <n v="50"/>
    <n v="3"/>
    <n v="24"/>
    <n v="11"/>
    <n v="11"/>
    <n v="629"/>
    <n v="57.18181818181818"/>
    <n v="138.40419996669996"/>
    <n v="259"/>
    <n v="98"/>
    <n v="0.27450980392156865"/>
  </r>
  <r>
    <d v="2004-12-08T00:00:00"/>
    <x v="0"/>
    <x v="0"/>
    <n v="50"/>
    <n v="50"/>
    <n v="4"/>
    <n v="12"/>
    <n v="7"/>
    <n v="3.5"/>
    <n v="593"/>
    <n v="169.42857142857142"/>
    <n v="138.40419996669996"/>
    <n v="462"/>
    <n v="131"/>
    <n v="0.22091062394603711"/>
  </r>
  <r>
    <d v="2004-12-12T00:00:00"/>
    <x v="0"/>
    <x v="0"/>
    <n v="51"/>
    <n v="51"/>
    <n v="1"/>
    <n v="12"/>
    <n v="9"/>
    <n v="4.5"/>
    <n v="1969"/>
    <n v="437.55555555555554"/>
    <n v="247.95416666666665"/>
    <n v="717"/>
    <n v="420"/>
    <n v="0.36939313984168864"/>
  </r>
  <r>
    <d v="2004-12-13T00:00:00"/>
    <x v="0"/>
    <x v="0"/>
    <n v="51"/>
    <n v="51"/>
    <n v="2"/>
    <n v="24"/>
    <n v="9"/>
    <n v="9"/>
    <n v="2116"/>
    <n v="235.11111111111111"/>
    <n v="247.95416666666665"/>
    <n v="512"/>
    <n v="218"/>
    <n v="0.29863013698630136"/>
  </r>
  <r>
    <d v="2004-12-14T00:00:00"/>
    <x v="0"/>
    <x v="0"/>
    <n v="51"/>
    <n v="51"/>
    <n v="3"/>
    <n v="24"/>
    <n v="10"/>
    <n v="10"/>
    <n v="1964"/>
    <n v="196.4"/>
    <n v="247.95416666666665"/>
    <n v="395"/>
    <n v="187"/>
    <n v="0.32130584192439865"/>
  </r>
  <r>
    <d v="2004-12-15T00:00:00"/>
    <x v="0"/>
    <x v="0"/>
    <n v="51"/>
    <n v="51"/>
    <n v="4"/>
    <n v="12"/>
    <n v="8"/>
    <n v="4"/>
    <n v="491"/>
    <n v="122.75"/>
    <n v="247.95416666666665"/>
    <n v="144"/>
    <n v="68"/>
    <n v="0.32075471698113206"/>
  </r>
  <r>
    <d v="2004-12-19T00:00:00"/>
    <x v="0"/>
    <x v="0"/>
    <n v="52"/>
    <n v="52"/>
    <n v="1"/>
    <n v="12"/>
    <n v="17"/>
    <n v="8.5"/>
    <n v="2688"/>
    <n v="316.23529411764707"/>
    <n v="201.996918767507"/>
    <n v="1066"/>
    <n v="526"/>
    <n v="0.33040201005025127"/>
  </r>
  <r>
    <d v="2004-12-20T00:00:00"/>
    <x v="0"/>
    <x v="0"/>
    <n v="52"/>
    <n v="52"/>
    <n v="2"/>
    <n v="24"/>
    <n v="14"/>
    <n v="14"/>
    <n v="2489"/>
    <n v="177.78571428571428"/>
    <n v="201.996918767507"/>
    <n v="716"/>
    <n v="389"/>
    <n v="0.35203619909502265"/>
  </r>
  <r>
    <d v="2004-12-21T00:00:00"/>
    <x v="0"/>
    <x v="0"/>
    <n v="52"/>
    <n v="52"/>
    <n v="3"/>
    <n v="24"/>
    <n v="15"/>
    <n v="15"/>
    <n v="2157"/>
    <n v="143.80000000000001"/>
    <n v="201.996918767507"/>
    <n v="893"/>
    <n v="473"/>
    <n v="0.34626647144948758"/>
  </r>
  <r>
    <d v="2004-12-22T00:00:00"/>
    <x v="0"/>
    <x v="0"/>
    <n v="52"/>
    <n v="52"/>
    <n v="4"/>
    <n v="12"/>
    <n v="12"/>
    <n v="6"/>
    <n v="1021"/>
    <n v="170.16666666666666"/>
    <n v="201.996918767507"/>
    <n v="259"/>
    <n v="178"/>
    <n v="0.40732265446224258"/>
  </r>
  <r>
    <d v="2004-12-26T00:00:00"/>
    <x v="0"/>
    <x v="0"/>
    <n v="53"/>
    <n v="53"/>
    <n v="1"/>
    <n v="12"/>
    <n v="16"/>
    <n v="8"/>
    <n v="1733"/>
    <n v="216.625"/>
    <n v="172.93650793650795"/>
    <n v="645"/>
    <n v="346"/>
    <n v="0.34914228052472251"/>
  </r>
  <r>
    <d v="2004-12-27T00:00:00"/>
    <x v="0"/>
    <x v="0"/>
    <n v="53"/>
    <n v="53"/>
    <n v="2"/>
    <n v="24"/>
    <n v="18"/>
    <n v="18"/>
    <n v="2950"/>
    <n v="163.88888888888889"/>
    <n v="172.93650793650795"/>
    <n v="1087"/>
    <n v="487"/>
    <n v="0.30940279542566707"/>
  </r>
  <r>
    <d v="2004-12-28T00:00:00"/>
    <x v="0"/>
    <x v="0"/>
    <n v="53"/>
    <n v="53"/>
    <n v="3"/>
    <n v="24"/>
    <n v="16"/>
    <n v="16"/>
    <n v="2614"/>
    <n v="163.375"/>
    <n v="172.93650793650795"/>
    <n v="895"/>
    <n v="390"/>
    <n v="0.30350194552529181"/>
  </r>
  <r>
    <d v="2004-12-29T00:00:00"/>
    <x v="0"/>
    <x v="0"/>
    <n v="53"/>
    <n v="53"/>
    <n v="4"/>
    <n v="12"/>
    <n v="14"/>
    <n v="7"/>
    <n v="1035"/>
    <n v="147.85714285714286"/>
    <n v="172.93650793650795"/>
    <n v="391"/>
    <n v="199"/>
    <n v="0.33728813559322035"/>
  </r>
  <r>
    <d v="2005-01-02T00:00:00"/>
    <x v="1"/>
    <x v="0"/>
    <n v="2"/>
    <n v="54"/>
    <n v="1"/>
    <n v="12"/>
    <n v="16"/>
    <n v="8"/>
    <n v="1655"/>
    <n v="206.875"/>
    <n v="102.03125"/>
    <n v="627"/>
    <n v="470"/>
    <n v="0.42844120328167729"/>
  </r>
  <r>
    <d v="2005-01-03T00:00:00"/>
    <x v="1"/>
    <x v="0"/>
    <n v="2"/>
    <n v="54"/>
    <n v="2"/>
    <n v="24"/>
    <n v="16"/>
    <n v="16"/>
    <n v="1205"/>
    <n v="75.3125"/>
    <n v="102.03125"/>
    <n v="511"/>
    <n v="356"/>
    <n v="0.41061130334486734"/>
  </r>
  <r>
    <d v="2005-01-04T00:00:00"/>
    <x v="1"/>
    <x v="0"/>
    <n v="2"/>
    <n v="54"/>
    <n v="3"/>
    <n v="24"/>
    <n v="16"/>
    <n v="16"/>
    <n v="663"/>
    <n v="41.4375"/>
    <n v="102.03125"/>
    <n v="70"/>
    <n v="47"/>
    <n v="0.40170940170940173"/>
  </r>
  <r>
    <d v="2005-01-05T00:00:00"/>
    <x v="1"/>
    <x v="0"/>
    <n v="2"/>
    <n v="54"/>
    <n v="4"/>
    <n v="12"/>
    <n v="16"/>
    <n v="8"/>
    <n v="676"/>
    <n v="84.5"/>
    <n v="102.03125"/>
    <n v="213"/>
    <n v="114"/>
    <n v="0.34862385321100919"/>
  </r>
  <r>
    <d v="2005-01-09T00:00:00"/>
    <x v="1"/>
    <x v="0"/>
    <n v="3"/>
    <n v="55"/>
    <n v="1"/>
    <n v="12"/>
    <n v="16"/>
    <n v="8"/>
    <n v="660"/>
    <n v="82.5"/>
    <n v="38.359375"/>
    <n v="197"/>
    <n v="160"/>
    <n v="0.44817927170868349"/>
  </r>
  <r>
    <d v="2005-01-10T00:00:00"/>
    <x v="1"/>
    <x v="0"/>
    <n v="3"/>
    <n v="55"/>
    <n v="2"/>
    <n v="24"/>
    <n v="16"/>
    <n v="16"/>
    <n v="297"/>
    <n v="18.5625"/>
    <n v="38.359375"/>
    <n v="17"/>
    <n v="25"/>
    <n v="0.59523809523809523"/>
  </r>
  <r>
    <d v="2005-01-11T00:00:00"/>
    <x v="1"/>
    <x v="0"/>
    <n v="3"/>
    <n v="55"/>
    <n v="3"/>
    <n v="24"/>
    <n v="16"/>
    <n v="16"/>
    <n v="222"/>
    <n v="13.875"/>
    <n v="38.359375"/>
    <n v="80"/>
    <n v="87"/>
    <n v="0.52095808383233533"/>
  </r>
  <r>
    <d v="2005-01-12T00:00:00"/>
    <x v="1"/>
    <x v="0"/>
    <n v="3"/>
    <n v="55"/>
    <n v="4"/>
    <n v="12"/>
    <n v="16"/>
    <n v="8"/>
    <n v="308"/>
    <n v="38.5"/>
    <n v="38.359375"/>
    <m/>
    <m/>
    <m/>
  </r>
  <r>
    <d v="2005-01-16T00:00:00"/>
    <x v="1"/>
    <x v="0"/>
    <n v="4"/>
    <n v="56"/>
    <n v="1"/>
    <n v="12"/>
    <n v="14"/>
    <n v="7"/>
    <n v="663"/>
    <n v="94.714285714285708"/>
    <n v="41.238095238095234"/>
    <n v="160"/>
    <n v="146"/>
    <n v="0.47712418300653597"/>
  </r>
  <r>
    <d v="2005-01-17T00:00:00"/>
    <x v="1"/>
    <x v="0"/>
    <n v="4"/>
    <n v="56"/>
    <n v="2"/>
    <n v="24"/>
    <n v="12"/>
    <n v="12"/>
    <n v="304"/>
    <n v="25.333333333333332"/>
    <n v="41.238095238095234"/>
    <n v="95"/>
    <n v="104"/>
    <n v="0.52261306532663321"/>
  </r>
  <r>
    <d v="2005-01-18T00:00:00"/>
    <x v="1"/>
    <x v="0"/>
    <n v="4"/>
    <n v="56"/>
    <n v="3"/>
    <n v="24"/>
    <n v="3"/>
    <n v="3"/>
    <n v="11"/>
    <n v="3.6666666666666665"/>
    <n v="41.238095238095234"/>
    <m/>
    <m/>
    <m/>
  </r>
  <r>
    <d v="2005-11-13T00:00:00"/>
    <x v="1"/>
    <x v="1"/>
    <n v="47"/>
    <n v="47"/>
    <n v="1"/>
    <n v="12"/>
    <n v="4"/>
    <n v="2"/>
    <n v="23"/>
    <n v="11.5"/>
    <n v="7.604166666666667"/>
    <n v="3"/>
    <n v="0"/>
    <n v="0"/>
  </r>
  <r>
    <d v="2005-11-14T00:00:00"/>
    <x v="1"/>
    <x v="1"/>
    <n v="47"/>
    <n v="47"/>
    <n v="2"/>
    <n v="24"/>
    <n v="4"/>
    <n v="4"/>
    <n v="21"/>
    <n v="5.25"/>
    <n v="7.604166666666667"/>
    <n v="1"/>
    <n v="0"/>
    <n v="0"/>
  </r>
  <r>
    <d v="2005-11-15T00:00:00"/>
    <x v="1"/>
    <x v="1"/>
    <n v="47"/>
    <n v="47"/>
    <n v="3"/>
    <n v="24"/>
    <n v="3"/>
    <n v="3"/>
    <n v="11"/>
    <n v="3.6666666666666665"/>
    <n v="7.604166666666667"/>
    <n v="1"/>
    <n v="0"/>
    <n v="0"/>
  </r>
  <r>
    <d v="2005-11-16T00:00:00"/>
    <x v="1"/>
    <x v="1"/>
    <n v="47"/>
    <n v="47"/>
    <n v="4"/>
    <n v="12"/>
    <n v="1"/>
    <n v="0.5"/>
    <n v="5"/>
    <n v="10"/>
    <n v="7.604166666666667"/>
    <n v="5"/>
    <n v="0"/>
    <n v="0"/>
  </r>
  <r>
    <d v="2005-11-20T00:00:00"/>
    <x v="1"/>
    <x v="1"/>
    <n v="48"/>
    <n v="48"/>
    <n v="1"/>
    <n v="12"/>
    <n v="5"/>
    <n v="2.5"/>
    <n v="89"/>
    <n v="35.6"/>
    <n v="19.233333333333334"/>
    <n v="2"/>
    <n v="0"/>
    <n v="0"/>
  </r>
  <r>
    <d v="2005-11-21T00:00:00"/>
    <x v="1"/>
    <x v="1"/>
    <n v="48"/>
    <n v="48"/>
    <n v="2"/>
    <n v="24"/>
    <n v="3"/>
    <n v="3"/>
    <n v="42"/>
    <n v="14"/>
    <n v="19.233333333333334"/>
    <n v="24"/>
    <n v="6"/>
    <n v="0.2"/>
  </r>
  <r>
    <d v="2005-11-22T00:00:00"/>
    <x v="1"/>
    <x v="1"/>
    <n v="48"/>
    <n v="48"/>
    <n v="3"/>
    <n v="24"/>
    <n v="3"/>
    <n v="3"/>
    <n v="44"/>
    <n v="14.666666666666666"/>
    <n v="19.233333333333334"/>
    <n v="19"/>
    <n v="8"/>
    <n v="0.29629629629629628"/>
  </r>
  <r>
    <d v="2005-11-23T00:00:00"/>
    <x v="1"/>
    <x v="1"/>
    <n v="48"/>
    <n v="48"/>
    <n v="4"/>
    <n v="12"/>
    <n v="3"/>
    <n v="1.5"/>
    <n v="19"/>
    <n v="12.666666666666666"/>
    <n v="19.233333333333334"/>
    <n v="17"/>
    <n v="2"/>
    <n v="0.10526315789473684"/>
  </r>
  <r>
    <d v="2005-11-27T00:00:00"/>
    <x v="1"/>
    <x v="1"/>
    <n v="49"/>
    <n v="49"/>
    <n v="1"/>
    <n v="12"/>
    <n v="13"/>
    <n v="6.5"/>
    <n v="247"/>
    <n v="38"/>
    <n v="23.691666666666666"/>
    <n v="97"/>
    <n v="35"/>
    <n v="0.26515151515151514"/>
  </r>
  <r>
    <d v="2005-11-28T00:00:00"/>
    <x v="1"/>
    <x v="1"/>
    <n v="49"/>
    <n v="49"/>
    <n v="2"/>
    <n v="24"/>
    <n v="10"/>
    <n v="10"/>
    <n v="183"/>
    <n v="18.3"/>
    <n v="23.691666666666666"/>
    <n v="62"/>
    <n v="16"/>
    <n v="0.20512820512820512"/>
  </r>
  <r>
    <d v="2005-11-29T00:00:00"/>
    <x v="1"/>
    <x v="1"/>
    <n v="49"/>
    <n v="49"/>
    <n v="3"/>
    <n v="24"/>
    <n v="10"/>
    <n v="10"/>
    <n v="68"/>
    <n v="6.8"/>
    <n v="23.691666666666666"/>
    <n v="44"/>
    <n v="13"/>
    <n v="0.22807017543859648"/>
  </r>
  <r>
    <d v="2005-11-30T00:00:00"/>
    <x v="1"/>
    <x v="1"/>
    <n v="49"/>
    <n v="49"/>
    <n v="4"/>
    <n v="12"/>
    <n v="6"/>
    <n v="3"/>
    <n v="95"/>
    <n v="31.666666666666668"/>
    <n v="23.691666666666666"/>
    <n v="52"/>
    <n v="29"/>
    <n v="0.35802469135802467"/>
  </r>
  <r>
    <d v="2005-12-04T00:00:00"/>
    <x v="1"/>
    <x v="1"/>
    <n v="50"/>
    <n v="50"/>
    <n v="1"/>
    <n v="12"/>
    <n v="14"/>
    <n v="7"/>
    <n v="586"/>
    <n v="83.714285714285708"/>
    <n v="72.538711288711283"/>
    <n v="378"/>
    <n v="146"/>
    <n v="0.2786259541984733"/>
  </r>
  <r>
    <d v="2005-12-05T00:00:00"/>
    <x v="1"/>
    <x v="1"/>
    <n v="50"/>
    <n v="50"/>
    <n v="2"/>
    <n v="24"/>
    <n v="13"/>
    <n v="13"/>
    <n v="554"/>
    <n v="42.615384615384613"/>
    <n v="72.538711288711283"/>
    <n v="260"/>
    <n v="129"/>
    <n v="0.33161953727506427"/>
  </r>
  <r>
    <d v="2005-12-06T00:00:00"/>
    <x v="1"/>
    <x v="1"/>
    <n v="50"/>
    <n v="50"/>
    <n v="3"/>
    <n v="24"/>
    <n v="13"/>
    <n v="13"/>
    <n v="929"/>
    <n v="71.461538461538467"/>
    <n v="72.538711288711283"/>
    <n v="123"/>
    <n v="66"/>
    <n v="0.34920634920634919"/>
  </r>
  <r>
    <d v="2005-12-07T00:00:00"/>
    <x v="1"/>
    <x v="1"/>
    <n v="50"/>
    <n v="50"/>
    <n v="4"/>
    <n v="12"/>
    <n v="11"/>
    <n v="5.5"/>
    <n v="508"/>
    <n v="92.36363636363636"/>
    <n v="72.538711288711283"/>
    <n v="228"/>
    <n v="63"/>
    <n v="0.21649484536082475"/>
  </r>
  <r>
    <d v="2005-12-11T00:00:00"/>
    <x v="1"/>
    <x v="1"/>
    <n v="51"/>
    <n v="51"/>
    <n v="1"/>
    <n v="12"/>
    <n v="19"/>
    <n v="9.5"/>
    <n v="1253"/>
    <n v="131.89473684210526"/>
    <n v="118.92834107327141"/>
    <n v="642"/>
    <n v="294"/>
    <n v="0.3141025641025641"/>
  </r>
  <r>
    <d v="2005-12-12T00:00:00"/>
    <x v="1"/>
    <x v="1"/>
    <n v="51"/>
    <n v="51"/>
    <n v="2"/>
    <n v="24"/>
    <n v="17"/>
    <n v="17"/>
    <n v="1330"/>
    <n v="78.235294117647058"/>
    <n v="118.92834107327141"/>
    <n v="728"/>
    <n v="282"/>
    <n v="0.27920792079207923"/>
  </r>
  <r>
    <d v="2005-12-13T00:00:00"/>
    <x v="1"/>
    <x v="1"/>
    <n v="51"/>
    <n v="51"/>
    <n v="3"/>
    <n v="24"/>
    <n v="12"/>
    <n v="12"/>
    <n v="955"/>
    <n v="79.583333333333329"/>
    <n v="118.92834107327141"/>
    <n v="584"/>
    <n v="218"/>
    <n v="0.27182044887780549"/>
  </r>
  <r>
    <d v="2005-12-14T00:00:00"/>
    <x v="1"/>
    <x v="1"/>
    <n v="51"/>
    <n v="51"/>
    <n v="4"/>
    <n v="12"/>
    <n v="10"/>
    <n v="5"/>
    <n v="930"/>
    <n v="186"/>
    <n v="118.92834107327141"/>
    <n v="515"/>
    <n v="104"/>
    <n v="0.1680129240710824"/>
  </r>
  <r>
    <d v="2005-12-18T00:00:00"/>
    <x v="1"/>
    <x v="1"/>
    <n v="52"/>
    <n v="52"/>
    <n v="1"/>
    <n v="12"/>
    <n v="18"/>
    <n v="9"/>
    <n v="2183"/>
    <n v="242.55555555555554"/>
    <n v="172.20555555555555"/>
    <n v="1503"/>
    <n v="672"/>
    <n v="0.30896551724137933"/>
  </r>
  <r>
    <d v="2005-12-19T00:00:00"/>
    <x v="1"/>
    <x v="1"/>
    <n v="52"/>
    <n v="52"/>
    <n v="2"/>
    <n v="24"/>
    <n v="15"/>
    <n v="15"/>
    <n v="2989"/>
    <n v="199.26666666666668"/>
    <n v="172.20555555555555"/>
    <n v="2158"/>
    <n v="708"/>
    <n v="0.24703419399860432"/>
  </r>
  <r>
    <d v="2005-12-20T00:00:00"/>
    <x v="1"/>
    <x v="1"/>
    <n v="52"/>
    <n v="52"/>
    <n v="3"/>
    <n v="24"/>
    <n v="16"/>
    <n v="16"/>
    <n v="1870"/>
    <n v="116.875"/>
    <n v="172.20555555555555"/>
    <n v="781"/>
    <n v="285"/>
    <n v="0.2673545966228893"/>
  </r>
  <r>
    <d v="2005-12-21T00:00:00"/>
    <x v="1"/>
    <x v="1"/>
    <n v="52"/>
    <n v="52"/>
    <n v="4"/>
    <n v="12"/>
    <n v="16"/>
    <n v="8"/>
    <n v="1041"/>
    <n v="130.125"/>
    <n v="172.20555555555555"/>
    <n v="773"/>
    <n v="253"/>
    <n v="0.246588693957115"/>
  </r>
  <r>
    <d v="2005-12-25T00:00:00"/>
    <x v="1"/>
    <x v="1"/>
    <n v="53"/>
    <n v="53"/>
    <n v="1"/>
    <n v="12"/>
    <n v="12"/>
    <n v="6"/>
    <n v="1380"/>
    <n v="230"/>
    <n v="182.5"/>
    <n v="846"/>
    <n v="487"/>
    <n v="0.36534133533383345"/>
  </r>
  <r>
    <d v="2005-12-26T00:00:00"/>
    <x v="1"/>
    <x v="1"/>
    <n v="53"/>
    <n v="53"/>
    <n v="2"/>
    <n v="24"/>
    <n v="15"/>
    <n v="15"/>
    <n v="2871"/>
    <n v="191.4"/>
    <n v="182.5"/>
    <n v="1768"/>
    <n v="941"/>
    <n v="0.34736064968623109"/>
  </r>
  <r>
    <d v="2005-12-27T00:00:00"/>
    <x v="1"/>
    <x v="1"/>
    <n v="53"/>
    <n v="53"/>
    <n v="3"/>
    <n v="24"/>
    <n v="15"/>
    <n v="15"/>
    <n v="1929"/>
    <n v="128.6"/>
    <n v="182.5"/>
    <n v="1257"/>
    <n v="671"/>
    <n v="0.34802904564315351"/>
  </r>
  <r>
    <d v="2005-12-28T00:00:00"/>
    <x v="1"/>
    <x v="1"/>
    <n v="53"/>
    <n v="53"/>
    <n v="4"/>
    <n v="12"/>
    <n v="8"/>
    <n v="4"/>
    <n v="720"/>
    <n v="180"/>
    <n v="182.5"/>
    <n v="475"/>
    <n v="232"/>
    <n v="0.32814710042432815"/>
  </r>
  <r>
    <d v="2006-01-01T00:00:00"/>
    <x v="2"/>
    <x v="1"/>
    <n v="1"/>
    <n v="54"/>
    <n v="1"/>
    <n v="15"/>
    <n v="13"/>
    <n v="8.125"/>
    <n v="1070"/>
    <n v="131.69230769230768"/>
    <n v="106.23461538461538"/>
    <n v="612"/>
    <n v="457"/>
    <n v="0.42750233863423759"/>
  </r>
  <r>
    <d v="2006-01-02T00:00:00"/>
    <x v="2"/>
    <x v="1"/>
    <n v="1"/>
    <n v="54"/>
    <n v="2"/>
    <n v="24"/>
    <n v="13"/>
    <n v="13"/>
    <n v="1548"/>
    <n v="119.07692307692308"/>
    <n v="106.23461538461538"/>
    <n v="901"/>
    <n v="647"/>
    <n v="0.41795865633074936"/>
  </r>
  <r>
    <d v="2006-01-03T00:00:00"/>
    <x v="2"/>
    <x v="1"/>
    <n v="1"/>
    <n v="54"/>
    <n v="3"/>
    <n v="24"/>
    <n v="13"/>
    <n v="13"/>
    <n v="1205"/>
    <n v="92.692307692307693"/>
    <n v="106.23461538461538"/>
    <n v="750"/>
    <n v="455"/>
    <n v="0.37759336099585061"/>
  </r>
  <r>
    <d v="2006-01-04T00:00:00"/>
    <x v="2"/>
    <x v="1"/>
    <n v="1"/>
    <n v="54"/>
    <n v="4"/>
    <n v="15"/>
    <n v="13"/>
    <n v="8.125"/>
    <n v="662"/>
    <n v="81.476923076923072"/>
    <n v="106.23461538461538"/>
    <n v="378"/>
    <n v="284"/>
    <n v="0.42900302114803623"/>
  </r>
  <r>
    <d v="2006-01-08T00:00:00"/>
    <x v="2"/>
    <x v="1"/>
    <n v="2"/>
    <n v="55"/>
    <n v="1"/>
    <n v="15"/>
    <n v="12"/>
    <n v="7.5"/>
    <n v="599"/>
    <n v="79.86666666666666"/>
    <n v="38.62916666666667"/>
    <n v="285"/>
    <n v="264"/>
    <n v="0.48087431693989069"/>
  </r>
  <r>
    <d v="2006-01-09T00:00:00"/>
    <x v="2"/>
    <x v="1"/>
    <n v="2"/>
    <n v="55"/>
    <n v="2"/>
    <n v="24"/>
    <n v="13"/>
    <n v="13"/>
    <n v="611"/>
    <n v="47"/>
    <n v="38.62916666666667"/>
    <n v="358"/>
    <n v="240"/>
    <n v="0.40133779264214048"/>
  </r>
  <r>
    <d v="2006-01-10T00:00:00"/>
    <x v="2"/>
    <x v="1"/>
    <n v="2"/>
    <n v="55"/>
    <n v="3"/>
    <n v="24"/>
    <n v="4"/>
    <n v="4"/>
    <n v="61"/>
    <n v="15.25"/>
    <n v="38.62916666666667"/>
    <n v="22"/>
    <n v="31"/>
    <n v="0.58490566037735847"/>
  </r>
  <r>
    <d v="2006-01-11T00:00:00"/>
    <x v="2"/>
    <x v="1"/>
    <n v="2"/>
    <n v="55"/>
    <n v="4"/>
    <n v="15"/>
    <n v="4"/>
    <n v="2.5"/>
    <n v="31"/>
    <n v="12.4"/>
    <n v="38.62916666666667"/>
    <n v="16"/>
    <n v="15"/>
    <n v="0.4838709677419355"/>
  </r>
  <r>
    <d v="2006-01-15T00:00:00"/>
    <x v="2"/>
    <x v="1"/>
    <n v="3"/>
    <n v="56"/>
    <n v="1"/>
    <n v="15"/>
    <n v="8"/>
    <n v="5"/>
    <n v="42"/>
    <n v="8.4"/>
    <n v="41.191077441077447"/>
    <m/>
    <m/>
    <m/>
  </r>
  <r>
    <d v="2006-01-16T00:00:00"/>
    <x v="2"/>
    <x v="1"/>
    <n v="3"/>
    <n v="56"/>
    <n v="2"/>
    <n v="24"/>
    <n v="10"/>
    <n v="10"/>
    <n v="933"/>
    <n v="93.3"/>
    <n v="41.191077441077447"/>
    <n v="459"/>
    <n v="413"/>
    <n v="0.47362385321100919"/>
  </r>
  <r>
    <d v="2006-01-17T00:00:00"/>
    <x v="2"/>
    <x v="1"/>
    <n v="3"/>
    <n v="56"/>
    <n v="3"/>
    <n v="24"/>
    <n v="9"/>
    <n v="9"/>
    <n v="446"/>
    <n v="49.555555555555557"/>
    <n v="41.191077441077447"/>
    <n v="218"/>
    <n v="228"/>
    <n v="0.5112107623318386"/>
  </r>
  <r>
    <d v="2006-01-18T00:00:00"/>
    <x v="2"/>
    <x v="1"/>
    <n v="3"/>
    <n v="56"/>
    <n v="4"/>
    <n v="15"/>
    <n v="8"/>
    <n v="5"/>
    <n v="276"/>
    <n v="55.2"/>
    <n v="41.191077441077447"/>
    <n v="123"/>
    <n v="128"/>
    <n v="0.50996015936254979"/>
  </r>
  <r>
    <d v="2006-01-20T00:00:00"/>
    <x v="2"/>
    <x v="1"/>
    <n v="3"/>
    <n v="56"/>
    <n v="6"/>
    <n v="15"/>
    <n v="11"/>
    <n v="6.875"/>
    <n v="146"/>
    <n v="21.236363636363638"/>
    <n v="41.191077441077447"/>
    <n v="61"/>
    <n v="61"/>
    <n v="0.5"/>
  </r>
  <r>
    <d v="2006-01-21T00:00:00"/>
    <x v="2"/>
    <x v="1"/>
    <n v="3"/>
    <n v="56"/>
    <n v="7"/>
    <n v="24"/>
    <n v="11"/>
    <n v="11"/>
    <n v="214"/>
    <n v="19.454545454545453"/>
    <n v="41.191077441077447"/>
    <n v="93"/>
    <n v="54"/>
    <n v="0.36734693877551022"/>
  </r>
  <r>
    <d v="2006-01-22T00:00:00"/>
    <x v="2"/>
    <x v="1"/>
    <n v="4"/>
    <n v="57"/>
    <n v="1"/>
    <n v="15"/>
    <n v="9"/>
    <n v="5.625"/>
    <n v="216"/>
    <n v="38.4"/>
    <n v="38.4"/>
    <n v="102"/>
    <n v="52"/>
    <n v="0.33766233766233766"/>
  </r>
  <r>
    <d v="2006-11-19T00:00:00"/>
    <x v="2"/>
    <x v="2"/>
    <n v="47"/>
    <n v="47"/>
    <n v="1"/>
    <n v="15"/>
    <n v="9"/>
    <n v="5.625"/>
    <n v="40"/>
    <n v="7.1111111111111107"/>
    <n v="1.7777777777777777"/>
    <n v="13"/>
    <n v="3"/>
    <n v="0.1875"/>
  </r>
  <r>
    <d v="2006-11-20T00:00:00"/>
    <x v="2"/>
    <x v="2"/>
    <n v="47"/>
    <n v="47"/>
    <n v="2"/>
    <n v="24"/>
    <n v="5.5"/>
    <n v="5.5"/>
    <n v="0"/>
    <n v="0"/>
    <n v="1.7777777777777777"/>
    <n v="0"/>
    <n v="0"/>
    <e v="#DIV/0!"/>
  </r>
  <r>
    <d v="2006-11-21T00:00:00"/>
    <x v="2"/>
    <x v="2"/>
    <n v="47"/>
    <n v="47"/>
    <n v="3"/>
    <n v="24"/>
    <n v="6"/>
    <n v="6"/>
    <n v="0"/>
    <n v="0"/>
    <n v="1.7777777777777777"/>
    <n v="0"/>
    <n v="0"/>
    <e v="#DIV/0!"/>
  </r>
  <r>
    <d v="2006-11-22T00:00:00"/>
    <x v="2"/>
    <x v="2"/>
    <n v="47"/>
    <n v="47"/>
    <n v="4"/>
    <n v="15"/>
    <n v="3"/>
    <n v="1.875"/>
    <n v="0"/>
    <n v="0"/>
    <n v="1.7777777777777777"/>
    <n v="0"/>
    <n v="0"/>
    <e v="#DIV/0!"/>
  </r>
  <r>
    <d v="2006-11-26T00:00:00"/>
    <x v="2"/>
    <x v="2"/>
    <n v="48"/>
    <n v="48"/>
    <n v="1"/>
    <n v="15"/>
    <n v="10"/>
    <n v="6.25"/>
    <n v="38"/>
    <n v="6.08"/>
    <n v="15.963589743589743"/>
    <n v="2"/>
    <n v="3"/>
    <n v="0.6"/>
  </r>
  <r>
    <d v="2006-11-27T00:00:00"/>
    <x v="2"/>
    <x v="2"/>
    <n v="48"/>
    <n v="48"/>
    <n v="2"/>
    <n v="24"/>
    <n v="7.5"/>
    <n v="7.5"/>
    <n v="116"/>
    <n v="15.466666666666667"/>
    <n v="15.963589743589743"/>
    <n v="37"/>
    <n v="4"/>
    <n v="9.7560975609756101E-2"/>
  </r>
  <r>
    <d v="2006-11-28T00:00:00"/>
    <x v="2"/>
    <x v="2"/>
    <n v="48"/>
    <n v="48"/>
    <n v="3"/>
    <n v="24"/>
    <n v="6.5"/>
    <n v="6.5"/>
    <n v="59"/>
    <n v="9.0769230769230766"/>
    <n v="15.963589743589743"/>
    <n v="27"/>
    <n v="4"/>
    <n v="0.12903225806451613"/>
  </r>
  <r>
    <d v="2006-11-29T00:00:00"/>
    <x v="2"/>
    <x v="2"/>
    <n v="48"/>
    <n v="48"/>
    <n v="4"/>
    <n v="15"/>
    <n v="6.5"/>
    <n v="4.0625"/>
    <n v="135"/>
    <n v="33.230769230769234"/>
    <n v="15.963589743589743"/>
    <n v="25"/>
    <n v="11"/>
    <n v="0.30555555555555558"/>
  </r>
  <r>
    <d v="2006-12-03T00:00:00"/>
    <x v="2"/>
    <x v="2"/>
    <n v="49"/>
    <n v="49"/>
    <n v="1"/>
    <n v="15"/>
    <n v="16"/>
    <n v="10"/>
    <n v="409"/>
    <n v="40.9"/>
    <n v="41.700396825396822"/>
    <n v="7"/>
    <n v="6"/>
    <n v="0.46153846153846156"/>
  </r>
  <r>
    <d v="2006-12-04T00:00:00"/>
    <x v="2"/>
    <x v="2"/>
    <n v="49"/>
    <n v="49"/>
    <n v="2"/>
    <n v="24"/>
    <n v="14"/>
    <n v="14"/>
    <n v="586"/>
    <n v="41.857142857142854"/>
    <n v="41.700396825396822"/>
    <n v="131"/>
    <n v="51"/>
    <n v="0.28021978021978022"/>
  </r>
  <r>
    <d v="2006-12-05T00:00:00"/>
    <x v="2"/>
    <x v="2"/>
    <n v="49"/>
    <n v="49"/>
    <n v="3"/>
    <n v="24"/>
    <n v="9"/>
    <n v="9"/>
    <n v="382"/>
    <n v="42.444444444444443"/>
    <n v="41.700396825396822"/>
    <n v="98"/>
    <n v="37"/>
    <n v="0.27407407407407408"/>
  </r>
  <r>
    <d v="2006-12-06T00:00:00"/>
    <x v="2"/>
    <x v="2"/>
    <n v="49"/>
    <n v="49"/>
    <n v="4"/>
    <n v="15"/>
    <n v="6.5"/>
    <n v="4.0625"/>
    <n v="169"/>
    <n v="41.6"/>
    <n v="41.700396825396822"/>
    <n v="103"/>
    <n v="32"/>
    <n v="0.23703703703703705"/>
  </r>
  <r>
    <d v="2006-12-10T00:00:00"/>
    <x v="2"/>
    <x v="2"/>
    <n v="50"/>
    <n v="50"/>
    <n v="1"/>
    <n v="15"/>
    <n v="16.5"/>
    <n v="10.3125"/>
    <n v="1113"/>
    <n v="107.92727272727272"/>
    <n v="90.323462744152394"/>
    <n v="79"/>
    <n v="242"/>
    <n v="0.75389408099688471"/>
  </r>
  <r>
    <d v="2006-12-11T00:00:00"/>
    <x v="2"/>
    <x v="2"/>
    <n v="50"/>
    <n v="50"/>
    <n v="2"/>
    <n v="24"/>
    <n v="14.5"/>
    <n v="14.5"/>
    <n v="1297"/>
    <n v="89.448275862068968"/>
    <n v="90.323462744152394"/>
    <n v="26"/>
    <n v="123"/>
    <n v="0.82550335570469802"/>
  </r>
  <r>
    <d v="2006-12-12T00:00:00"/>
    <x v="2"/>
    <x v="2"/>
    <n v="50"/>
    <n v="50"/>
    <n v="3"/>
    <n v="24"/>
    <n v="14.5"/>
    <n v="14.5"/>
    <n v="1265"/>
    <n v="87.241379310344826"/>
    <n v="90.323462744152394"/>
    <n v="45"/>
    <n v="134"/>
    <n v="0.74860335195530725"/>
  </r>
  <r>
    <d v="2006-12-13T00:00:00"/>
    <x v="2"/>
    <x v="2"/>
    <n v="50"/>
    <n v="50"/>
    <n v="4"/>
    <n v="15"/>
    <n v="13"/>
    <n v="8.125"/>
    <n v="623"/>
    <n v="76.676923076923075"/>
    <n v="90.323462744152394"/>
    <n v="54"/>
    <n v="243"/>
    <n v="0.81818181818181823"/>
  </r>
  <r>
    <d v="2006-12-17T00:00:00"/>
    <x v="2"/>
    <x v="2"/>
    <n v="51"/>
    <n v="51"/>
    <n v="1"/>
    <n v="15"/>
    <n v="21.5"/>
    <n v="13.4375"/>
    <n v="572"/>
    <n v="42.567441860465117"/>
    <n v="75.471401164770825"/>
    <n v="176"/>
    <n v="84"/>
    <n v="0.32307692307692309"/>
  </r>
  <r>
    <d v="2006-12-18T00:00:00"/>
    <x v="2"/>
    <x v="2"/>
    <n v="51"/>
    <n v="51"/>
    <n v="2"/>
    <n v="24"/>
    <n v="19.5"/>
    <n v="19.5"/>
    <n v="1282"/>
    <n v="65.743589743589737"/>
    <n v="75.471401164770825"/>
    <n v="271"/>
    <n v="144"/>
    <n v="0.34698795180722891"/>
  </r>
  <r>
    <d v="2006-12-19T00:00:00"/>
    <x v="2"/>
    <x v="2"/>
    <n v="51"/>
    <n v="51"/>
    <n v="3"/>
    <n v="24"/>
    <n v="17"/>
    <n v="17"/>
    <n v="1743"/>
    <n v="102.52941176470588"/>
    <n v="75.471401164770825"/>
    <n v="314"/>
    <n v="156"/>
    <n v="0.33191489361702126"/>
  </r>
  <r>
    <d v="2006-12-20T00:00:00"/>
    <x v="2"/>
    <x v="2"/>
    <n v="51"/>
    <n v="51"/>
    <n v="4"/>
    <n v="15"/>
    <n v="15.5"/>
    <n v="9.6875"/>
    <n v="882"/>
    <n v="91.045161290322582"/>
    <n v="75.471401164770825"/>
    <n v="226"/>
    <n v="124"/>
    <n v="0.35428571428571426"/>
  </r>
  <r>
    <d v="2006-12-24T00:00:00"/>
    <x v="2"/>
    <x v="2"/>
    <n v="52"/>
    <n v="52"/>
    <n v="1"/>
    <n v="15"/>
    <n v="18"/>
    <n v="11.25"/>
    <n v="900"/>
    <n v="80"/>
    <n v="62.929411764705875"/>
    <n v="16"/>
    <n v="18"/>
    <n v="0.52941176470588236"/>
  </r>
  <r>
    <d v="2006-12-25T00:00:00"/>
    <x v="2"/>
    <x v="2"/>
    <n v="52"/>
    <n v="52"/>
    <n v="2"/>
    <n v="24"/>
    <n v="17"/>
    <n v="17"/>
    <n v="750"/>
    <n v="44.117647058823529"/>
    <n v="62.929411764705875"/>
    <n v="141"/>
    <n v="83"/>
    <n v="0.3705357142857143"/>
  </r>
  <r>
    <d v="2006-12-26T00:00:00"/>
    <x v="2"/>
    <x v="2"/>
    <n v="52"/>
    <n v="52"/>
    <n v="3"/>
    <n v="24"/>
    <n v="13.5"/>
    <n v="13.5"/>
    <n v="909"/>
    <n v="67.333333333333329"/>
    <n v="62.929411764705875"/>
    <n v="55"/>
    <n v="28"/>
    <n v="0.33734939759036142"/>
  </r>
  <r>
    <d v="2006-12-27T00:00:00"/>
    <x v="2"/>
    <x v="2"/>
    <n v="52"/>
    <n v="52"/>
    <n v="4"/>
    <n v="15"/>
    <n v="15"/>
    <n v="9.375"/>
    <n v="565"/>
    <n v="60.266666666666666"/>
    <n v="62.929411764705875"/>
    <n v="258"/>
    <n v="122"/>
    <n v="0.32105263157894737"/>
  </r>
  <r>
    <d v="2006-12-31T00:00:00"/>
    <x v="2"/>
    <x v="2"/>
    <n v="53"/>
    <n v="53"/>
    <n v="1"/>
    <n v="15"/>
    <n v="16.5"/>
    <n v="10.3125"/>
    <n v="480"/>
    <n v="46.545454545454547"/>
    <n v="38.545111750994103"/>
    <n v="240"/>
    <n v="184"/>
    <n v="0.43396226415094341"/>
  </r>
  <r>
    <d v="2007-01-01T00:00:00"/>
    <x v="3"/>
    <x v="2"/>
    <n v="1"/>
    <n v="53"/>
    <n v="2"/>
    <n v="24"/>
    <n v="16.5"/>
    <n v="16.5"/>
    <n v="341"/>
    <n v="20.666666666666668"/>
    <n v="38.545111750994103"/>
    <n v="14"/>
    <n v="15"/>
    <n v="0.51724137931034486"/>
  </r>
  <r>
    <d v="2007-01-02T00:00:00"/>
    <x v="3"/>
    <x v="2"/>
    <n v="1"/>
    <n v="53"/>
    <n v="3"/>
    <n v="24"/>
    <n v="13"/>
    <n v="13"/>
    <n v="580"/>
    <n v="44.615384615384613"/>
    <n v="38.545111750994103"/>
    <n v="124"/>
    <n v="56"/>
    <n v="0.31111111111111112"/>
  </r>
  <r>
    <d v="2007-01-03T00:00:00"/>
    <x v="3"/>
    <x v="2"/>
    <n v="1"/>
    <n v="53"/>
    <n v="4"/>
    <n v="15"/>
    <n v="8.5"/>
    <n v="5.3125"/>
    <n v="225"/>
    <n v="42.352941176470587"/>
    <n v="38.545111750994103"/>
    <n v="110"/>
    <n v="54"/>
    <n v="0.32926829268292684"/>
  </r>
  <r>
    <d v="2007-01-07T00:00:00"/>
    <x v="3"/>
    <x v="2"/>
    <n v="2"/>
    <n v="54"/>
    <n v="1"/>
    <n v="15"/>
    <n v="17"/>
    <n v="10.625"/>
    <n v="198"/>
    <n v="18.63529411764706"/>
    <n v="41.58646359732348"/>
    <n v="54"/>
    <n v="57"/>
    <n v="0.51351351351351349"/>
  </r>
  <r>
    <d v="2007-01-08T00:00:00"/>
    <x v="3"/>
    <x v="2"/>
    <n v="2"/>
    <n v="54"/>
    <n v="2"/>
    <n v="24"/>
    <n v="15.5"/>
    <n v="15.5"/>
    <n v="472"/>
    <n v="30.451612903225808"/>
    <n v="41.58646359732348"/>
    <n v="97"/>
    <n v="92"/>
    <n v="0.48677248677248675"/>
  </r>
  <r>
    <d v="2007-01-09T00:00:00"/>
    <x v="3"/>
    <x v="2"/>
    <n v="2"/>
    <n v="54"/>
    <n v="3"/>
    <n v="24"/>
    <n v="12.5"/>
    <n v="12.5"/>
    <n v="611"/>
    <n v="48.88"/>
    <n v="41.58646359732348"/>
    <n v="0"/>
    <n v="0"/>
    <e v="#DIV/0!"/>
  </r>
  <r>
    <d v="2007-01-10T00:00:00"/>
    <x v="3"/>
    <x v="2"/>
    <n v="2"/>
    <n v="54"/>
    <n v="4"/>
    <n v="15"/>
    <n v="9.5"/>
    <n v="5.9375"/>
    <n v="406"/>
    <n v="68.378947368421052"/>
    <n v="41.58646359732348"/>
    <n v="0"/>
    <n v="0"/>
    <e v="#DIV/0!"/>
  </r>
  <r>
    <d v="2007-11-18T00:00:00"/>
    <x v="3"/>
    <x v="3"/>
    <n v="47"/>
    <n v="47"/>
    <n v="1"/>
    <n v="12"/>
    <n v="14"/>
    <n v="7"/>
    <n v="517"/>
    <n v="73.857142857142861"/>
    <n v="45.609523809523807"/>
    <n v="188"/>
    <n v="162"/>
    <n v="0.46285714285714286"/>
  </r>
  <r>
    <d v="2007-11-19T00:00:00"/>
    <x v="3"/>
    <x v="3"/>
    <n v="47"/>
    <n v="47"/>
    <n v="2"/>
    <n v="24"/>
    <n v="7"/>
    <n v="7"/>
    <n v="194"/>
    <n v="27.714285714285715"/>
    <n v="45.609523809523807"/>
    <m/>
    <m/>
    <m/>
  </r>
  <r>
    <d v="2007-11-20T00:00:00"/>
    <x v="3"/>
    <x v="3"/>
    <n v="47"/>
    <n v="47"/>
    <n v="3"/>
    <n v="24"/>
    <n v="9"/>
    <n v="9"/>
    <n v="249"/>
    <n v="27.666666666666668"/>
    <n v="45.609523809523807"/>
    <m/>
    <m/>
    <m/>
  </r>
  <r>
    <d v="2007-11-21T00:00:00"/>
    <x v="3"/>
    <x v="3"/>
    <n v="47"/>
    <n v="47"/>
    <n v="4"/>
    <n v="12"/>
    <n v="5"/>
    <n v="2.5"/>
    <n v="133"/>
    <n v="53.2"/>
    <n v="45.609523809523807"/>
    <m/>
    <m/>
    <m/>
  </r>
  <r>
    <d v="2007-11-25T00:00:00"/>
    <x v="3"/>
    <x v="3"/>
    <n v="48"/>
    <n v="48"/>
    <n v="1"/>
    <n v="12"/>
    <n v="15"/>
    <n v="7.5"/>
    <n v="517"/>
    <n v="68.933333333333337"/>
    <n v="75.245833333333337"/>
    <n v="202"/>
    <n v="107"/>
    <n v="0.34627831715210355"/>
  </r>
  <r>
    <d v="2007-11-26T00:00:00"/>
    <x v="3"/>
    <x v="3"/>
    <n v="48"/>
    <n v="48"/>
    <n v="2"/>
    <n v="24"/>
    <n v="12"/>
    <n v="12"/>
    <n v="537"/>
    <n v="44.75"/>
    <n v="75.245833333333337"/>
    <n v="129"/>
    <n v="59"/>
    <n v="0.31382978723404253"/>
  </r>
  <r>
    <d v="2007-11-27T00:00:00"/>
    <x v="3"/>
    <x v="3"/>
    <n v="48"/>
    <n v="48"/>
    <n v="3"/>
    <n v="24"/>
    <n v="10"/>
    <n v="10"/>
    <n v="579"/>
    <n v="57.9"/>
    <n v="75.245833333333337"/>
    <n v="60"/>
    <n v="63"/>
    <n v="0.51219512195121952"/>
  </r>
  <r>
    <d v="2007-11-28T00:00:00"/>
    <x v="3"/>
    <x v="3"/>
    <n v="48"/>
    <n v="48"/>
    <n v="4"/>
    <n v="12"/>
    <n v="10"/>
    <n v="5"/>
    <n v="647"/>
    <n v="129.4"/>
    <n v="75.245833333333337"/>
    <n v="56"/>
    <n v="45"/>
    <n v="0.44554455445544555"/>
  </r>
  <r>
    <d v="2007-12-02T00:00:00"/>
    <x v="3"/>
    <x v="3"/>
    <n v="49"/>
    <n v="49"/>
    <n v="1"/>
    <n v="12"/>
    <n v="19"/>
    <n v="9.5"/>
    <n v="1849"/>
    <n v="194.63157894736841"/>
    <n v="105.63061299081036"/>
    <n v="527"/>
    <n v="367"/>
    <n v="0.41051454138702459"/>
  </r>
  <r>
    <d v="2007-12-03T00:00:00"/>
    <x v="3"/>
    <x v="3"/>
    <n v="49"/>
    <n v="49"/>
    <n v="2"/>
    <n v="24"/>
    <n v="18"/>
    <n v="18"/>
    <n v="971"/>
    <n v="53.944444444444443"/>
    <n v="105.63061299081036"/>
    <n v="145"/>
    <n v="84"/>
    <n v="0.36681222707423583"/>
  </r>
  <r>
    <d v="2007-12-04T00:00:00"/>
    <x v="3"/>
    <x v="3"/>
    <n v="49"/>
    <n v="49"/>
    <n v="3"/>
    <n v="24"/>
    <n v="8"/>
    <n v="8"/>
    <n v="299"/>
    <n v="37.375"/>
    <n v="105.63061299081036"/>
    <m/>
    <m/>
    <m/>
  </r>
  <r>
    <d v="2007-12-05T00:00:00"/>
    <x v="3"/>
    <x v="3"/>
    <n v="49"/>
    <n v="49"/>
    <n v="4"/>
    <n v="12"/>
    <n v="7"/>
    <n v="3.5"/>
    <n v="478"/>
    <n v="136.57142857142858"/>
    <n v="105.63061299081036"/>
    <n v="42"/>
    <n v="26"/>
    <n v="0.38235294117647056"/>
  </r>
  <r>
    <d v="2007-12-09T00:00:00"/>
    <x v="3"/>
    <x v="3"/>
    <n v="50"/>
    <n v="50"/>
    <n v="1"/>
    <n v="12"/>
    <n v="19"/>
    <n v="9.5"/>
    <n v="1606"/>
    <n v="169.05263157894737"/>
    <n v="152.40482456140353"/>
    <n v="696"/>
    <n v="448"/>
    <n v="0.39160839160839161"/>
  </r>
  <r>
    <d v="2007-12-10T00:00:00"/>
    <x v="3"/>
    <x v="3"/>
    <n v="50"/>
    <n v="50"/>
    <n v="2"/>
    <n v="24"/>
    <n v="16"/>
    <n v="16"/>
    <n v="2476"/>
    <n v="154.75"/>
    <n v="152.40482456140353"/>
    <n v="237"/>
    <n v="190"/>
    <n v="0.44496487119437939"/>
  </r>
  <r>
    <d v="2007-12-11T00:00:00"/>
    <x v="3"/>
    <x v="3"/>
    <n v="50"/>
    <n v="50"/>
    <n v="3"/>
    <n v="24"/>
    <n v="16"/>
    <n v="16"/>
    <n v="2028"/>
    <n v="126.75"/>
    <n v="152.40482456140353"/>
    <n v="368"/>
    <n v="262"/>
    <n v="0.41587301587301589"/>
  </r>
  <r>
    <d v="2007-12-12T00:00:00"/>
    <x v="3"/>
    <x v="3"/>
    <n v="50"/>
    <n v="50"/>
    <n v="4"/>
    <n v="12"/>
    <n v="15"/>
    <n v="7.5"/>
    <n v="1193"/>
    <n v="159.06666666666666"/>
    <n v="152.40482456140353"/>
    <n v="287"/>
    <n v="194"/>
    <n v="0.40332640332640335"/>
  </r>
  <r>
    <d v="2007-12-16T00:00:00"/>
    <x v="3"/>
    <x v="3"/>
    <n v="51"/>
    <n v="51"/>
    <n v="1"/>
    <n v="12"/>
    <n v="24"/>
    <n v="12"/>
    <n v="2566"/>
    <n v="213.83333333333334"/>
    <n v="138.91179653679654"/>
    <n v="428"/>
    <n v="498"/>
    <n v="0.53779697624190059"/>
  </r>
  <r>
    <d v="2007-12-17T00:00:00"/>
    <x v="3"/>
    <x v="3"/>
    <n v="51"/>
    <n v="51"/>
    <n v="2"/>
    <n v="24"/>
    <n v="22"/>
    <n v="22"/>
    <n v="2079"/>
    <n v="94.5"/>
    <n v="138.91179653679654"/>
    <n v="451"/>
    <n v="445"/>
    <n v="0.4966517857142857"/>
  </r>
  <r>
    <d v="2007-12-18T00:00:00"/>
    <x v="3"/>
    <x v="3"/>
    <n v="51"/>
    <n v="51"/>
    <n v="3"/>
    <n v="24"/>
    <n v="22"/>
    <n v="22"/>
    <n v="2187"/>
    <n v="99.409090909090907"/>
    <n v="138.91179653679654"/>
    <n v="331"/>
    <n v="328"/>
    <n v="0.49772382397572079"/>
  </r>
  <r>
    <d v="2007-12-19T00:00:00"/>
    <x v="3"/>
    <x v="3"/>
    <n v="51"/>
    <n v="51"/>
    <n v="4"/>
    <n v="12"/>
    <n v="21"/>
    <n v="10.5"/>
    <n v="1553"/>
    <n v="147.9047619047619"/>
    <n v="138.91179653679654"/>
    <n v="424"/>
    <n v="318"/>
    <n v="0.42857142857142855"/>
  </r>
  <r>
    <d v="2007-12-23T00:00:00"/>
    <x v="3"/>
    <x v="3"/>
    <n v="52"/>
    <n v="52"/>
    <n v="1"/>
    <n v="12"/>
    <n v="18"/>
    <n v="9"/>
    <n v="896"/>
    <n v="99.555555555555557"/>
    <n v="84.420672894357097"/>
    <n v="126"/>
    <n v="185"/>
    <n v="0.59485530546623799"/>
  </r>
  <r>
    <d v="2007-12-24T00:00:00"/>
    <x v="3"/>
    <x v="3"/>
    <n v="52"/>
    <n v="52"/>
    <n v="2"/>
    <n v="24"/>
    <n v="19"/>
    <n v="19"/>
    <n v="1383"/>
    <n v="72.78947368421052"/>
    <n v="84.420672894357097"/>
    <n v="288"/>
    <n v="402"/>
    <n v="0.58260869565217388"/>
  </r>
  <r>
    <d v="2007-12-25T00:00:00"/>
    <x v="3"/>
    <x v="3"/>
    <n v="52"/>
    <n v="52"/>
    <n v="3"/>
    <n v="24"/>
    <n v="11"/>
    <n v="11"/>
    <n v="736"/>
    <n v="66.909090909090907"/>
    <n v="84.420672894357097"/>
    <n v="12"/>
    <n v="20"/>
    <n v="0.625"/>
  </r>
  <r>
    <d v="2007-12-26T00:00:00"/>
    <x v="3"/>
    <x v="3"/>
    <n v="52"/>
    <n v="52"/>
    <n v="4"/>
    <n v="12"/>
    <n v="14"/>
    <n v="7"/>
    <n v="689"/>
    <n v="98.428571428571431"/>
    <n v="84.420672894357097"/>
    <n v="165"/>
    <n v="176"/>
    <n v="0.5161290322580645"/>
  </r>
  <r>
    <d v="2007-12-30T00:00:00"/>
    <x v="3"/>
    <x v="3"/>
    <n v="53"/>
    <n v="53"/>
    <n v="1"/>
    <n v="12"/>
    <n v="21"/>
    <n v="10.5"/>
    <n v="1253"/>
    <n v="119.33333333333333"/>
    <n v="74.279040404040401"/>
    <n v="283"/>
    <n v="333"/>
    <n v="0.54058441558441561"/>
  </r>
  <r>
    <d v="2007-12-31T00:00:00"/>
    <x v="3"/>
    <x v="3"/>
    <n v="53"/>
    <n v="53"/>
    <n v="2"/>
    <n v="24"/>
    <n v="18"/>
    <n v="18"/>
    <n v="1037"/>
    <n v="57.611111111111114"/>
    <n v="74.279040404040401"/>
    <n v="40"/>
    <n v="54"/>
    <n v="0.57446808510638303"/>
  </r>
  <r>
    <d v="2008-01-01T00:00:00"/>
    <x v="4"/>
    <x v="3"/>
    <n v="1"/>
    <n v="53"/>
    <n v="3"/>
    <n v="24"/>
    <n v="11"/>
    <n v="11"/>
    <n v="217"/>
    <n v="19.727272727272727"/>
    <n v="74.279040404040401"/>
    <n v="40"/>
    <n v="32"/>
    <n v="0.44444444444444442"/>
  </r>
  <r>
    <d v="2008-01-02T00:00:00"/>
    <x v="4"/>
    <x v="3"/>
    <n v="1"/>
    <n v="53"/>
    <n v="4"/>
    <n v="12"/>
    <n v="9"/>
    <n v="4.5"/>
    <n v="452"/>
    <n v="100.44444444444444"/>
    <n v="74.279040404040401"/>
    <n v="125"/>
    <n v="91"/>
    <n v="0.42129629629629628"/>
  </r>
  <r>
    <d v="2008-01-06T00:00:00"/>
    <x v="4"/>
    <x v="3"/>
    <n v="2"/>
    <n v="54"/>
    <n v="1"/>
    <n v="12"/>
    <n v="21"/>
    <n v="10.5"/>
    <n v="634"/>
    <n v="60.38095238095238"/>
    <n v="35.074404761904759"/>
    <n v="61"/>
    <n v="105"/>
    <n v="0.63253012048192769"/>
  </r>
  <r>
    <d v="2008-01-07T00:00:00"/>
    <x v="4"/>
    <x v="3"/>
    <n v="2"/>
    <n v="54"/>
    <n v="2"/>
    <n v="24"/>
    <n v="18"/>
    <n v="18"/>
    <n v="348"/>
    <n v="19.333333333333332"/>
    <n v="35.074404761904759"/>
    <n v="114"/>
    <n v="107"/>
    <n v="0.48416289592760181"/>
  </r>
  <r>
    <d v="2008-01-08T00:00:00"/>
    <x v="4"/>
    <x v="3"/>
    <n v="2"/>
    <n v="54"/>
    <n v="3"/>
    <n v="24"/>
    <n v="12"/>
    <n v="12"/>
    <n v="115"/>
    <n v="9.5833333333333339"/>
    <n v="35.074404761904759"/>
    <n v="32"/>
    <n v="48"/>
    <n v="0.6"/>
  </r>
  <r>
    <d v="2008-01-09T00:00:00"/>
    <x v="4"/>
    <x v="3"/>
    <n v="2"/>
    <n v="54"/>
    <n v="4"/>
    <n v="12"/>
    <n v="6"/>
    <n v="3"/>
    <n v="153"/>
    <n v="51"/>
    <n v="35.074404761904759"/>
    <m/>
    <m/>
    <m/>
  </r>
  <r>
    <d v="2008-01-13T00:00:00"/>
    <x v="4"/>
    <x v="3"/>
    <n v="3"/>
    <n v="55"/>
    <n v="1"/>
    <n v="12"/>
    <n v="16"/>
    <n v="8"/>
    <n v="316"/>
    <n v="39.5"/>
    <n v="19.047619047619047"/>
    <n v="94"/>
    <n v="116"/>
    <n v="0.55238095238095242"/>
  </r>
  <r>
    <d v="2008-01-14T00:00:00"/>
    <x v="4"/>
    <x v="3"/>
    <n v="3"/>
    <n v="55"/>
    <n v="2"/>
    <n v="24"/>
    <n v="14"/>
    <n v="14"/>
    <n v="229"/>
    <n v="16.357142857142858"/>
    <n v="19.047619047619047"/>
    <m/>
    <m/>
    <m/>
  </r>
  <r>
    <d v="2008-01-15T00:00:00"/>
    <x v="4"/>
    <x v="3"/>
    <n v="3"/>
    <n v="55"/>
    <n v="3"/>
    <n v="24"/>
    <n v="12"/>
    <n v="12"/>
    <n v="112"/>
    <n v="9.3333333333333339"/>
    <n v="19.047619047619047"/>
    <m/>
    <m/>
    <m/>
  </r>
  <r>
    <d v="2008-01-16T00:00:00"/>
    <x v="4"/>
    <x v="3"/>
    <n v="3"/>
    <n v="55"/>
    <n v="4"/>
    <n v="12"/>
    <n v="10"/>
    <n v="5"/>
    <n v="55"/>
    <n v="11"/>
    <n v="19.047619047619047"/>
    <m/>
    <m/>
    <m/>
  </r>
  <r>
    <d v="2008-11-16T00:00:00"/>
    <x v="4"/>
    <x v="4"/>
    <n v="47"/>
    <n v="47"/>
    <n v="1"/>
    <n v="12"/>
    <n v="19"/>
    <n v="9.5"/>
    <n v="318"/>
    <n v="33.473684210526315"/>
    <n v="23.299671052631581"/>
    <n v="106"/>
    <n v="55"/>
    <n v="0.34161490683229812"/>
  </r>
  <r>
    <d v="2008-11-17T00:00:00"/>
    <x v="4"/>
    <x v="4"/>
    <n v="47"/>
    <n v="47"/>
    <n v="2"/>
    <n v="24"/>
    <n v="14"/>
    <n v="14"/>
    <n v="252"/>
    <n v="18"/>
    <n v="23.299671052631581"/>
    <n v="40"/>
    <n v="21"/>
    <n v="0.34426229508196721"/>
  </r>
  <r>
    <d v="2008-11-18T00:00:00"/>
    <x v="4"/>
    <x v="4"/>
    <n v="47"/>
    <n v="47"/>
    <n v="3"/>
    <n v="24"/>
    <n v="8"/>
    <n v="8"/>
    <n v="89"/>
    <n v="11.125"/>
    <n v="23.299671052631581"/>
    <m/>
    <m/>
    <m/>
  </r>
  <r>
    <d v="2008-11-19T00:00:00"/>
    <x v="4"/>
    <x v="4"/>
    <n v="47"/>
    <n v="47"/>
    <n v="4"/>
    <n v="12"/>
    <n v="10"/>
    <n v="5"/>
    <n v="153"/>
    <n v="30.6"/>
    <n v="23.299671052631581"/>
    <n v="27"/>
    <n v="22"/>
    <n v="0.44897959183673469"/>
  </r>
  <r>
    <d v="2008-11-23T00:00:00"/>
    <x v="4"/>
    <x v="4"/>
    <n v="48"/>
    <n v="48"/>
    <n v="1"/>
    <n v="12"/>
    <n v="17"/>
    <n v="8.5"/>
    <n v="697"/>
    <n v="82"/>
    <n v="56.108041958041959"/>
    <n v="113"/>
    <n v="91"/>
    <n v="0.44607843137254904"/>
  </r>
  <r>
    <d v="2008-11-24T00:00:00"/>
    <x v="4"/>
    <x v="4"/>
    <n v="48"/>
    <n v="48"/>
    <n v="2"/>
    <n v="24"/>
    <n v="13"/>
    <n v="13"/>
    <n v="493"/>
    <n v="37.92307692307692"/>
    <n v="56.108041958041959"/>
    <m/>
    <m/>
    <m/>
  </r>
  <r>
    <d v="2008-11-25T00:00:00"/>
    <x v="4"/>
    <x v="4"/>
    <n v="48"/>
    <n v="48"/>
    <n v="3"/>
    <n v="24"/>
    <n v="11"/>
    <n v="11"/>
    <n v="417"/>
    <n v="37.909090909090907"/>
    <n v="56.108041958041959"/>
    <m/>
    <m/>
    <m/>
  </r>
  <r>
    <d v="2008-11-26T00:00:00"/>
    <x v="4"/>
    <x v="4"/>
    <n v="48"/>
    <n v="48"/>
    <n v="4"/>
    <n v="12"/>
    <n v="10"/>
    <n v="5"/>
    <n v="333"/>
    <n v="66.599999999999994"/>
    <n v="56.108041958041959"/>
    <m/>
    <m/>
    <m/>
  </r>
  <r>
    <d v="2008-11-30T00:00:00"/>
    <x v="4"/>
    <x v="4"/>
    <n v="49"/>
    <n v="49"/>
    <n v="1"/>
    <n v="12"/>
    <n v="20"/>
    <n v="10"/>
    <n v="1283"/>
    <n v="128.30000000000001"/>
    <n v="76.977287581699358"/>
    <m/>
    <m/>
    <m/>
  </r>
  <r>
    <d v="2008-12-01T00:00:00"/>
    <x v="4"/>
    <x v="4"/>
    <n v="49"/>
    <n v="49"/>
    <n v="2"/>
    <n v="24"/>
    <n v="20"/>
    <n v="20"/>
    <n v="1128"/>
    <n v="56.4"/>
    <n v="76.977287581699358"/>
    <n v="251"/>
    <n v="157"/>
    <n v="0.38480392156862747"/>
  </r>
  <r>
    <d v="2008-12-02T00:00:00"/>
    <x v="4"/>
    <x v="4"/>
    <n v="49"/>
    <n v="49"/>
    <n v="3"/>
    <n v="24"/>
    <n v="17"/>
    <n v="17"/>
    <n v="965"/>
    <n v="56.764705882352942"/>
    <n v="76.977287581699358"/>
    <n v="91"/>
    <n v="70"/>
    <n v="0.43478260869565216"/>
  </r>
  <r>
    <d v="2008-12-03T00:00:00"/>
    <x v="4"/>
    <x v="4"/>
    <n v="49"/>
    <n v="49"/>
    <n v="4"/>
    <n v="12"/>
    <n v="18"/>
    <n v="9"/>
    <n v="598"/>
    <n v="66.444444444444443"/>
    <n v="76.977287581699358"/>
    <n v="142"/>
    <n v="81"/>
    <n v="0.3632286995515695"/>
  </r>
  <r>
    <d v="2008-12-07T00:00:00"/>
    <x v="4"/>
    <x v="4"/>
    <n v="50"/>
    <n v="50"/>
    <n v="1"/>
    <n v="12"/>
    <n v="23"/>
    <n v="11.5"/>
    <n v="2798"/>
    <n v="243.30434782608697"/>
    <n v="130.24150362318841"/>
    <n v="126"/>
    <n v="21"/>
    <n v="0.14285714285714285"/>
  </r>
  <r>
    <d v="2008-12-08T00:00:00"/>
    <x v="4"/>
    <x v="4"/>
    <n v="50"/>
    <n v="50"/>
    <n v="2"/>
    <n v="24"/>
    <n v="25"/>
    <n v="25"/>
    <n v="2573"/>
    <n v="102.92"/>
    <n v="130.24150362318841"/>
    <n v="601"/>
    <n v="363"/>
    <n v="0.37655601659751037"/>
  </r>
  <r>
    <d v="2008-12-09T00:00:00"/>
    <x v="4"/>
    <x v="4"/>
    <n v="50"/>
    <n v="50"/>
    <n v="3"/>
    <n v="24"/>
    <n v="24"/>
    <n v="24"/>
    <n v="1825"/>
    <n v="76.041666666666671"/>
    <n v="130.24150362318841"/>
    <n v="451"/>
    <n v="258"/>
    <n v="0.36389280677009872"/>
  </r>
  <r>
    <d v="2008-12-10T00:00:00"/>
    <x v="4"/>
    <x v="4"/>
    <n v="50"/>
    <n v="50"/>
    <n v="4"/>
    <n v="12"/>
    <n v="20"/>
    <n v="10"/>
    <n v="987"/>
    <n v="98.7"/>
    <n v="130.24150362318841"/>
    <n v="281"/>
    <n v="173"/>
    <n v="0.38105726872246698"/>
  </r>
  <r>
    <d v="2008-12-14T00:00:00"/>
    <x v="4"/>
    <x v="4"/>
    <n v="51"/>
    <n v="51"/>
    <n v="1"/>
    <n v="12"/>
    <n v="28"/>
    <n v="14"/>
    <n v="3140"/>
    <n v="224.28571428571428"/>
    <n v="152.56976576055524"/>
    <n v="301"/>
    <n v="172"/>
    <n v="0.36363636363636365"/>
  </r>
  <r>
    <d v="2008-12-15T00:00:00"/>
    <x v="4"/>
    <x v="4"/>
    <n v="51"/>
    <n v="51"/>
    <n v="2"/>
    <n v="24"/>
    <n v="28"/>
    <n v="28"/>
    <n v="3274"/>
    <n v="116.92857142857143"/>
    <n v="152.56976576055524"/>
    <n v="775"/>
    <n v="556"/>
    <n v="0.41773102930127726"/>
  </r>
  <r>
    <d v="2008-12-16T00:00:00"/>
    <x v="4"/>
    <x v="4"/>
    <n v="51"/>
    <n v="51"/>
    <n v="3"/>
    <n v="24"/>
    <n v="26"/>
    <n v="26"/>
    <n v="3134"/>
    <n v="120.53846153846153"/>
    <n v="152.56976576055524"/>
    <n v="419"/>
    <n v="358"/>
    <n v="0.46074646074646075"/>
  </r>
  <r>
    <d v="2008-12-17T00:00:00"/>
    <x v="4"/>
    <x v="4"/>
    <n v="51"/>
    <n v="51"/>
    <n v="4"/>
    <n v="12"/>
    <n v="19"/>
    <n v="9.5"/>
    <n v="1411"/>
    <n v="148.52631578947367"/>
    <n v="152.56976576055524"/>
    <n v="296"/>
    <n v="325"/>
    <n v="0.52334943639291465"/>
  </r>
  <r>
    <d v="2008-12-21T00:00:00"/>
    <x v="4"/>
    <x v="4"/>
    <n v="52"/>
    <n v="52"/>
    <n v="1"/>
    <n v="12"/>
    <n v="21"/>
    <n v="10.5"/>
    <n v="2537"/>
    <n v="241.61904761904762"/>
    <n v="115.20196741854636"/>
    <n v="168"/>
    <n v="170"/>
    <n v="0.50295857988165682"/>
  </r>
  <r>
    <d v="2008-12-22T00:00:00"/>
    <x v="4"/>
    <x v="4"/>
    <n v="52"/>
    <n v="52"/>
    <n v="2"/>
    <n v="24"/>
    <n v="19"/>
    <n v="19"/>
    <n v="2020"/>
    <n v="106.31578947368421"/>
    <n v="115.20196741854636"/>
    <n v="560"/>
    <n v="500"/>
    <n v="0.47169811320754718"/>
  </r>
  <r>
    <d v="2008-12-23T00:00:00"/>
    <x v="4"/>
    <x v="4"/>
    <n v="52"/>
    <n v="52"/>
    <n v="3"/>
    <n v="24"/>
    <n v="8"/>
    <n v="8"/>
    <n v="567"/>
    <n v="70.875"/>
    <n v="115.20196741854636"/>
    <n v="78"/>
    <n v="146"/>
    <n v="0.6517857142857143"/>
  </r>
  <r>
    <d v="2008-12-24T00:00:00"/>
    <x v="4"/>
    <x v="4"/>
    <n v="52"/>
    <n v="52"/>
    <n v="4"/>
    <n v="24"/>
    <n v="5"/>
    <n v="5"/>
    <n v="281"/>
    <n v="56.2"/>
    <n v="115.20196741854636"/>
    <n v="47"/>
    <n v="68"/>
    <n v="0.59130434782608698"/>
  </r>
  <r>
    <d v="2008-12-25T00:00:00"/>
    <x v="4"/>
    <x v="4"/>
    <n v="52"/>
    <n v="52"/>
    <n v="5"/>
    <n v="12"/>
    <n v="4"/>
    <n v="2"/>
    <n v="202"/>
    <n v="101"/>
    <n v="115.20196741854636"/>
    <m/>
    <m/>
    <m/>
  </r>
  <r>
    <d v="2008-12-28T00:00:00"/>
    <x v="4"/>
    <x v="4"/>
    <n v="53"/>
    <n v="53"/>
    <n v="1"/>
    <n v="12"/>
    <n v="26"/>
    <n v="13"/>
    <n v="2707"/>
    <n v="208.23076923076923"/>
    <n v="118.62085940375414"/>
    <n v="439"/>
    <n v="452"/>
    <n v="0.50729517396184065"/>
  </r>
  <r>
    <d v="2008-12-29T00:00:00"/>
    <x v="4"/>
    <x v="4"/>
    <n v="53"/>
    <n v="53"/>
    <n v="2"/>
    <n v="24"/>
    <n v="26"/>
    <n v="26"/>
    <n v="2153"/>
    <n v="82.807692307692307"/>
    <n v="118.62085940375414"/>
    <n v="298"/>
    <n v="267"/>
    <n v="0.47256637168141591"/>
  </r>
  <r>
    <d v="2008-12-30T00:00:00"/>
    <x v="4"/>
    <x v="4"/>
    <n v="53"/>
    <n v="53"/>
    <n v="3"/>
    <n v="24"/>
    <n v="19"/>
    <n v="19"/>
    <n v="1544"/>
    <n v="81.263157894736835"/>
    <n v="118.62085940375414"/>
    <n v="300"/>
    <n v="353"/>
    <n v="0.5405819295558959"/>
  </r>
  <r>
    <d v="2008-12-31T00:00:00"/>
    <x v="4"/>
    <x v="4"/>
    <n v="53"/>
    <n v="53"/>
    <n v="4"/>
    <n v="12"/>
    <n v="11"/>
    <n v="5.5"/>
    <n v="562"/>
    <n v="102.18181818181819"/>
    <n v="118.62085940375414"/>
    <n v="245"/>
    <n v="174"/>
    <n v="0.41527446300715992"/>
  </r>
  <r>
    <d v="2009-01-04T00:00:00"/>
    <x v="5"/>
    <x v="4"/>
    <n v="2"/>
    <n v="54"/>
    <n v="1"/>
    <n v="12"/>
    <n v="22"/>
    <n v="11"/>
    <n v="1511"/>
    <n v="137.36363636363637"/>
    <n v="78.423796791443863"/>
    <n v="295"/>
    <n v="326"/>
    <n v="0.5249597423510467"/>
  </r>
  <r>
    <d v="2009-01-05T00:00:00"/>
    <x v="5"/>
    <x v="4"/>
    <n v="2"/>
    <n v="54"/>
    <n v="2"/>
    <n v="24"/>
    <n v="17"/>
    <n v="17"/>
    <n v="885"/>
    <n v="52.058823529411768"/>
    <n v="78.423796791443863"/>
    <n v="410"/>
    <n v="377"/>
    <n v="0.47903430749682335"/>
  </r>
  <r>
    <d v="2009-01-06T00:00:00"/>
    <x v="5"/>
    <x v="4"/>
    <n v="2"/>
    <n v="54"/>
    <n v="3"/>
    <n v="24"/>
    <n v="11"/>
    <n v="11"/>
    <n v="465"/>
    <n v="42.272727272727273"/>
    <n v="78.423796791443863"/>
    <n v="101"/>
    <n v="81"/>
    <n v="0.44505494505494503"/>
  </r>
  <r>
    <d v="2009-01-07T00:00:00"/>
    <x v="5"/>
    <x v="4"/>
    <n v="2"/>
    <n v="54"/>
    <n v="4"/>
    <n v="12"/>
    <n v="4"/>
    <n v="2"/>
    <n v="164"/>
    <n v="82"/>
    <n v="78.423796791443863"/>
    <m/>
    <m/>
    <m/>
  </r>
  <r>
    <d v="2009-01-11T00:00:00"/>
    <x v="5"/>
    <x v="4"/>
    <n v="3"/>
    <n v="55"/>
    <n v="1"/>
    <n v="12"/>
    <n v="16"/>
    <n v="8"/>
    <n v="168"/>
    <n v="21"/>
    <n v="31.040404040404042"/>
    <n v="38"/>
    <n v="16"/>
    <n v="0.29629629629629628"/>
  </r>
  <r>
    <d v="2009-01-12T00:00:00"/>
    <x v="5"/>
    <x v="4"/>
    <n v="3"/>
    <n v="55"/>
    <n v="2"/>
    <n v="24"/>
    <n v="11"/>
    <n v="11"/>
    <n v="412"/>
    <n v="37.454545454545453"/>
    <n v="31.040404040404042"/>
    <n v="17"/>
    <n v="21"/>
    <n v="0.55263157894736847"/>
  </r>
  <r>
    <d v="2009-01-13T00:00:00"/>
    <x v="5"/>
    <x v="4"/>
    <n v="3"/>
    <n v="55"/>
    <n v="3"/>
    <n v="24"/>
    <n v="9"/>
    <n v="9"/>
    <n v="312"/>
    <n v="34.666666666666664"/>
    <n v="31.040404040404042"/>
    <n v="5"/>
    <n v="16"/>
    <n v="0.76190476190476186"/>
  </r>
  <r>
    <d v="2009-01-14T00:00:00"/>
    <x v="5"/>
    <x v="4"/>
    <n v="3"/>
    <n v="55"/>
    <n v="4"/>
    <n v="12"/>
    <m/>
    <n v="0"/>
    <n v="0"/>
    <m/>
    <n v="31.040404040404042"/>
    <m/>
    <m/>
    <m/>
  </r>
  <r>
    <d v="2009-11-15T00:00:00"/>
    <x v="5"/>
    <x v="5"/>
    <n v="47"/>
    <n v="47"/>
    <n v="1"/>
    <n v="12"/>
    <n v="10"/>
    <n v="5"/>
    <n v="80"/>
    <n v="16"/>
    <n v="13.922619047619047"/>
    <m/>
    <m/>
    <m/>
  </r>
  <r>
    <d v="2009-11-16T00:00:00"/>
    <x v="5"/>
    <x v="5"/>
    <n v="47"/>
    <n v="47"/>
    <n v="2"/>
    <n v="24"/>
    <n v="7"/>
    <n v="7"/>
    <n v="41"/>
    <n v="5.8571428571428568"/>
    <n v="13.922619047619047"/>
    <m/>
    <m/>
    <m/>
  </r>
  <r>
    <d v="2009-11-17T00:00:00"/>
    <x v="5"/>
    <x v="5"/>
    <n v="47"/>
    <n v="47"/>
    <n v="3"/>
    <n v="24"/>
    <n v="6"/>
    <n v="6"/>
    <n v="29"/>
    <n v="4.833333333333333"/>
    <n v="13.922619047619047"/>
    <m/>
    <m/>
    <m/>
  </r>
  <r>
    <d v="2009-11-18T00:00:00"/>
    <x v="5"/>
    <x v="5"/>
    <n v="47"/>
    <n v="47"/>
    <n v="4"/>
    <n v="12"/>
    <n v="2"/>
    <n v="1"/>
    <n v="29"/>
    <n v="29"/>
    <n v="13.922619047619047"/>
    <m/>
    <m/>
    <m/>
  </r>
  <r>
    <d v="2009-11-22T00:00:00"/>
    <x v="5"/>
    <x v="5"/>
    <n v="48"/>
    <n v="48"/>
    <n v="1"/>
    <n v="12"/>
    <n v="13"/>
    <n v="6.5"/>
    <n v="329"/>
    <n v="50.615384615384613"/>
    <n v="35.312873931623933"/>
    <n v="99"/>
    <n v="76"/>
    <n v="0.43428571428571427"/>
  </r>
  <r>
    <d v="2009-11-23T00:00:00"/>
    <x v="5"/>
    <x v="5"/>
    <n v="48"/>
    <n v="48"/>
    <n v="2"/>
    <n v="24"/>
    <n v="10"/>
    <n v="10"/>
    <n v="334"/>
    <n v="33.4"/>
    <n v="35.312873931623933"/>
    <n v="94"/>
    <n v="30"/>
    <n v="0.24193548387096775"/>
  </r>
  <r>
    <d v="2009-11-24T00:00:00"/>
    <x v="5"/>
    <x v="5"/>
    <n v="48"/>
    <n v="48"/>
    <n v="3"/>
    <n v="24"/>
    <n v="8"/>
    <n v="8"/>
    <n v="225"/>
    <n v="28.125"/>
    <n v="35.312873931623933"/>
    <m/>
    <m/>
    <m/>
  </r>
  <r>
    <d v="2009-11-25T00:00:00"/>
    <x v="5"/>
    <x v="5"/>
    <n v="48"/>
    <n v="48"/>
    <n v="4"/>
    <n v="12"/>
    <n v="9"/>
    <n v="4.5"/>
    <n v="131"/>
    <n v="29.111111111111111"/>
    <n v="35.312873931623933"/>
    <m/>
    <m/>
    <m/>
  </r>
  <r>
    <d v="2009-11-29T00:00:00"/>
    <x v="5"/>
    <x v="5"/>
    <n v="49"/>
    <n v="49"/>
    <n v="1"/>
    <n v="12"/>
    <n v="19"/>
    <n v="9.5"/>
    <n v="689"/>
    <n v="72.526315789473685"/>
    <n v="37.905388471177943"/>
    <m/>
    <m/>
    <m/>
  </r>
  <r>
    <d v="2009-11-30T00:00:00"/>
    <x v="5"/>
    <x v="5"/>
    <n v="49"/>
    <n v="49"/>
    <n v="2"/>
    <n v="24"/>
    <n v="18"/>
    <n v="18"/>
    <n v="444"/>
    <n v="24.666666666666668"/>
    <n v="37.905388471177943"/>
    <n v="203"/>
    <n v="118"/>
    <n v="0.36760124610591899"/>
  </r>
  <r>
    <d v="2009-12-01T00:00:00"/>
    <x v="5"/>
    <x v="5"/>
    <n v="49"/>
    <n v="49"/>
    <n v="3"/>
    <n v="24"/>
    <n v="14"/>
    <n v="14"/>
    <n v="286"/>
    <n v="20.428571428571427"/>
    <n v="37.905388471177943"/>
    <n v="107"/>
    <n v="81"/>
    <n v="0.43085106382978722"/>
  </r>
  <r>
    <d v="2009-12-02T00:00:00"/>
    <x v="5"/>
    <x v="5"/>
    <n v="49"/>
    <n v="49"/>
    <n v="4"/>
    <n v="12"/>
    <n v="7"/>
    <n v="3.5"/>
    <n v="119"/>
    <n v="34"/>
    <n v="37.905388471177943"/>
    <n v="28"/>
    <n v="17"/>
    <n v="0.37777777777777777"/>
  </r>
  <r>
    <d v="2009-12-06T00:00:00"/>
    <x v="5"/>
    <x v="5"/>
    <n v="50"/>
    <n v="50"/>
    <n v="1"/>
    <n v="12"/>
    <n v="23"/>
    <n v="11.5"/>
    <n v="1090"/>
    <n v="94.782608695652172"/>
    <n v="67.594336384439359"/>
    <n v="543"/>
    <n v="314"/>
    <n v="0.36639439906651111"/>
  </r>
  <r>
    <d v="2009-12-07T00:00:00"/>
    <x v="5"/>
    <x v="5"/>
    <n v="50"/>
    <n v="50"/>
    <n v="2"/>
    <n v="24"/>
    <n v="19"/>
    <n v="19"/>
    <n v="1233"/>
    <n v="64.89473684210526"/>
    <n v="67.594336384439359"/>
    <n v="488"/>
    <n v="286"/>
    <n v="0.36950904392764861"/>
  </r>
  <r>
    <d v="2009-12-08T00:00:00"/>
    <x v="5"/>
    <x v="5"/>
    <n v="50"/>
    <n v="50"/>
    <n v="3"/>
    <n v="24"/>
    <n v="20"/>
    <n v="20"/>
    <n v="1094"/>
    <n v="54.7"/>
    <n v="67.594336384439359"/>
    <n v="449"/>
    <n v="307"/>
    <n v="0.4060846560846561"/>
  </r>
  <r>
    <d v="2009-12-09T00:00:00"/>
    <x v="5"/>
    <x v="5"/>
    <n v="50"/>
    <n v="50"/>
    <n v="4"/>
    <n v="12"/>
    <n v="14"/>
    <n v="7"/>
    <n v="392"/>
    <n v="56"/>
    <n v="67.594336384439359"/>
    <n v="86"/>
    <n v="80"/>
    <n v="0.48192771084337349"/>
  </r>
  <r>
    <d v="2009-12-13T00:00:00"/>
    <x v="5"/>
    <x v="5"/>
    <n v="51"/>
    <n v="51"/>
    <n v="1"/>
    <n v="12"/>
    <n v="28"/>
    <n v="14"/>
    <n v="1202"/>
    <n v="85.857142857142861"/>
    <n v="51.887987012987011"/>
    <n v="241"/>
    <n v="188"/>
    <n v="0.43822843822843821"/>
  </r>
  <r>
    <d v="2009-12-14T00:00:00"/>
    <x v="5"/>
    <x v="5"/>
    <n v="51"/>
    <n v="51"/>
    <n v="2"/>
    <n v="24"/>
    <n v="22"/>
    <n v="22"/>
    <n v="1021"/>
    <n v="46.409090909090907"/>
    <n v="51.887987012987011"/>
    <n v="393"/>
    <n v="306"/>
    <n v="0.43776824034334766"/>
  </r>
  <r>
    <d v="2009-12-15T00:00:00"/>
    <x v="5"/>
    <x v="5"/>
    <n v="51"/>
    <n v="51"/>
    <n v="3"/>
    <n v="24"/>
    <n v="20"/>
    <n v="20"/>
    <n v="620"/>
    <n v="31"/>
    <n v="51.887987012987011"/>
    <n v="198"/>
    <n v="139"/>
    <n v="0.41246290801186941"/>
  </r>
  <r>
    <d v="2009-12-16T00:00:00"/>
    <x v="5"/>
    <x v="5"/>
    <n v="51"/>
    <n v="51"/>
    <n v="4"/>
    <n v="12"/>
    <n v="14"/>
    <n v="7"/>
    <n v="310"/>
    <n v="44.285714285714285"/>
    <n v="51.887987012987011"/>
    <n v="116"/>
    <n v="65"/>
    <n v="0.35911602209944754"/>
  </r>
  <r>
    <d v="2009-12-20T00:00:00"/>
    <x v="5"/>
    <x v="5"/>
    <n v="52"/>
    <n v="52"/>
    <n v="1"/>
    <n v="12"/>
    <n v="28"/>
    <n v="14"/>
    <n v="1638"/>
    <n v="117"/>
    <n v="81.437179487179492"/>
    <n v="318"/>
    <n v="197"/>
    <n v="0.3825242718446602"/>
  </r>
  <r>
    <d v="2009-12-21T00:00:00"/>
    <x v="5"/>
    <x v="5"/>
    <n v="52"/>
    <n v="52"/>
    <n v="2"/>
    <n v="24"/>
    <n v="21"/>
    <n v="21"/>
    <n v="1526"/>
    <n v="72.666666666666671"/>
    <n v="81.437179487179492"/>
    <n v="411"/>
    <n v="302"/>
    <n v="0.42356241234221598"/>
  </r>
  <r>
    <d v="2009-12-22T00:00:00"/>
    <x v="5"/>
    <x v="5"/>
    <n v="52"/>
    <n v="52"/>
    <n v="3"/>
    <n v="24"/>
    <n v="26"/>
    <n v="26"/>
    <n v="1472"/>
    <n v="56.615384615384613"/>
    <n v="81.437179487179492"/>
    <n v="423"/>
    <n v="334"/>
    <n v="0.44121532364597094"/>
  </r>
  <r>
    <d v="2009-12-23T00:00:00"/>
    <x v="5"/>
    <x v="5"/>
    <n v="52"/>
    <n v="52"/>
    <n v="4"/>
    <n v="12"/>
    <n v="15"/>
    <n v="7.5"/>
    <n v="596"/>
    <n v="79.466666666666669"/>
    <n v="81.437179487179492"/>
    <n v="259"/>
    <n v="208"/>
    <n v="0.44539614561027835"/>
  </r>
  <r>
    <d v="2009-12-27T00:00:00"/>
    <x v="5"/>
    <x v="5"/>
    <n v="53"/>
    <n v="53"/>
    <n v="1"/>
    <n v="12"/>
    <n v="22"/>
    <n v="11"/>
    <n v="799"/>
    <n v="72.63636363636364"/>
    <n v="51.083766233766241"/>
    <n v="282"/>
    <n v="279"/>
    <n v="0.49732620320855614"/>
  </r>
  <r>
    <d v="2009-12-28T00:00:00"/>
    <x v="5"/>
    <x v="5"/>
    <n v="53"/>
    <n v="53"/>
    <n v="2"/>
    <n v="24"/>
    <n v="22"/>
    <n v="22"/>
    <n v="753"/>
    <n v="34.227272727272727"/>
    <n v="51.083766233766241"/>
    <n v="275"/>
    <n v="243"/>
    <n v="0.46911196911196912"/>
  </r>
  <r>
    <d v="2009-12-29T00:00:00"/>
    <x v="5"/>
    <x v="5"/>
    <n v="53"/>
    <n v="53"/>
    <n v="3"/>
    <n v="24"/>
    <n v="20"/>
    <n v="20"/>
    <n v="658"/>
    <n v="32.9"/>
    <n v="51.083766233766241"/>
    <n v="207"/>
    <n v="160"/>
    <n v="0.43596730245231607"/>
  </r>
  <r>
    <d v="2009-12-30T00:00:00"/>
    <x v="5"/>
    <x v="5"/>
    <n v="53"/>
    <n v="53"/>
    <n v="4"/>
    <n v="12"/>
    <n v="14"/>
    <n v="7"/>
    <n v="452"/>
    <n v="64.571428571428569"/>
    <n v="51.083766233766241"/>
    <n v="117"/>
    <n v="116"/>
    <n v="0.4978540772532189"/>
  </r>
  <r>
    <d v="2010-01-03T00:00:00"/>
    <x v="6"/>
    <x v="5"/>
    <n v="2"/>
    <n v="54"/>
    <n v="1"/>
    <n v="12"/>
    <n v="27"/>
    <n v="13.5"/>
    <n v="1079"/>
    <n v="79.925925925925924"/>
    <n v="41.852747715247716"/>
    <n v="305"/>
    <n v="236"/>
    <n v="0.43622920517560076"/>
  </r>
  <r>
    <d v="2010-01-04T00:00:00"/>
    <x v="6"/>
    <x v="5"/>
    <n v="2"/>
    <n v="54"/>
    <n v="2"/>
    <n v="24"/>
    <n v="22"/>
    <n v="22"/>
    <n v="569"/>
    <n v="25.863636363636363"/>
    <n v="41.852747715247716"/>
    <n v="138"/>
    <n v="140"/>
    <n v="0.50359712230215825"/>
  </r>
  <r>
    <d v="2010-01-05T00:00:00"/>
    <x v="6"/>
    <x v="5"/>
    <n v="2"/>
    <n v="54"/>
    <n v="3"/>
    <n v="24"/>
    <n v="20"/>
    <n v="20"/>
    <n v="381"/>
    <n v="19.05"/>
    <n v="41.852747715247716"/>
    <n v="75"/>
    <n v="89"/>
    <n v="0.54268292682926833"/>
  </r>
  <r>
    <d v="2010-01-06T00:00:00"/>
    <x v="6"/>
    <x v="5"/>
    <n v="2"/>
    <n v="54"/>
    <n v="4"/>
    <n v="12"/>
    <n v="7"/>
    <n v="3.5"/>
    <n v="149"/>
    <n v="42.571428571428569"/>
    <n v="41.852747715247716"/>
    <n v="13"/>
    <n v="17"/>
    <n v="0.56666666666666665"/>
  </r>
  <r>
    <d v="2010-11-21T00:00:00"/>
    <x v="6"/>
    <x v="6"/>
    <n v="48"/>
    <n v="48"/>
    <n v="1"/>
    <n v="12"/>
    <n v="19"/>
    <n v="9.5"/>
    <n v="426"/>
    <n v="44.842105263157897"/>
    <n v="46.308145363408528"/>
    <n v="197"/>
    <n v="135"/>
    <n v="0.40662650602409639"/>
  </r>
  <r>
    <d v="2010-11-22T00:00:00"/>
    <x v="6"/>
    <x v="6"/>
    <n v="48"/>
    <n v="48"/>
    <n v="2"/>
    <n v="24"/>
    <n v="15"/>
    <n v="15"/>
    <n v="278"/>
    <n v="18.533333333333335"/>
    <n v="46.308145363408528"/>
    <n v="95"/>
    <n v="45"/>
    <n v="0.32142857142857145"/>
  </r>
  <r>
    <d v="2010-11-23T00:00:00"/>
    <x v="6"/>
    <x v="6"/>
    <n v="48"/>
    <n v="48"/>
    <n v="3"/>
    <n v="24"/>
    <n v="7"/>
    <n v="7"/>
    <n v="209"/>
    <n v="29.857142857142858"/>
    <n v="46.308145363408528"/>
    <n v="80"/>
    <n v="31"/>
    <n v="0.27927927927927926"/>
  </r>
  <r>
    <d v="2010-11-24T00:00:00"/>
    <x v="6"/>
    <x v="6"/>
    <n v="48"/>
    <n v="48"/>
    <n v="4"/>
    <n v="12"/>
    <n v="3"/>
    <n v="1.5"/>
    <n v="138"/>
    <n v="92"/>
    <n v="46.308145363408528"/>
    <m/>
    <m/>
    <m/>
  </r>
  <r>
    <d v="2010-11-28T00:00:00"/>
    <x v="6"/>
    <x v="6"/>
    <n v="49"/>
    <n v="49"/>
    <n v="1"/>
    <n v="12"/>
    <n v="20"/>
    <n v="10"/>
    <n v="1622"/>
    <n v="162.19999999999999"/>
    <n v="80.416666666666657"/>
    <n v="726"/>
    <n v="495"/>
    <n v="0.40540540540540543"/>
  </r>
  <r>
    <d v="2010-11-29T00:00:00"/>
    <x v="6"/>
    <x v="6"/>
    <n v="49"/>
    <n v="49"/>
    <n v="2"/>
    <n v="24"/>
    <n v="18"/>
    <n v="18"/>
    <n v="1092"/>
    <n v="60.666666666666664"/>
    <n v="80.416666666666657"/>
    <n v="381"/>
    <n v="231"/>
    <n v="0.37745098039215685"/>
  </r>
  <r>
    <d v="2010-11-30T00:00:00"/>
    <x v="6"/>
    <x v="6"/>
    <n v="49"/>
    <n v="49"/>
    <n v="3"/>
    <n v="24"/>
    <n v="15"/>
    <n v="15"/>
    <n v="399"/>
    <n v="26.6"/>
    <n v="80.416666666666657"/>
    <n v="175"/>
    <n v="90"/>
    <n v="0.33962264150943394"/>
  </r>
  <r>
    <d v="2010-12-01T00:00:00"/>
    <x v="6"/>
    <x v="6"/>
    <n v="49"/>
    <n v="49"/>
    <n v="4"/>
    <n v="12"/>
    <n v="10"/>
    <n v="5"/>
    <n v="361"/>
    <n v="72.2"/>
    <n v="80.416666666666657"/>
    <n v="13"/>
    <n v="3"/>
    <n v="0.1875"/>
  </r>
  <r>
    <d v="2010-12-05T00:00:00"/>
    <x v="6"/>
    <x v="6"/>
    <n v="50"/>
    <n v="50"/>
    <n v="1"/>
    <n v="12"/>
    <n v="22"/>
    <n v="11"/>
    <n v="2634"/>
    <n v="239.45454545454547"/>
    <n v="132.43222610722611"/>
    <n v="850"/>
    <n v="422"/>
    <n v="0.33176100628930816"/>
  </r>
  <r>
    <d v="2010-12-06T00:00:00"/>
    <x v="6"/>
    <x v="6"/>
    <n v="50"/>
    <n v="50"/>
    <n v="2"/>
    <n v="24"/>
    <n v="24"/>
    <n v="24"/>
    <n v="2884"/>
    <n v="120.16666666666667"/>
    <n v="132.43222610722611"/>
    <n v="954"/>
    <n v="641"/>
    <n v="0.40188087774294673"/>
  </r>
  <r>
    <d v="2010-12-07T00:00:00"/>
    <x v="6"/>
    <x v="6"/>
    <n v="50"/>
    <n v="50"/>
    <n v="3"/>
    <n v="24"/>
    <n v="20"/>
    <n v="20"/>
    <n v="1356"/>
    <n v="67.8"/>
    <n v="132.43222610722611"/>
    <n v="471"/>
    <n v="341"/>
    <n v="0.41995073891625617"/>
  </r>
  <r>
    <d v="2010-12-08T00:00:00"/>
    <x v="6"/>
    <x v="6"/>
    <n v="50"/>
    <n v="50"/>
    <n v="4"/>
    <n v="12"/>
    <n v="13"/>
    <n v="6.5"/>
    <n v="665"/>
    <n v="102.30769230769231"/>
    <n v="132.43222610722611"/>
    <n v="146"/>
    <n v="111"/>
    <n v="0.43190661478599224"/>
  </r>
  <r>
    <d v="2010-12-12T00:00:00"/>
    <x v="6"/>
    <x v="6"/>
    <n v="51"/>
    <n v="51"/>
    <n v="1"/>
    <n v="12"/>
    <n v="17"/>
    <n v="8.5"/>
    <n v="1231"/>
    <n v="144.8235294117647"/>
    <n v="124.42768686421937"/>
    <n v="399"/>
    <n v="231"/>
    <n v="0.36666666666666664"/>
  </r>
  <r>
    <d v="2010-12-13T00:00:00"/>
    <x v="6"/>
    <x v="6"/>
    <n v="51"/>
    <n v="51"/>
    <n v="2"/>
    <n v="24"/>
    <n v="21"/>
    <n v="21"/>
    <n v="3135"/>
    <n v="149.28571428571428"/>
    <n v="124.42768686421937"/>
    <n v="1056"/>
    <n v="693"/>
    <n v="0.39622641509433965"/>
  </r>
  <r>
    <d v="2010-12-14T00:00:00"/>
    <x v="6"/>
    <x v="6"/>
    <n v="51"/>
    <n v="51"/>
    <n v="3"/>
    <n v="24"/>
    <n v="19"/>
    <n v="19"/>
    <n v="1773"/>
    <n v="93.315789473684205"/>
    <n v="124.42768686421937"/>
    <n v="619"/>
    <n v="433"/>
    <n v="0.41159695817490494"/>
  </r>
  <r>
    <d v="2010-12-15T00:00:00"/>
    <x v="6"/>
    <x v="6"/>
    <n v="51"/>
    <n v="51"/>
    <n v="4"/>
    <n v="12"/>
    <n v="14"/>
    <n v="7"/>
    <n v="772"/>
    <n v="110.28571428571429"/>
    <n v="124.42768686421937"/>
    <n v="400"/>
    <n v="328"/>
    <n v="0.45054945054945056"/>
  </r>
  <r>
    <d v="2010-12-19T00:00:00"/>
    <x v="6"/>
    <x v="6"/>
    <n v="52"/>
    <n v="52"/>
    <n v="1"/>
    <n v="12"/>
    <n v="23"/>
    <n v="11.5"/>
    <n v="1043"/>
    <n v="90.695652173913047"/>
    <n v="70.861413043478265"/>
    <n v="367"/>
    <n v="311"/>
    <n v="0.45870206489675514"/>
  </r>
  <r>
    <d v="2010-12-20T00:00:00"/>
    <x v="6"/>
    <x v="6"/>
    <n v="52"/>
    <n v="52"/>
    <n v="2"/>
    <n v="24"/>
    <n v="20"/>
    <n v="20"/>
    <n v="949"/>
    <n v="47.45"/>
    <n v="70.861413043478265"/>
    <n v="308"/>
    <n v="276"/>
    <n v="0.4726027397260274"/>
  </r>
  <r>
    <d v="2010-12-21T00:00:00"/>
    <x v="6"/>
    <x v="6"/>
    <n v="52"/>
    <n v="52"/>
    <n v="3"/>
    <n v="24"/>
    <n v="20"/>
    <n v="20"/>
    <n v="878"/>
    <n v="43.9"/>
    <n v="70.861413043478265"/>
    <n v="132"/>
    <n v="102"/>
    <n v="0.4358974358974359"/>
  </r>
  <r>
    <d v="2010-12-22T00:00:00"/>
    <x v="6"/>
    <x v="6"/>
    <n v="52"/>
    <n v="52"/>
    <n v="4"/>
    <n v="12"/>
    <n v="10"/>
    <n v="5"/>
    <n v="507"/>
    <n v="101.4"/>
    <n v="70.861413043478265"/>
    <n v="138"/>
    <n v="81"/>
    <n v="0.36986301369863012"/>
  </r>
  <r>
    <d v="2011-11-20T00:00:00"/>
    <x v="7"/>
    <x v="7"/>
    <n v="48"/>
    <n v="48"/>
    <n v="1"/>
    <n v="12"/>
    <n v="22"/>
    <n v="11"/>
    <n v="412"/>
    <n v="37.454545454545453"/>
    <n v="15.666083916083917"/>
    <n v="84"/>
    <n v="46"/>
    <n v="0.35384615384615387"/>
  </r>
  <r>
    <d v="2011-11-21T00:00:00"/>
    <x v="7"/>
    <x v="7"/>
    <n v="48"/>
    <n v="48"/>
    <n v="2"/>
    <n v="24"/>
    <n v="13"/>
    <n v="13"/>
    <n v="180"/>
    <n v="13.846153846153847"/>
    <n v="15.666083916083917"/>
    <m/>
    <m/>
    <m/>
  </r>
  <r>
    <d v="2011-11-22T00:00:00"/>
    <x v="7"/>
    <x v="7"/>
    <n v="48"/>
    <n v="48"/>
    <n v="3"/>
    <n v="24"/>
    <n v="11"/>
    <n v="11"/>
    <n v="125"/>
    <n v="11.363636363636363"/>
    <n v="15.666083916083917"/>
    <n v="3"/>
    <n v="0"/>
    <n v="0"/>
  </r>
  <r>
    <d v="2011-11-23T00:00:00"/>
    <x v="7"/>
    <x v="7"/>
    <n v="48"/>
    <n v="48"/>
    <n v="4"/>
    <n v="12"/>
    <n v="2"/>
    <n v="1"/>
    <n v="0"/>
    <n v="0"/>
    <n v="15.666083916083917"/>
    <m/>
    <m/>
    <m/>
  </r>
  <r>
    <d v="2011-11-27T00:00:00"/>
    <x v="7"/>
    <x v="7"/>
    <n v="49"/>
    <n v="49"/>
    <n v="1"/>
    <n v="12"/>
    <n v="23"/>
    <n v="11.5"/>
    <n v="917"/>
    <n v="79.739130434782609"/>
    <n v="48.969341432225065"/>
    <n v="157"/>
    <n v="115"/>
    <n v="0.42279411764705882"/>
  </r>
  <r>
    <d v="2011-11-28T00:00:00"/>
    <x v="7"/>
    <x v="7"/>
    <n v="49"/>
    <n v="49"/>
    <n v="2"/>
    <n v="24"/>
    <n v="20"/>
    <n v="20"/>
    <n v="415"/>
    <n v="20.75"/>
    <n v="48.969341432225065"/>
    <n v="31"/>
    <n v="24"/>
    <n v="0.43636363636363634"/>
  </r>
  <r>
    <d v="2011-11-29T00:00:00"/>
    <x v="7"/>
    <x v="7"/>
    <n v="49"/>
    <n v="49"/>
    <n v="3"/>
    <n v="24"/>
    <n v="17"/>
    <n v="17"/>
    <n v="503"/>
    <n v="29.588235294117649"/>
    <n v="48.969341432225065"/>
    <n v="95"/>
    <n v="63"/>
    <n v="0.39873417721518989"/>
  </r>
  <r>
    <d v="2011-11-30T00:00:00"/>
    <x v="7"/>
    <x v="7"/>
    <n v="49"/>
    <n v="49"/>
    <n v="4"/>
    <n v="12"/>
    <n v="10"/>
    <n v="5"/>
    <n v="329"/>
    <n v="65.8"/>
    <n v="48.969341432225065"/>
    <n v="119"/>
    <n v="70"/>
    <n v="0.37037037037037035"/>
  </r>
  <r>
    <d v="2011-12-04T00:00:00"/>
    <x v="7"/>
    <x v="7"/>
    <n v="50"/>
    <n v="50"/>
    <n v="1"/>
    <n v="12"/>
    <n v="25"/>
    <n v="12.5"/>
    <n v="884"/>
    <n v="70.72"/>
    <n v="41.844278656126484"/>
    <n v="143"/>
    <n v="114"/>
    <n v="0.44357976653696496"/>
  </r>
  <r>
    <d v="2011-12-05T00:00:00"/>
    <x v="7"/>
    <x v="7"/>
    <n v="50"/>
    <n v="50"/>
    <n v="2"/>
    <n v="24"/>
    <n v="23"/>
    <n v="23"/>
    <n v="898"/>
    <n v="39.043478260869563"/>
    <n v="41.844278656126484"/>
    <n v="221"/>
    <n v="94"/>
    <n v="0.29841269841269841"/>
  </r>
  <r>
    <d v="2011-12-06T00:00:00"/>
    <x v="7"/>
    <x v="7"/>
    <n v="50"/>
    <n v="50"/>
    <n v="3"/>
    <n v="24"/>
    <n v="22"/>
    <n v="22"/>
    <n v="514"/>
    <n v="23.363636363636363"/>
    <n v="41.844278656126484"/>
    <n v="148"/>
    <n v="91"/>
    <n v="0.3807531380753138"/>
  </r>
  <r>
    <d v="2011-12-07T00:00:00"/>
    <x v="7"/>
    <x v="7"/>
    <n v="50"/>
    <n v="50"/>
    <n v="4"/>
    <n v="12"/>
    <n v="16"/>
    <n v="8"/>
    <n v="274"/>
    <n v="34.25"/>
    <n v="41.844278656126484"/>
    <n v="113"/>
    <n v="59"/>
    <n v="0.34302325581395349"/>
  </r>
  <r>
    <d v="2011-12-11T00:00:00"/>
    <x v="7"/>
    <x v="7"/>
    <n v="51"/>
    <n v="51"/>
    <n v="1"/>
    <n v="12"/>
    <n v="26"/>
    <n v="13"/>
    <n v="2481"/>
    <n v="190.84615384615384"/>
    <n v="118.50384615384615"/>
    <n v="164"/>
    <n v="103"/>
    <n v="0.38576779026217228"/>
  </r>
  <r>
    <d v="2011-12-12T00:00:00"/>
    <x v="7"/>
    <x v="7"/>
    <n v="51"/>
    <n v="51"/>
    <n v="2"/>
    <n v="24"/>
    <n v="26"/>
    <n v="26"/>
    <n v="2590"/>
    <n v="99.615384615384613"/>
    <n v="118.50384615384615"/>
    <n v="313"/>
    <n v="161"/>
    <n v="0.33966244725738398"/>
  </r>
  <r>
    <d v="2011-12-13T00:00:00"/>
    <x v="7"/>
    <x v="7"/>
    <n v="51"/>
    <n v="51"/>
    <n v="3"/>
    <n v="24"/>
    <n v="26"/>
    <n v="26"/>
    <n v="2513"/>
    <n v="96.65384615384616"/>
    <n v="118.50384615384615"/>
    <n v="625"/>
    <n v="316"/>
    <n v="0.33581296493092455"/>
  </r>
  <r>
    <d v="2011-12-14T00:00:00"/>
    <x v="7"/>
    <x v="7"/>
    <n v="51"/>
    <n v="51"/>
    <n v="4"/>
    <n v="12"/>
    <n v="20"/>
    <n v="10"/>
    <n v="869"/>
    <n v="86.9"/>
    <n v="118.50384615384615"/>
    <n v="119"/>
    <n v="89"/>
    <n v="0.42788461538461536"/>
  </r>
  <r>
    <d v="2011-12-18T00:00:00"/>
    <x v="7"/>
    <x v="7"/>
    <n v="52"/>
    <n v="52"/>
    <n v="1"/>
    <n v="12"/>
    <n v="27"/>
    <n v="13.5"/>
    <n v="2794"/>
    <n v="206.96296296296296"/>
    <n v="117.01170692431562"/>
    <n v="204"/>
    <n v="153"/>
    <n v="0.42857142857142855"/>
  </r>
  <r>
    <d v="2011-12-19T00:00:00"/>
    <x v="7"/>
    <x v="7"/>
    <n v="52"/>
    <n v="52"/>
    <n v="2"/>
    <n v="24"/>
    <n v="25"/>
    <n v="25"/>
    <n v="1887"/>
    <n v="75.48"/>
    <n v="117.01170692431562"/>
    <n v="487"/>
    <n v="392"/>
    <n v="0.44596131968145619"/>
  </r>
  <r>
    <d v="2011-12-20T00:00:00"/>
    <x v="7"/>
    <x v="7"/>
    <n v="52"/>
    <n v="52"/>
    <n v="3"/>
    <n v="24"/>
    <n v="23"/>
    <n v="23"/>
    <n v="1652"/>
    <n v="71.826086956521735"/>
    <n v="117.01170692431562"/>
    <n v="284"/>
    <n v="176"/>
    <n v="0.38260869565217392"/>
  </r>
  <r>
    <d v="2011-12-21T00:00:00"/>
    <x v="7"/>
    <x v="7"/>
    <n v="52"/>
    <n v="52"/>
    <n v="4"/>
    <n v="12"/>
    <n v="18"/>
    <n v="9"/>
    <n v="1024"/>
    <n v="113.77777777777777"/>
    <n v="117.01170692431562"/>
    <n v="132"/>
    <n v="128"/>
    <n v="0.49230769230769234"/>
  </r>
  <r>
    <d v="2011-12-25T00:00:00"/>
    <x v="7"/>
    <x v="7"/>
    <n v="53"/>
    <n v="53"/>
    <n v="1"/>
    <n v="12"/>
    <n v="26"/>
    <n v="13"/>
    <n v="4230"/>
    <n v="325.38461538461536"/>
    <n v="195.92052119993295"/>
    <n v="259"/>
    <n v="207"/>
    <n v="0.44420600858369097"/>
  </r>
  <r>
    <d v="2011-12-26T00:00:00"/>
    <x v="7"/>
    <x v="7"/>
    <n v="53"/>
    <n v="53"/>
    <n v="2"/>
    <n v="24"/>
    <n v="27"/>
    <n v="27"/>
    <n v="4594"/>
    <n v="170.14814814814815"/>
    <n v="195.92052119993295"/>
    <n v="133"/>
    <n v="92"/>
    <n v="0.40888888888888891"/>
  </r>
  <r>
    <d v="2011-12-27T00:00:00"/>
    <x v="7"/>
    <x v="7"/>
    <n v="53"/>
    <n v="53"/>
    <n v="3"/>
    <n v="24"/>
    <n v="26"/>
    <n v="26"/>
    <n v="3754"/>
    <n v="144.38461538461539"/>
    <n v="195.92052119993295"/>
    <n v="512"/>
    <n v="546"/>
    <n v="0.51606805293005675"/>
  </r>
  <r>
    <d v="2011-12-28T00:00:00"/>
    <x v="7"/>
    <x v="7"/>
    <n v="53"/>
    <n v="53"/>
    <n v="4"/>
    <n v="12"/>
    <n v="17"/>
    <n v="8.5"/>
    <n v="1222"/>
    <n v="143.76470588235293"/>
    <n v="195.92052119993295"/>
    <n v="230"/>
    <n v="233"/>
    <n v="0.5032397408207343"/>
  </r>
  <r>
    <d v="2012-01-01T00:00:00"/>
    <x v="8"/>
    <x v="7"/>
    <n v="1"/>
    <n v="54"/>
    <n v="1"/>
    <n v="12"/>
    <n v="30"/>
    <n v="15"/>
    <n v="3461"/>
    <n v="230.73333333333332"/>
    <n v="120.99285714285713"/>
    <n v="9"/>
    <n v="7"/>
    <n v="0.4375"/>
  </r>
  <r>
    <d v="2012-01-02T00:00:00"/>
    <x v="8"/>
    <x v="7"/>
    <n v="1"/>
    <n v="54"/>
    <n v="2"/>
    <n v="24"/>
    <n v="28"/>
    <n v="28"/>
    <n v="2444"/>
    <n v="87.285714285714292"/>
    <n v="120.99285714285713"/>
    <n v="725"/>
    <n v="839"/>
    <n v="0.53644501278772383"/>
  </r>
  <r>
    <d v="2012-01-03T00:00:00"/>
    <x v="8"/>
    <x v="7"/>
    <n v="1"/>
    <n v="54"/>
    <n v="3"/>
    <n v="24"/>
    <n v="21"/>
    <n v="21"/>
    <n v="1361"/>
    <n v="64.80952380952381"/>
    <n v="120.99285714285713"/>
    <n v="333"/>
    <n v="453"/>
    <n v="0.57633587786259544"/>
  </r>
  <r>
    <d v="2012-01-04T00:00:00"/>
    <x v="8"/>
    <x v="7"/>
    <n v="1"/>
    <n v="54"/>
    <n v="4"/>
    <n v="12"/>
    <n v="14"/>
    <n v="7"/>
    <n v="708"/>
    <n v="101.14285714285714"/>
    <n v="120.99285714285713"/>
    <m/>
    <m/>
    <m/>
  </r>
  <r>
    <d v="2012-01-08T00:00:00"/>
    <x v="8"/>
    <x v="7"/>
    <n v="2"/>
    <n v="55"/>
    <n v="1"/>
    <n v="12"/>
    <n v="27"/>
    <n v="13.5"/>
    <n v="989"/>
    <n v="73.259259259259252"/>
    <n v="39.635648148148142"/>
    <n v="176"/>
    <n v="144"/>
    <n v="0.45"/>
  </r>
  <r>
    <d v="2012-01-09T00:00:00"/>
    <x v="8"/>
    <x v="7"/>
    <n v="2"/>
    <n v="55"/>
    <n v="2"/>
    <n v="24"/>
    <n v="20"/>
    <n v="20"/>
    <n v="544"/>
    <n v="27.2"/>
    <n v="39.635648148148142"/>
    <n v="242"/>
    <n v="269"/>
    <n v="0.52641878669275932"/>
  </r>
  <r>
    <d v="2012-01-10T00:00:00"/>
    <x v="8"/>
    <x v="7"/>
    <n v="2"/>
    <n v="55"/>
    <n v="3"/>
    <n v="24"/>
    <n v="12"/>
    <n v="12"/>
    <n v="377"/>
    <n v="31.416666666666668"/>
    <n v="39.635648148148142"/>
    <n v="106"/>
    <n v="100"/>
    <n v="0.4854368932038835"/>
  </r>
  <r>
    <d v="2012-01-11T00:00:00"/>
    <x v="8"/>
    <x v="7"/>
    <n v="2"/>
    <n v="55"/>
    <n v="4"/>
    <n v="12"/>
    <n v="3"/>
    <n v="1.5"/>
    <n v="40"/>
    <n v="26.666666666666668"/>
    <n v="39.635648148148142"/>
    <m/>
    <m/>
    <m/>
  </r>
  <r>
    <d v="2012-01-15T00:00:00"/>
    <x v="8"/>
    <x v="7"/>
    <n v="3"/>
    <n v="56"/>
    <n v="1"/>
    <n v="12"/>
    <n v="13"/>
    <n v="6.5"/>
    <n v="226"/>
    <n v="34.769230769230766"/>
    <n v="19.839743589743588"/>
    <n v="87"/>
    <n v="84"/>
    <n v="0.49122807017543857"/>
  </r>
  <r>
    <d v="2012-01-16T00:00:00"/>
    <x v="8"/>
    <x v="7"/>
    <n v="3"/>
    <n v="56"/>
    <n v="2"/>
    <n v="24"/>
    <n v="8"/>
    <n v="8"/>
    <n v="134"/>
    <n v="16.75"/>
    <n v="19.839743589743588"/>
    <n v="11"/>
    <n v="14"/>
    <n v="0.56000000000000005"/>
  </r>
  <r>
    <d v="2012-01-17T00:00:00"/>
    <x v="8"/>
    <x v="7"/>
    <n v="3"/>
    <n v="56"/>
    <n v="3"/>
    <n v="24"/>
    <n v="2"/>
    <n v="2"/>
    <n v="16"/>
    <n v="8"/>
    <n v="19.839743589743588"/>
    <m/>
    <m/>
    <m/>
  </r>
  <r>
    <d v="2012-01-18T00:00:00"/>
    <x v="8"/>
    <x v="7"/>
    <n v="3"/>
    <n v="56"/>
    <n v="4"/>
    <n v="12"/>
    <n v="0"/>
    <n v="0"/>
    <n v="0"/>
    <m/>
    <n v="19.839743589743588"/>
    <m/>
    <m/>
    <m/>
  </r>
  <r>
    <d v="2012-11-18T00:00:00"/>
    <x v="8"/>
    <x v="8"/>
    <n v="47"/>
    <n v="47"/>
    <n v="1"/>
    <n v="12"/>
    <n v="11"/>
    <n v="5.5"/>
    <n v="104"/>
    <n v="18.90909090909091"/>
    <n v="25.227272727272727"/>
    <m/>
    <m/>
    <m/>
  </r>
  <r>
    <d v="2012-11-19T00:00:00"/>
    <x v="8"/>
    <x v="8"/>
    <n v="47"/>
    <n v="47"/>
    <n v="2"/>
    <n v="24"/>
    <n v="4"/>
    <n v="4"/>
    <n v="53"/>
    <n v="13.25"/>
    <n v="25.227272727272727"/>
    <m/>
    <m/>
    <m/>
  </r>
  <r>
    <d v="2012-11-20T00:00:00"/>
    <x v="8"/>
    <x v="8"/>
    <n v="47"/>
    <n v="47"/>
    <n v="3"/>
    <n v="24"/>
    <n v="4"/>
    <n v="4"/>
    <n v="19"/>
    <n v="4.75"/>
    <n v="25.227272727272727"/>
    <m/>
    <m/>
    <m/>
  </r>
  <r>
    <d v="2012-11-21T00:00:00"/>
    <x v="8"/>
    <x v="8"/>
    <n v="47"/>
    <n v="47"/>
    <n v="4"/>
    <n v="12"/>
    <n v="3"/>
    <n v="1.5"/>
    <n v="96"/>
    <n v="64"/>
    <n v="25.227272727272727"/>
    <m/>
    <m/>
    <m/>
  </r>
  <r>
    <d v="2012-11-25T00:00:00"/>
    <x v="8"/>
    <x v="8"/>
    <n v="48"/>
    <n v="48"/>
    <n v="1"/>
    <n v="12"/>
    <n v="20"/>
    <n v="10"/>
    <n v="241"/>
    <n v="24.1"/>
    <n v="23.482142857142854"/>
    <n v="123"/>
    <n v="49"/>
    <n v="0.28488372093023256"/>
  </r>
  <r>
    <d v="2012-11-26T00:00:00"/>
    <x v="8"/>
    <x v="8"/>
    <n v="48"/>
    <n v="48"/>
    <n v="2"/>
    <n v="24"/>
    <n v="14"/>
    <n v="14"/>
    <n v="272"/>
    <n v="19.428571428571427"/>
    <n v="23.482142857142854"/>
    <n v="52"/>
    <n v="23"/>
    <n v="0.30666666666666664"/>
  </r>
  <r>
    <d v="2012-11-27T00:00:00"/>
    <x v="8"/>
    <x v="8"/>
    <n v="48"/>
    <n v="48"/>
    <n v="3"/>
    <n v="24"/>
    <n v="10"/>
    <n v="10"/>
    <n v="204"/>
    <n v="20.399999999999999"/>
    <n v="23.482142857142854"/>
    <n v="63"/>
    <n v="41"/>
    <n v="0.39423076923076922"/>
  </r>
  <r>
    <d v="2012-11-28T00:00:00"/>
    <x v="8"/>
    <x v="8"/>
    <n v="48"/>
    <n v="48"/>
    <n v="4"/>
    <n v="12"/>
    <n v="9"/>
    <n v="4.5"/>
    <n v="135"/>
    <n v="30"/>
    <n v="23.482142857142854"/>
    <n v="79"/>
    <n v="36"/>
    <n v="0.31304347826086959"/>
  </r>
  <r>
    <d v="2012-12-02T00:00:00"/>
    <x v="8"/>
    <x v="8"/>
    <n v="49"/>
    <n v="49"/>
    <n v="1"/>
    <n v="12"/>
    <n v="23"/>
    <n v="11.5"/>
    <n v="1033"/>
    <n v="89.826086956521735"/>
    <n v="60.638813405797109"/>
    <n v="209"/>
    <n v="128"/>
    <n v="0.37982195845697331"/>
  </r>
  <r>
    <d v="2012-12-03T00:00:00"/>
    <x v="8"/>
    <x v="8"/>
    <n v="49"/>
    <n v="49"/>
    <n v="2"/>
    <n v="24"/>
    <n v="20"/>
    <n v="20"/>
    <n v="765"/>
    <n v="38.25"/>
    <n v="60.638813405797109"/>
    <n v="166"/>
    <n v="97"/>
    <n v="0.36882129277566539"/>
  </r>
  <r>
    <d v="2012-12-04T00:00:00"/>
    <x v="8"/>
    <x v="8"/>
    <n v="49"/>
    <n v="49"/>
    <n v="3"/>
    <n v="24"/>
    <n v="16"/>
    <n v="16"/>
    <n v="669"/>
    <n v="41.8125"/>
    <n v="60.638813405797109"/>
    <n v="75"/>
    <n v="45"/>
    <n v="0.375"/>
  </r>
  <r>
    <d v="2012-12-05T00:00:00"/>
    <x v="8"/>
    <x v="8"/>
    <n v="49"/>
    <n v="49"/>
    <n v="4"/>
    <n v="12"/>
    <n v="9"/>
    <n v="4.5"/>
    <n v="327"/>
    <n v="72.666666666666671"/>
    <n v="60.638813405797109"/>
    <n v="28"/>
    <n v="14"/>
    <n v="0.33333333333333331"/>
  </r>
  <r>
    <d v="2012-12-09T00:00:00"/>
    <x v="8"/>
    <x v="8"/>
    <n v="50"/>
    <n v="50"/>
    <n v="1"/>
    <n v="12"/>
    <n v="24"/>
    <n v="12"/>
    <n v="689"/>
    <n v="57.416666666666664"/>
    <n v="45.120535714285715"/>
    <n v="114"/>
    <n v="120"/>
    <n v="0.51282051282051277"/>
  </r>
  <r>
    <d v="2012-12-10T00:00:00"/>
    <x v="8"/>
    <x v="8"/>
    <n v="50"/>
    <n v="50"/>
    <n v="2"/>
    <n v="24"/>
    <n v="21"/>
    <n v="21"/>
    <n v="376"/>
    <n v="17.904761904761905"/>
    <n v="45.120535714285715"/>
    <n v="123"/>
    <n v="106"/>
    <n v="0.46288209606986902"/>
  </r>
  <r>
    <d v="2012-12-11T00:00:00"/>
    <x v="8"/>
    <x v="8"/>
    <n v="50"/>
    <n v="50"/>
    <n v="3"/>
    <n v="24"/>
    <n v="8"/>
    <n v="8"/>
    <n v="279"/>
    <n v="34.875"/>
    <n v="45.120535714285715"/>
    <n v="18"/>
    <n v="24"/>
    <n v="0.5714285714285714"/>
  </r>
  <r>
    <d v="2012-12-12T00:00:00"/>
    <x v="8"/>
    <x v="8"/>
    <n v="50"/>
    <n v="50"/>
    <n v="4"/>
    <n v="12"/>
    <n v="7"/>
    <n v="3.5"/>
    <n v="246"/>
    <n v="70.285714285714292"/>
    <n v="45.120535714285715"/>
    <n v="75"/>
    <n v="49"/>
    <n v="0.39516129032258063"/>
  </r>
  <r>
    <d v="2012-12-16T00:00:00"/>
    <x v="8"/>
    <x v="8"/>
    <n v="51"/>
    <n v="51"/>
    <n v="1"/>
    <n v="12"/>
    <n v="24"/>
    <n v="12"/>
    <n v="353"/>
    <n v="29.416666666666668"/>
    <n v="32.371527777777779"/>
    <n v="82"/>
    <n v="64"/>
    <n v="0.43835616438356162"/>
  </r>
  <r>
    <d v="2012-12-17T00:00:00"/>
    <x v="8"/>
    <x v="8"/>
    <n v="51"/>
    <n v="51"/>
    <n v="2"/>
    <n v="24"/>
    <n v="18"/>
    <n v="18"/>
    <n v="251"/>
    <n v="13.944444444444445"/>
    <n v="32.371527777777779"/>
    <n v="96"/>
    <n v="76"/>
    <n v="0.44186046511627908"/>
  </r>
  <r>
    <d v="2012-12-18T00:00:00"/>
    <x v="8"/>
    <x v="8"/>
    <n v="51"/>
    <n v="51"/>
    <n v="3"/>
    <n v="24"/>
    <n v="8"/>
    <n v="8"/>
    <n v="147"/>
    <n v="18.375"/>
    <n v="32.371527777777779"/>
    <n v="40"/>
    <n v="20"/>
    <n v="0.33333333333333331"/>
  </r>
  <r>
    <d v="2012-12-19T00:00:00"/>
    <x v="8"/>
    <x v="8"/>
    <n v="51"/>
    <n v="51"/>
    <n v="4"/>
    <n v="12"/>
    <n v="8"/>
    <n v="4"/>
    <n v="271"/>
    <n v="67.75"/>
    <n v="32.371527777777779"/>
    <n v="83"/>
    <n v="64"/>
    <n v="0.43537414965986393"/>
  </r>
  <r>
    <d v="2012-12-23T00:00:00"/>
    <x v="8"/>
    <x v="8"/>
    <n v="52"/>
    <n v="52"/>
    <n v="1"/>
    <n v="12"/>
    <n v="22"/>
    <n v="11"/>
    <n v="373"/>
    <n v="33.909090909090907"/>
    <n v="24.538780663780663"/>
    <n v="92"/>
    <n v="117"/>
    <n v="0.55980861244019142"/>
  </r>
  <r>
    <d v="2012-12-24T00:00:00"/>
    <x v="8"/>
    <x v="8"/>
    <n v="52"/>
    <n v="52"/>
    <n v="2"/>
    <n v="24"/>
    <n v="14"/>
    <n v="14"/>
    <n v="243"/>
    <n v="17.357142857142858"/>
    <n v="24.538780663780663"/>
    <n v="51"/>
    <n v="40"/>
    <n v="0.43956043956043955"/>
  </r>
  <r>
    <d v="2012-12-25T00:00:00"/>
    <x v="8"/>
    <x v="8"/>
    <n v="52"/>
    <n v="52"/>
    <n v="3"/>
    <n v="24"/>
    <n v="9"/>
    <n v="9"/>
    <n v="140"/>
    <n v="15.555555555555555"/>
    <n v="24.538780663780663"/>
    <n v="7"/>
    <n v="16"/>
    <n v="0.69565217391304346"/>
  </r>
  <r>
    <d v="2012-12-26T00:00:00"/>
    <x v="8"/>
    <x v="8"/>
    <n v="52"/>
    <n v="52"/>
    <n v="4"/>
    <n v="12"/>
    <n v="9"/>
    <n v="4.5"/>
    <n v="141"/>
    <n v="31.333333333333332"/>
    <n v="24.538780663780663"/>
    <n v="3"/>
    <n v="5"/>
    <n v="0.625"/>
  </r>
  <r>
    <d v="2013-11-17T00:00:00"/>
    <x v="9"/>
    <x v="9"/>
    <n v="47"/>
    <n v="47"/>
    <n v="1"/>
    <n v="12"/>
    <n v="13"/>
    <n v="6.5"/>
    <n v="232"/>
    <n v="35.692307692307693"/>
    <n v="26.807167832167835"/>
    <m/>
    <m/>
    <m/>
  </r>
  <r>
    <d v="2013-11-18T00:00:00"/>
    <x v="9"/>
    <x v="9"/>
    <n v="47"/>
    <n v="47"/>
    <n v="2"/>
    <n v="24"/>
    <n v="11"/>
    <n v="11"/>
    <n v="183"/>
    <n v="16.636363636363637"/>
    <n v="26.807167832167835"/>
    <m/>
    <m/>
    <m/>
  </r>
  <r>
    <d v="2013-11-19T00:00:00"/>
    <x v="9"/>
    <x v="9"/>
    <n v="47"/>
    <n v="47"/>
    <n v="3"/>
    <n v="24"/>
    <n v="10"/>
    <n v="10"/>
    <n v="119"/>
    <n v="11.9"/>
    <n v="26.807167832167835"/>
    <n v="49"/>
    <n v="26"/>
    <n v="0.34666666666666668"/>
  </r>
  <r>
    <d v="2013-11-20T00:00:00"/>
    <x v="9"/>
    <x v="9"/>
    <n v="47"/>
    <n v="47"/>
    <n v="4"/>
    <n v="12"/>
    <n v="6"/>
    <n v="3"/>
    <n v="129"/>
    <n v="43"/>
    <n v="26.807167832167835"/>
    <m/>
    <m/>
    <m/>
  </r>
  <r>
    <d v="2013-11-24T00:00:00"/>
    <x v="9"/>
    <x v="9"/>
    <n v="48"/>
    <n v="48"/>
    <n v="1"/>
    <n v="12"/>
    <n v="16"/>
    <n v="8"/>
    <n v="210"/>
    <n v="26.25"/>
    <n v="18.962499999999999"/>
    <n v="4"/>
    <n v="7"/>
    <n v="0.63636363636363635"/>
  </r>
  <r>
    <d v="2013-11-25T00:00:00"/>
    <x v="9"/>
    <x v="9"/>
    <n v="48"/>
    <n v="48"/>
    <n v="2"/>
    <n v="24"/>
    <n v="10"/>
    <n v="10"/>
    <n v="73"/>
    <n v="7.3"/>
    <n v="18.962499999999999"/>
    <n v="4"/>
    <n v="2"/>
    <n v="0.33333333333333331"/>
  </r>
  <r>
    <d v="2013-11-26T00:00:00"/>
    <x v="9"/>
    <x v="9"/>
    <n v="48"/>
    <n v="48"/>
    <n v="3"/>
    <n v="24"/>
    <n v="5"/>
    <n v="5"/>
    <n v="74"/>
    <n v="14.8"/>
    <n v="18.962499999999999"/>
    <n v="15"/>
    <n v="13"/>
    <n v="0.4642857142857143"/>
  </r>
  <r>
    <d v="2013-11-27T00:00:00"/>
    <x v="9"/>
    <x v="9"/>
    <n v="48"/>
    <n v="48"/>
    <n v="4"/>
    <n v="12"/>
    <n v="4"/>
    <n v="2"/>
    <n v="55"/>
    <n v="27.5"/>
    <n v="18.962499999999999"/>
    <m/>
    <m/>
    <m/>
  </r>
  <r>
    <d v="2013-12-01T00:00:00"/>
    <x v="9"/>
    <x v="9"/>
    <n v="49"/>
    <n v="49"/>
    <n v="1"/>
    <n v="12"/>
    <n v="19"/>
    <n v="9.5"/>
    <n v="1760"/>
    <n v="185.26315789473685"/>
    <n v="122.89674185463659"/>
    <n v="11"/>
    <n v="6"/>
    <n v="0.35294117647058826"/>
  </r>
  <r>
    <d v="2013-12-02T00:00:00"/>
    <x v="9"/>
    <x v="9"/>
    <n v="49"/>
    <n v="49"/>
    <n v="2"/>
    <n v="24"/>
    <n v="15"/>
    <n v="15"/>
    <n v="343"/>
    <n v="22.866666666666667"/>
    <n v="122.89674185463659"/>
    <n v="56"/>
    <n v="42"/>
    <n v="0.42857142857142855"/>
  </r>
  <r>
    <d v="2013-12-03T00:00:00"/>
    <x v="9"/>
    <x v="9"/>
    <n v="49"/>
    <n v="49"/>
    <n v="3"/>
    <n v="24"/>
    <n v="15"/>
    <n v="15"/>
    <n v="1884"/>
    <n v="125.6"/>
    <n v="122.89674185463659"/>
    <n v="162"/>
    <n v="74"/>
    <n v="0.3135593220338983"/>
  </r>
  <r>
    <d v="2013-12-04T00:00:00"/>
    <x v="9"/>
    <x v="9"/>
    <n v="49"/>
    <n v="49"/>
    <n v="4"/>
    <n v="12"/>
    <n v="14"/>
    <n v="7"/>
    <n v="1105"/>
    <n v="157.85714285714286"/>
    <n v="122.89674185463659"/>
    <m/>
    <m/>
    <m/>
  </r>
  <r>
    <d v="2013-12-08T00:00:00"/>
    <x v="9"/>
    <x v="9"/>
    <n v="50"/>
    <n v="50"/>
    <n v="1"/>
    <n v="12"/>
    <n v="26"/>
    <n v="13"/>
    <n v="1515"/>
    <n v="116.53846153846153"/>
    <n v="64.920329670329664"/>
    <n v="224"/>
    <n v="132"/>
    <n v="0.3707865168539326"/>
  </r>
  <r>
    <d v="2013-12-09T00:00:00"/>
    <x v="9"/>
    <x v="9"/>
    <n v="50"/>
    <n v="50"/>
    <n v="2"/>
    <n v="24"/>
    <n v="24"/>
    <n v="24"/>
    <n v="1008"/>
    <n v="42"/>
    <n v="64.920329670329664"/>
    <n v="137"/>
    <n v="71"/>
    <n v="0.34134615384615385"/>
  </r>
  <r>
    <d v="2013-12-10T00:00:00"/>
    <x v="9"/>
    <x v="9"/>
    <n v="50"/>
    <n v="50"/>
    <n v="3"/>
    <n v="24"/>
    <n v="21"/>
    <n v="21"/>
    <n v="836"/>
    <n v="39.80952380952381"/>
    <n v="64.920329670329664"/>
    <n v="202"/>
    <n v="156"/>
    <n v="0.43575418994413406"/>
  </r>
  <r>
    <d v="2013-12-11T00:00:00"/>
    <x v="9"/>
    <x v="9"/>
    <n v="50"/>
    <n v="50"/>
    <n v="4"/>
    <n v="12"/>
    <n v="12"/>
    <n v="6"/>
    <n v="368"/>
    <n v="61.333333333333336"/>
    <n v="64.920329670329664"/>
    <n v="116"/>
    <n v="82"/>
    <n v="0.41414141414141414"/>
  </r>
  <r>
    <d v="2013-12-15T00:00:00"/>
    <x v="9"/>
    <x v="9"/>
    <n v="51"/>
    <n v="51"/>
    <n v="1"/>
    <n v="12"/>
    <n v="26"/>
    <n v="13"/>
    <n v="815"/>
    <n v="62.692307692307693"/>
    <n v="58.193910256410255"/>
    <n v="256"/>
    <n v="174"/>
    <n v="0.40465116279069768"/>
  </r>
  <r>
    <d v="2013-12-16T00:00:00"/>
    <x v="9"/>
    <x v="9"/>
    <n v="51"/>
    <n v="51"/>
    <n v="2"/>
    <n v="24"/>
    <n v="20"/>
    <n v="20"/>
    <n v="320"/>
    <n v="16"/>
    <n v="58.193910256410255"/>
    <n v="120"/>
    <n v="65"/>
    <n v="0.35135135135135137"/>
  </r>
  <r>
    <d v="2013-12-17T00:00:00"/>
    <x v="9"/>
    <x v="9"/>
    <n v="51"/>
    <n v="51"/>
    <n v="3"/>
    <n v="24"/>
    <n v="12"/>
    <n v="12"/>
    <n v="349"/>
    <n v="29.083333333333332"/>
    <n v="58.193910256410255"/>
    <n v="69"/>
    <n v="35"/>
    <n v="0.33653846153846156"/>
  </r>
  <r>
    <d v="2013-12-18T00:00:00"/>
    <x v="9"/>
    <x v="9"/>
    <n v="51"/>
    <n v="51"/>
    <n v="4"/>
    <n v="12"/>
    <n v="4"/>
    <n v="2"/>
    <n v="250"/>
    <n v="125"/>
    <n v="58.193910256410255"/>
    <n v="122"/>
    <n v="55"/>
    <n v="0.31073446327683618"/>
  </r>
  <r>
    <d v="2013-12-22T00:00:00"/>
    <x v="9"/>
    <x v="9"/>
    <n v="52"/>
    <n v="52"/>
    <n v="1"/>
    <n v="12"/>
    <n v="24"/>
    <n v="12"/>
    <n v="914"/>
    <n v="76.166666666666671"/>
    <n v="53.043087121212125"/>
    <n v="146"/>
    <n v="113"/>
    <n v="0.43629343629343631"/>
  </r>
  <r>
    <d v="2013-12-23T00:00:00"/>
    <x v="9"/>
    <x v="9"/>
    <n v="52"/>
    <n v="52"/>
    <n v="2"/>
    <n v="24"/>
    <n v="22"/>
    <n v="22"/>
    <n v="722"/>
    <n v="32.81818181818182"/>
    <n v="53.043087121212125"/>
    <n v="143"/>
    <n v="120"/>
    <n v="0.45627376425855515"/>
  </r>
  <r>
    <d v="2013-12-24T00:00:00"/>
    <x v="9"/>
    <x v="9"/>
    <n v="52"/>
    <n v="52"/>
    <n v="3"/>
    <n v="24"/>
    <n v="16"/>
    <n v="16"/>
    <n v="235"/>
    <n v="14.6875"/>
    <n v="53.043087121212125"/>
    <n v="25"/>
    <n v="24"/>
    <n v="0.48979591836734693"/>
  </r>
  <r>
    <d v="2013-12-25T00:00:00"/>
    <x v="9"/>
    <x v="9"/>
    <n v="52"/>
    <n v="52"/>
    <n v="4"/>
    <n v="12"/>
    <n v="8"/>
    <n v="4"/>
    <n v="354"/>
    <n v="88.5"/>
    <n v="53.043087121212125"/>
    <m/>
    <m/>
    <m/>
  </r>
  <r>
    <d v="2013-12-29T00:00:00"/>
    <x v="9"/>
    <x v="9"/>
    <n v="53"/>
    <n v="53"/>
    <n v="1"/>
    <n v="12"/>
    <n v="20"/>
    <n v="10"/>
    <n v="98"/>
    <n v="9.8000000000000007"/>
    <n v="9.476923076923077"/>
    <n v="16"/>
    <n v="6"/>
    <n v="0.27272727272727271"/>
  </r>
  <r>
    <d v="2013-12-30T00:00:00"/>
    <x v="9"/>
    <x v="9"/>
    <n v="53"/>
    <n v="53"/>
    <n v="2"/>
    <n v="24"/>
    <n v="13"/>
    <n v="13"/>
    <n v="43"/>
    <n v="3.3076923076923075"/>
    <n v="9.476923076923077"/>
    <n v="4"/>
    <n v="5"/>
    <n v="0.55555555555555558"/>
  </r>
  <r>
    <d v="2013-12-31T00:00:00"/>
    <x v="9"/>
    <x v="9"/>
    <n v="53"/>
    <n v="53"/>
    <n v="3"/>
    <n v="24"/>
    <n v="5"/>
    <n v="5"/>
    <n v="19"/>
    <n v="3.8"/>
    <n v="9.476923076923077"/>
    <m/>
    <m/>
    <m/>
  </r>
  <r>
    <d v="2014-01-01T00:00:00"/>
    <x v="10"/>
    <x v="9"/>
    <n v="1"/>
    <n v="53"/>
    <n v="4"/>
    <n v="12"/>
    <n v="2"/>
    <n v="1"/>
    <n v="21"/>
    <n v="21"/>
    <n v="9.476923076923077"/>
    <n v="10"/>
    <n v="3"/>
    <n v="0.23076923076923078"/>
  </r>
  <r>
    <d v="2014-11-16T00:00:00"/>
    <x v="10"/>
    <x v="10"/>
    <n v="47"/>
    <n v="47"/>
    <n v="1"/>
    <n v="12"/>
    <n v="16"/>
    <n v="8"/>
    <n v="167"/>
    <n v="20.875"/>
    <n v="21.685416666666669"/>
    <m/>
    <m/>
    <m/>
  </r>
  <r>
    <d v="2014-11-17T00:00:00"/>
    <x v="10"/>
    <x v="10"/>
    <n v="47"/>
    <n v="47"/>
    <n v="2"/>
    <n v="24"/>
    <n v="10"/>
    <n v="10"/>
    <n v="130"/>
    <n v="13"/>
    <n v="21.685416666666669"/>
    <m/>
    <m/>
    <m/>
  </r>
  <r>
    <d v="2014-11-18T00:00:00"/>
    <x v="10"/>
    <x v="10"/>
    <n v="47"/>
    <n v="47"/>
    <n v="3"/>
    <n v="24"/>
    <n v="5"/>
    <n v="5"/>
    <n v="111"/>
    <n v="22.2"/>
    <n v="21.685416666666669"/>
    <m/>
    <m/>
    <m/>
  </r>
  <r>
    <d v="2014-11-19T00:00:00"/>
    <x v="10"/>
    <x v="10"/>
    <n v="47"/>
    <n v="47"/>
    <n v="4"/>
    <n v="12"/>
    <n v="3"/>
    <n v="1.5"/>
    <n v="46"/>
    <n v="30.666666666666668"/>
    <n v="21.685416666666669"/>
    <m/>
    <m/>
    <m/>
  </r>
  <r>
    <d v="2014-11-23T00:00:00"/>
    <x v="10"/>
    <x v="10"/>
    <n v="48"/>
    <n v="48"/>
    <n v="1"/>
    <n v="12"/>
    <n v="16"/>
    <n v="8"/>
    <n v="909"/>
    <n v="113.625"/>
    <n v="46.48996040723982"/>
    <n v="132"/>
    <n v="39"/>
    <n v="0.22807017543859648"/>
  </r>
  <r>
    <d v="2014-11-24T00:00:00"/>
    <x v="10"/>
    <x v="10"/>
    <n v="48"/>
    <n v="48"/>
    <n v="2"/>
    <n v="24"/>
    <n v="17"/>
    <n v="17"/>
    <n v="568"/>
    <n v="33.411764705882355"/>
    <n v="46.48996040723982"/>
    <n v="193"/>
    <n v="101"/>
    <n v="0.34353741496598639"/>
  </r>
  <r>
    <d v="2014-11-25T00:00:00"/>
    <x v="10"/>
    <x v="10"/>
    <n v="48"/>
    <n v="48"/>
    <n v="3"/>
    <n v="24"/>
    <n v="13"/>
    <n v="13"/>
    <n v="246"/>
    <n v="18.923076923076923"/>
    <n v="46.48996040723982"/>
    <n v="56"/>
    <n v="27"/>
    <n v="0.3253012048192771"/>
  </r>
  <r>
    <d v="2014-11-26T00:00:00"/>
    <x v="10"/>
    <x v="10"/>
    <n v="48"/>
    <n v="48"/>
    <n v="4"/>
    <n v="12"/>
    <n v="2"/>
    <n v="1"/>
    <n v="20"/>
    <n v="20"/>
    <n v="46.48996040723982"/>
    <n v="0"/>
    <n v="0"/>
    <e v="#DIV/0!"/>
  </r>
  <r>
    <d v="2014-11-30T00:00:00"/>
    <x v="10"/>
    <x v="10"/>
    <n v="49"/>
    <n v="49"/>
    <n v="1"/>
    <n v="12"/>
    <n v="14"/>
    <n v="7"/>
    <n v="459"/>
    <n v="65.571428571428569"/>
    <n v="56.074201839826841"/>
    <n v="175"/>
    <n v="93"/>
    <n v="0.34701492537313433"/>
  </r>
  <r>
    <d v="2014-12-01T00:00:00"/>
    <x v="10"/>
    <x v="10"/>
    <n v="49"/>
    <n v="49"/>
    <n v="2"/>
    <n v="24"/>
    <n v="18"/>
    <n v="18"/>
    <n v="753"/>
    <n v="41.833333333333336"/>
    <n v="56.074201839826841"/>
    <n v="283"/>
    <n v="159"/>
    <n v="0.35972850678733032"/>
  </r>
  <r>
    <d v="2014-12-02T00:00:00"/>
    <x v="10"/>
    <x v="10"/>
    <n v="49"/>
    <n v="49"/>
    <n v="3"/>
    <n v="24"/>
    <n v="16"/>
    <n v="16"/>
    <n v="791"/>
    <n v="49.4375"/>
    <n v="56.074201839826841"/>
    <n v="213"/>
    <n v="135"/>
    <n v="0.38793103448275862"/>
  </r>
  <r>
    <d v="2014-12-03T00:00:00"/>
    <x v="10"/>
    <x v="10"/>
    <n v="49"/>
    <n v="49"/>
    <n v="4"/>
    <n v="12"/>
    <n v="11"/>
    <n v="5.5"/>
    <n v="371"/>
    <n v="67.454545454545453"/>
    <n v="56.074201839826841"/>
    <n v="162"/>
    <n v="84"/>
    <n v="0.34146341463414637"/>
  </r>
  <r>
    <d v="2014-12-07T00:00:00"/>
    <x v="10"/>
    <x v="10"/>
    <n v="50"/>
    <n v="50"/>
    <n v="1"/>
    <n v="12"/>
    <n v="22"/>
    <n v="11"/>
    <n v="569"/>
    <n v="51.727272727272727"/>
    <n v="45.921278966131908"/>
    <n v="139"/>
    <n v="72"/>
    <n v="0.34123222748815168"/>
  </r>
  <r>
    <d v="2014-12-08T00:00:00"/>
    <x v="10"/>
    <x v="10"/>
    <n v="50"/>
    <n v="50"/>
    <n v="2"/>
    <n v="24"/>
    <n v="17"/>
    <n v="17"/>
    <n v="339"/>
    <n v="19.941176470588236"/>
    <n v="45.921278966131908"/>
    <n v="86"/>
    <n v="59"/>
    <n v="0.40689655172413791"/>
  </r>
  <r>
    <d v="2014-12-09T00:00:00"/>
    <x v="10"/>
    <x v="10"/>
    <n v="50"/>
    <n v="50"/>
    <n v="3"/>
    <n v="24"/>
    <n v="12"/>
    <n v="12"/>
    <n v="329"/>
    <n v="27.416666666666668"/>
    <n v="45.921278966131908"/>
    <n v="67"/>
    <n v="39"/>
    <n v="0.36792452830188677"/>
  </r>
  <r>
    <d v="2014-12-10T00:00:00"/>
    <x v="10"/>
    <x v="10"/>
    <n v="50"/>
    <n v="50"/>
    <n v="4"/>
    <n v="12"/>
    <n v="10"/>
    <n v="5"/>
    <n v="423"/>
    <n v="84.6"/>
    <n v="45.921278966131908"/>
    <n v="136"/>
    <n v="90"/>
    <n v="0.39823008849557523"/>
  </r>
  <r>
    <d v="2014-12-14T00:00:00"/>
    <x v="10"/>
    <x v="10"/>
    <n v="51"/>
    <n v="51"/>
    <n v="1"/>
    <n v="12"/>
    <n v="22"/>
    <n v="11"/>
    <n v="711"/>
    <n v="64.63636363636364"/>
    <n v="45.678943850267387"/>
    <n v="216"/>
    <n v="156"/>
    <n v="0.41935483870967744"/>
  </r>
  <r>
    <d v="2014-12-15T00:00:00"/>
    <x v="10"/>
    <x v="10"/>
    <n v="51"/>
    <n v="51"/>
    <n v="2"/>
    <n v="24"/>
    <n v="20"/>
    <n v="20"/>
    <n v="1147"/>
    <n v="57.35"/>
    <n v="45.678943850267387"/>
    <n v="522"/>
    <n v="257"/>
    <n v="0.32991014120667522"/>
  </r>
  <r>
    <d v="2014-12-16T00:00:00"/>
    <x v="10"/>
    <x v="10"/>
    <n v="51"/>
    <n v="51"/>
    <n v="3"/>
    <n v="24"/>
    <n v="17"/>
    <n v="17"/>
    <n v="264"/>
    <n v="15.529411764705882"/>
    <n v="45.678943850267387"/>
    <n v="114"/>
    <n v="75"/>
    <n v="0.3968253968253968"/>
  </r>
  <r>
    <d v="2014-12-17T00:00:00"/>
    <x v="10"/>
    <x v="10"/>
    <n v="51"/>
    <n v="51"/>
    <n v="4"/>
    <n v="12"/>
    <n v="10"/>
    <n v="5"/>
    <n v="226"/>
    <n v="45.2"/>
    <n v="45.678943850267387"/>
    <n v="109"/>
    <n v="51"/>
    <n v="0.31874999999999998"/>
  </r>
  <r>
    <d v="2014-12-21T00:00:00"/>
    <x v="10"/>
    <x v="10"/>
    <n v="52"/>
    <n v="52"/>
    <n v="1"/>
    <n v="12"/>
    <n v="20"/>
    <n v="10"/>
    <n v="1169"/>
    <n v="116.9"/>
    <n v="96.898529411764713"/>
    <n v="158"/>
    <n v="108"/>
    <n v="0.40601503759398494"/>
  </r>
  <r>
    <d v="2014-12-22T00:00:00"/>
    <x v="10"/>
    <x v="10"/>
    <n v="52"/>
    <n v="52"/>
    <n v="2"/>
    <n v="24"/>
    <n v="21"/>
    <n v="21"/>
    <n v="2289"/>
    <n v="109"/>
    <n v="96.898529411764713"/>
    <n v="707"/>
    <n v="545"/>
    <n v="0.43530351437699683"/>
  </r>
  <r>
    <d v="2014-12-23T00:00:00"/>
    <x v="10"/>
    <x v="10"/>
    <n v="52"/>
    <n v="52"/>
    <n v="3"/>
    <n v="24"/>
    <n v="20"/>
    <n v="20"/>
    <n v="1288"/>
    <n v="64.400000000000006"/>
    <n v="96.898529411764713"/>
    <n v="484"/>
    <n v="292"/>
    <n v="0.37628865979381443"/>
  </r>
  <r>
    <d v="2014-12-24T00:00:00"/>
    <x v="10"/>
    <x v="10"/>
    <n v="52"/>
    <n v="52"/>
    <n v="4"/>
    <n v="12"/>
    <n v="17"/>
    <n v="8.5"/>
    <n v="827"/>
    <n v="97.294117647058826"/>
    <n v="96.898529411764713"/>
    <n v="220"/>
    <n v="153"/>
    <n v="0.41018766756032171"/>
  </r>
  <r>
    <d v="2015-11-15T00:00:00"/>
    <x v="11"/>
    <x v="11"/>
    <n v="47"/>
    <n v="47"/>
    <n v="1"/>
    <n v="12"/>
    <n v="6"/>
    <n v="3"/>
    <n v="20"/>
    <n v="6.666666666666667"/>
    <n v="5.104166666666667"/>
    <n v="16"/>
    <n v="4"/>
    <n v="0.2"/>
  </r>
  <r>
    <d v="2015-11-16T00:00:00"/>
    <x v="11"/>
    <x v="11"/>
    <n v="47"/>
    <n v="47"/>
    <n v="2"/>
    <n v="24"/>
    <n v="4"/>
    <n v="4"/>
    <n v="23"/>
    <n v="5.75"/>
    <n v="5.104166666666667"/>
    <n v="16"/>
    <n v="6"/>
    <n v="0.27272727272727271"/>
  </r>
  <r>
    <d v="2015-11-17T00:00:00"/>
    <x v="11"/>
    <x v="11"/>
    <n v="47"/>
    <n v="47"/>
    <n v="3"/>
    <n v="24"/>
    <n v="1"/>
    <n v="1"/>
    <n v="8"/>
    <n v="8"/>
    <n v="5.104166666666667"/>
    <n v="0"/>
    <n v="0"/>
    <n v="0"/>
  </r>
  <r>
    <d v="2015-11-18T00:00:00"/>
    <x v="11"/>
    <x v="11"/>
    <n v="47"/>
    <n v="47"/>
    <n v="4"/>
    <n v="12"/>
    <n v="0"/>
    <n v="0"/>
    <n v="0"/>
    <n v="0"/>
    <n v="5.104166666666667"/>
    <n v="0"/>
    <n v="0"/>
    <n v="0"/>
  </r>
  <r>
    <d v="2015-11-22T00:00:00"/>
    <x v="11"/>
    <x v="11"/>
    <n v="48"/>
    <n v="48"/>
    <n v="1"/>
    <n v="12"/>
    <n v="9"/>
    <n v="4.5"/>
    <n v="273"/>
    <n v="60.666666666666664"/>
    <n v="38.635317460317459"/>
    <n v="102"/>
    <n v="65"/>
    <n v="0.38922155688622756"/>
  </r>
  <r>
    <d v="2015-11-23T00:00:00"/>
    <x v="11"/>
    <x v="11"/>
    <n v="48"/>
    <n v="48"/>
    <n v="2"/>
    <n v="24"/>
    <n v="10"/>
    <n v="10"/>
    <n v="357"/>
    <n v="35.700000000000003"/>
    <n v="38.635317460317459"/>
    <n v="158"/>
    <n v="40"/>
    <n v="0.20202020202020202"/>
  </r>
  <r>
    <d v="2015-11-24T00:00:00"/>
    <x v="11"/>
    <x v="11"/>
    <n v="48"/>
    <n v="48"/>
    <n v="3"/>
    <n v="24"/>
    <n v="9"/>
    <n v="9"/>
    <n v="233"/>
    <n v="25.888888888888889"/>
    <n v="38.635317460317459"/>
    <n v="94"/>
    <n v="57"/>
    <n v="0.37748344370860926"/>
  </r>
  <r>
    <d v="2015-11-25T00:00:00"/>
    <x v="11"/>
    <x v="11"/>
    <n v="48"/>
    <n v="48"/>
    <n v="4"/>
    <n v="12"/>
    <n v="7"/>
    <n v="3.5"/>
    <n v="113"/>
    <n v="32.285714285714285"/>
    <n v="38.635317460317459"/>
    <n v="48"/>
    <n v="28"/>
    <n v="0.36842105263157893"/>
  </r>
  <r>
    <d v="2015-11-29T00:00:00"/>
    <x v="11"/>
    <x v="11"/>
    <n v="49"/>
    <n v="49"/>
    <n v="1"/>
    <n v="12"/>
    <n v="16"/>
    <n v="8"/>
    <n v="269"/>
    <n v="33.625"/>
    <n v="29.660737179487178"/>
    <n v="119"/>
    <n v="63"/>
    <n v="0.34615384615384615"/>
  </r>
  <r>
    <d v="2015-11-30T00:00:00"/>
    <x v="11"/>
    <x v="11"/>
    <n v="49"/>
    <n v="49"/>
    <n v="2"/>
    <n v="24"/>
    <n v="13"/>
    <n v="13"/>
    <n v="200"/>
    <n v="15.384615384615385"/>
    <n v="29.660737179487178"/>
    <n v="117"/>
    <n v="48"/>
    <n v="0.29090909090909089"/>
  </r>
  <r>
    <d v="2015-12-01T00:00:00"/>
    <x v="11"/>
    <x v="11"/>
    <n v="49"/>
    <n v="49"/>
    <n v="3"/>
    <n v="24"/>
    <n v="10"/>
    <n v="10"/>
    <n v="223"/>
    <n v="22.3"/>
    <n v="29.660737179487178"/>
    <n v="38"/>
    <n v="9"/>
    <n v="0.19148936170212766"/>
  </r>
  <r>
    <d v="2015-12-02T00:00:00"/>
    <x v="11"/>
    <x v="11"/>
    <n v="49"/>
    <n v="49"/>
    <n v="4"/>
    <n v="12"/>
    <n v="9"/>
    <n v="4.5"/>
    <n v="213"/>
    <n v="47.333333333333336"/>
    <n v="29.660737179487178"/>
    <n v="126"/>
    <n v="64"/>
    <n v="0.33684210526315789"/>
  </r>
  <r>
    <d v="2015-12-06T00:00:00"/>
    <x v="11"/>
    <x v="11"/>
    <n v="50"/>
    <n v="50"/>
    <n v="1"/>
    <n v="12"/>
    <n v="19"/>
    <n v="9.5"/>
    <n v="515"/>
    <n v="54.210526315789473"/>
    <n v="37.058479532163737"/>
    <n v="278"/>
    <n v="204"/>
    <n v="0.42323651452282157"/>
  </r>
  <r>
    <d v="2015-12-07T00:00:00"/>
    <x v="11"/>
    <x v="11"/>
    <n v="50"/>
    <n v="50"/>
    <n v="2"/>
    <n v="24"/>
    <n v="19"/>
    <n v="19"/>
    <n v="848"/>
    <n v="44.631578947368418"/>
    <n v="37.058479532163737"/>
    <n v="310"/>
    <n v="201"/>
    <n v="0.39334637964774949"/>
  </r>
  <r>
    <d v="2015-12-08T00:00:00"/>
    <x v="11"/>
    <x v="11"/>
    <n v="50"/>
    <n v="50"/>
    <n v="3"/>
    <n v="24"/>
    <n v="3"/>
    <n v="3"/>
    <n v="37"/>
    <n v="12.333333333333334"/>
    <n v="37.058479532163737"/>
    <n v="4"/>
    <n v="0"/>
    <n v="0"/>
  </r>
  <r>
    <d v="2015-12-09T00:00:00"/>
    <x v="11"/>
    <x v="11"/>
    <n v="50"/>
    <n v="50"/>
    <m/>
    <m/>
    <m/>
    <m/>
    <m/>
    <m/>
    <m/>
    <m/>
    <m/>
    <m/>
  </r>
  <r>
    <d v="2015-12-17T00:00:00"/>
    <x v="11"/>
    <x v="11"/>
    <n v="51"/>
    <n v="51"/>
    <n v="5"/>
    <n v="12"/>
    <n v="19"/>
    <n v="9.5"/>
    <n v="518"/>
    <n v="54.526315789473685"/>
    <n v="44.191600212652844"/>
    <n v="197"/>
    <n v="167"/>
    <n v="0.45879120879120877"/>
  </r>
  <r>
    <d v="2015-12-18T00:00:00"/>
    <x v="11"/>
    <x v="11"/>
    <n v="51"/>
    <n v="51"/>
    <n v="6"/>
    <n v="24"/>
    <n v="15"/>
    <n v="15"/>
    <n v="478"/>
    <n v="31.866666666666667"/>
    <n v="44.191600212652844"/>
    <n v="235"/>
    <n v="141"/>
    <n v="0.375"/>
  </r>
  <r>
    <d v="2015-12-19T00:00:00"/>
    <x v="11"/>
    <x v="11"/>
    <n v="51"/>
    <n v="51"/>
    <n v="7"/>
    <n v="12"/>
    <n v="11"/>
    <n v="5.5"/>
    <n v="254"/>
    <n v="46.18181818181818"/>
    <n v="44.191600212652844"/>
    <n v="136"/>
    <n v="81"/>
    <n v="0.37327188940092165"/>
  </r>
  <r>
    <d v="2015-12-20T00:00:00"/>
    <x v="11"/>
    <x v="11"/>
    <n v="52"/>
    <n v="52"/>
    <n v="1"/>
    <n v="12"/>
    <n v="18"/>
    <n v="9"/>
    <n v="190"/>
    <n v="21.111111111111111"/>
    <n v="28.089542483660132"/>
    <n v="100"/>
    <n v="74"/>
    <n v="0.42528735632183906"/>
  </r>
  <r>
    <d v="2015-12-21T00:00:00"/>
    <x v="11"/>
    <x v="11"/>
    <n v="52"/>
    <n v="52"/>
    <n v="2"/>
    <n v="24"/>
    <n v="17"/>
    <n v="17"/>
    <n v="502"/>
    <n v="29.529411764705884"/>
    <n v="28.089542483660132"/>
    <n v="287"/>
    <n v="145"/>
    <n v="0.33564814814814814"/>
  </r>
  <r>
    <d v="2015-12-22T00:00:00"/>
    <x v="11"/>
    <x v="11"/>
    <n v="52"/>
    <n v="52"/>
    <n v="3"/>
    <n v="24"/>
    <n v="17"/>
    <n v="17"/>
    <n v="274"/>
    <n v="16.117647058823529"/>
    <n v="28.089542483660132"/>
    <n v="104"/>
    <n v="77"/>
    <n v="0.425414364640884"/>
  </r>
  <r>
    <d v="2015-12-23T00:00:00"/>
    <x v="11"/>
    <x v="11"/>
    <n v="52"/>
    <n v="52"/>
    <n v="4"/>
    <n v="12"/>
    <n v="10"/>
    <n v="5"/>
    <n v="228"/>
    <n v="45.6"/>
    <n v="28.089542483660132"/>
    <n v="132"/>
    <n v="81"/>
    <n v="0.38028169014084506"/>
  </r>
  <r>
    <d v="2015-12-27T00:00:00"/>
    <x v="11"/>
    <x v="11"/>
    <n v="53"/>
    <n v="53"/>
    <n v="1"/>
    <n v="12"/>
    <n v="17"/>
    <n v="8.5"/>
    <n v="46"/>
    <n v="5.4117647058823533"/>
    <n v="14.693277310924367"/>
    <n v="25"/>
    <n v="13"/>
    <n v="0.34210526315789475"/>
  </r>
  <r>
    <d v="2015-12-28T00:00:00"/>
    <x v="11"/>
    <x v="11"/>
    <n v="53"/>
    <n v="53"/>
    <n v="2"/>
    <n v="24"/>
    <n v="14"/>
    <n v="14"/>
    <n v="235"/>
    <n v="16.785714285714285"/>
    <n v="14.693277310924367"/>
    <n v="137"/>
    <n v="66"/>
    <n v="0.3251231527093596"/>
  </r>
  <r>
    <d v="2015-12-29T00:00:00"/>
    <x v="11"/>
    <x v="11"/>
    <n v="53"/>
    <n v="53"/>
    <n v="3"/>
    <n v="17"/>
    <n v="10"/>
    <n v="7.0833333333333339"/>
    <n v="155"/>
    <n v="21.882352941176467"/>
    <n v="14.693277310924367"/>
    <n v="69"/>
    <n v="48"/>
    <n v="0.41025641025641024"/>
  </r>
  <r>
    <d v="2016-11-13T00:00:00"/>
    <x v="12"/>
    <x v="12"/>
    <n v="47"/>
    <n v="47"/>
    <n v="1"/>
    <n v="12"/>
    <n v="9"/>
    <n v="4.5"/>
    <n v="57"/>
    <n v="12.666666666666666"/>
    <n v="10.8125"/>
    <n v="34"/>
    <n v="23"/>
    <n v="0.40350877192982454"/>
  </r>
  <r>
    <d v="2016-11-14T00:00:00"/>
    <x v="12"/>
    <x v="12"/>
    <n v="47"/>
    <n v="47"/>
    <n v="2"/>
    <n v="24"/>
    <n v="6"/>
    <n v="6"/>
    <n v="29"/>
    <n v="4.833333333333333"/>
    <n v="10.8125"/>
    <n v="11"/>
    <n v="6"/>
    <n v="0.35294117647058826"/>
  </r>
  <r>
    <d v="2016-11-15T00:00:00"/>
    <x v="12"/>
    <x v="12"/>
    <n v="47"/>
    <n v="47"/>
    <n v="3"/>
    <n v="24"/>
    <n v="4"/>
    <n v="4"/>
    <n v="47"/>
    <n v="11.75"/>
    <n v="10.8125"/>
    <n v="12"/>
    <n v="10"/>
    <n v="0.45454545454545453"/>
  </r>
  <r>
    <d v="2016-11-16T00:00:00"/>
    <x v="12"/>
    <x v="12"/>
    <n v="47"/>
    <n v="47"/>
    <n v="4"/>
    <n v="12"/>
    <n v="4"/>
    <n v="2"/>
    <n v="28"/>
    <n v="14"/>
    <n v="10.8125"/>
    <n v="14"/>
    <n v="14"/>
    <n v="0.5"/>
  </r>
  <r>
    <d v="2017-11-19T00:00:00"/>
    <x v="13"/>
    <x v="13"/>
    <n v="47"/>
    <n v="47"/>
    <n v="1"/>
    <n v="12"/>
    <n v="12"/>
    <n v="6"/>
    <n v="138"/>
    <n v="23"/>
    <n v="30.847619047619048"/>
    <n v="88"/>
    <n v="50"/>
    <n v="0.36231884057971014"/>
  </r>
  <r>
    <d v="2017-11-20T00:00:00"/>
    <x v="13"/>
    <x v="13"/>
    <n v="47"/>
    <n v="47"/>
    <n v="2"/>
    <n v="24"/>
    <n v="10"/>
    <n v="10"/>
    <n v="372"/>
    <n v="37.200000000000003"/>
    <n v="30.847619047619048"/>
    <n v="78"/>
    <n v="38"/>
    <n v="0.32758620689655171"/>
  </r>
  <r>
    <d v="2017-11-21T00:00:00"/>
    <x v="13"/>
    <x v="13"/>
    <n v="47"/>
    <n v="47"/>
    <n v="3"/>
    <n v="24"/>
    <n v="9"/>
    <n v="9"/>
    <n v="93"/>
    <n v="10.333333333333334"/>
    <n v="30.847619047619048"/>
    <n v="48"/>
    <n v="43"/>
    <n v="0.47252747252747251"/>
  </r>
  <r>
    <d v="2017-11-22T00:00:00"/>
    <x v="13"/>
    <x v="13"/>
    <n v="47"/>
    <n v="47"/>
    <n v="4"/>
    <n v="12"/>
    <n v="7"/>
    <n v="3.5"/>
    <n v="185"/>
    <n v="52.857142857142854"/>
    <n v="30.847619047619048"/>
    <n v="34"/>
    <n v="22"/>
    <n v="0.39285714285714285"/>
  </r>
  <r>
    <d v="2017-12-19T00:00:00"/>
    <x v="13"/>
    <x v="13"/>
    <n v="51"/>
    <n v="51"/>
    <n v="3"/>
    <n v="12"/>
    <n v="14"/>
    <n v="7"/>
    <n v="980"/>
    <n v="140"/>
    <n v="83.731283422459896"/>
    <n v="384"/>
    <n v="295"/>
    <n v="0.43446244477172313"/>
  </r>
  <r>
    <d v="2017-12-20T00:00:00"/>
    <x v="13"/>
    <x v="13"/>
    <n v="51"/>
    <n v="51"/>
    <n v="4"/>
    <n v="24"/>
    <n v="17"/>
    <n v="17"/>
    <n v="705"/>
    <n v="41.470588235294116"/>
    <n v="83.731283422459896"/>
    <n v="196"/>
    <n v="208"/>
    <n v="0.51485148514851486"/>
  </r>
  <r>
    <d v="2017-12-21T00:00:00"/>
    <x v="13"/>
    <x v="13"/>
    <n v="51"/>
    <n v="51"/>
    <n v="5"/>
    <n v="24"/>
    <n v="11"/>
    <n v="11"/>
    <n v="548"/>
    <n v="49.81818181818182"/>
    <n v="83.731283422459896"/>
    <n v="120"/>
    <n v="181"/>
    <n v="0.6013289036544851"/>
  </r>
  <r>
    <d v="2017-12-22T00:00:00"/>
    <x v="13"/>
    <x v="13"/>
    <n v="51"/>
    <n v="51"/>
    <n v="6"/>
    <n v="12"/>
    <n v="11"/>
    <n v="5.5"/>
    <n v="570"/>
    <n v="103.63636363636364"/>
    <n v="83.731283422459896"/>
    <n v="127"/>
    <n v="155"/>
    <n v="0.54964539007092195"/>
  </r>
  <r>
    <d v="2017-12-24T00:00:00"/>
    <x v="13"/>
    <x v="13"/>
    <n v="52"/>
    <n v="52"/>
    <n v="1"/>
    <n v="12"/>
    <n v="14"/>
    <n v="7"/>
    <n v="295"/>
    <n v="42.142857142857146"/>
    <n v="49.160714285714285"/>
    <n v="112"/>
    <n v="148"/>
    <n v="0.56923076923076921"/>
  </r>
  <r>
    <d v="2017-12-25T00:00:00"/>
    <x v="13"/>
    <x v="13"/>
    <n v="52"/>
    <n v="52"/>
    <n v="2"/>
    <n v="24"/>
    <n v="12"/>
    <n v="12"/>
    <n v="408"/>
    <n v="34"/>
    <n v="49.160714285714285"/>
    <n v="114"/>
    <n v="133"/>
    <n v="0.53846153846153844"/>
  </r>
  <r>
    <d v="2017-12-26T00:00:00"/>
    <x v="13"/>
    <x v="13"/>
    <n v="52"/>
    <n v="52"/>
    <n v="3"/>
    <n v="24"/>
    <n v="10"/>
    <n v="10"/>
    <n v="305"/>
    <n v="30.5"/>
    <n v="49.160714285714285"/>
    <n v="83"/>
    <n v="67"/>
    <n v="0.44666666666666666"/>
  </r>
  <r>
    <d v="2017-12-27T00:00:00"/>
    <x v="13"/>
    <x v="13"/>
    <n v="52"/>
    <n v="52"/>
    <n v="4"/>
    <n v="12"/>
    <n v="6"/>
    <n v="3"/>
    <n v="270"/>
    <n v="90"/>
    <n v="49.160714285714285"/>
    <n v="87"/>
    <n v="66"/>
    <n v="0.43137254901960786"/>
  </r>
  <r>
    <d v="2017-12-31T00:00:00"/>
    <x v="13"/>
    <x v="13"/>
    <n v="53"/>
    <n v="53"/>
    <n v="1"/>
    <n v="12"/>
    <n v="14"/>
    <n v="7"/>
    <n v="249"/>
    <n v="35.571428571428569"/>
    <n v="33.678210678210675"/>
    <n v="95"/>
    <n v="111"/>
    <n v="0.53883495145631066"/>
  </r>
  <r>
    <d v="2018-01-01T00:00:00"/>
    <x v="14"/>
    <x v="13"/>
    <n v="1"/>
    <n v="53"/>
    <n v="2"/>
    <n v="24"/>
    <n v="11"/>
    <n v="11"/>
    <n v="213"/>
    <n v="19.363636363636363"/>
    <n v="33.678210678210675"/>
    <n v="65"/>
    <n v="54"/>
    <n v="0.45378151260504201"/>
  </r>
  <r>
    <d v="2018-01-02T00:00:00"/>
    <x v="14"/>
    <x v="13"/>
    <n v="1"/>
    <n v="53"/>
    <n v="3"/>
    <n v="24"/>
    <n v="9"/>
    <n v="9"/>
    <n v="247"/>
    <n v="27.444444444444443"/>
    <n v="33.678210678210675"/>
    <n v="53"/>
    <n v="50"/>
    <n v="0.4854368932038835"/>
  </r>
  <r>
    <d v="2018-01-03T00:00:00"/>
    <x v="14"/>
    <x v="13"/>
    <n v="1"/>
    <n v="53"/>
    <n v="4"/>
    <n v="12"/>
    <n v="6"/>
    <n v="3"/>
    <n v="157"/>
    <n v="52.333333333333336"/>
    <n v="33.678210678210675"/>
    <n v="73"/>
    <n v="43"/>
    <n v="0.37068965517241381"/>
  </r>
  <r>
    <d v="2018-01-07T00:00:00"/>
    <x v="14"/>
    <x v="13"/>
    <n v="2"/>
    <n v="54"/>
    <n v="1"/>
    <n v="12"/>
    <n v="9"/>
    <n v="4.5"/>
    <n v="115"/>
    <n v="25.555555555555557"/>
    <n v="23.979662698412699"/>
    <n v="47"/>
    <n v="68"/>
    <n v="0.59130434782608698"/>
  </r>
  <r>
    <d v="2018-01-08T00:00:00"/>
    <x v="14"/>
    <x v="13"/>
    <n v="2"/>
    <n v="54"/>
    <n v="2"/>
    <n v="24"/>
    <n v="8"/>
    <n v="8"/>
    <n v="177"/>
    <n v="22.125"/>
    <n v="23.979662698412699"/>
    <n v="55"/>
    <n v="71"/>
    <n v="0.56349206349206349"/>
  </r>
  <r>
    <d v="2018-01-09T00:00:00"/>
    <x v="14"/>
    <x v="13"/>
    <n v="2"/>
    <n v="54"/>
    <n v="3"/>
    <n v="24"/>
    <n v="7"/>
    <n v="7"/>
    <n v="137"/>
    <n v="19.571428571428573"/>
    <n v="23.979662698412699"/>
    <n v="50"/>
    <n v="51"/>
    <n v="0.50495049504950495"/>
  </r>
  <r>
    <d v="2018-01-10T00:00:00"/>
    <x v="14"/>
    <x v="13"/>
    <n v="2"/>
    <n v="54"/>
    <n v="4"/>
    <n v="12"/>
    <n v="6"/>
    <n v="3"/>
    <n v="86"/>
    <n v="28.666666666666668"/>
    <n v="23.979662698412699"/>
    <n v="39"/>
    <n v="37"/>
    <n v="0.48684210526315791"/>
  </r>
  <r>
    <d v="2018-01-14T00:00:00"/>
    <x v="14"/>
    <x v="13"/>
    <n v="3"/>
    <n v="55"/>
    <n v="1"/>
    <n v="12"/>
    <n v="6"/>
    <n v="3"/>
    <n v="64"/>
    <n v="21.333333333333332"/>
    <n v="16.583333333333332"/>
    <n v="23"/>
    <n v="33"/>
    <n v="0.5892857142857143"/>
  </r>
  <r>
    <d v="2018-01-15T00:00:00"/>
    <x v="14"/>
    <x v="13"/>
    <n v="3"/>
    <n v="55"/>
    <n v="2"/>
    <n v="24"/>
    <n v="3"/>
    <n v="3"/>
    <n v="18"/>
    <n v="6"/>
    <n v="16.583333333333332"/>
    <n v="7"/>
    <n v="11"/>
    <n v="0.61111111111111116"/>
  </r>
  <r>
    <d v="2018-01-16T00:00:00"/>
    <x v="14"/>
    <x v="13"/>
    <n v="3"/>
    <n v="55"/>
    <n v="3"/>
    <n v="24"/>
    <n v="2"/>
    <n v="2"/>
    <n v="34"/>
    <n v="17"/>
    <n v="16.583333333333332"/>
    <n v="24"/>
    <n v="10"/>
    <n v="0.29411764705882354"/>
  </r>
  <r>
    <d v="2018-01-17T00:00:00"/>
    <x v="14"/>
    <x v="13"/>
    <n v="3"/>
    <n v="55"/>
    <n v="4"/>
    <n v="12"/>
    <n v="2"/>
    <n v="1"/>
    <n v="22"/>
    <n v="22"/>
    <n v="16.583333333333332"/>
    <n v="0"/>
    <n v="0"/>
    <n v="0"/>
  </r>
  <r>
    <d v="2018-11-18T00:00:00"/>
    <x v="14"/>
    <x v="14"/>
    <n v="47"/>
    <n v="47"/>
    <n v="1"/>
    <n v="12"/>
    <n v="15"/>
    <n v="7.5"/>
    <n v="19"/>
    <n v="2.5333333333333332"/>
    <n v="1.5587301587301585"/>
    <n v="5"/>
    <n v="19"/>
    <n v="0.26315789473684209"/>
  </r>
  <r>
    <d v="2018-11-19T00:00:00"/>
    <x v="14"/>
    <x v="14"/>
    <n v="47"/>
    <n v="47"/>
    <n v="2"/>
    <n v="24"/>
    <n v="7"/>
    <n v="7"/>
    <n v="8"/>
    <n v="1.1428571428571428"/>
    <n v="1.5587301587301585"/>
    <n v="2"/>
    <n v="7"/>
    <n v="0.2857142857142857"/>
  </r>
  <r>
    <d v="2018-11-20T00:00:00"/>
    <x v="14"/>
    <x v="14"/>
    <n v="47"/>
    <n v="47"/>
    <n v="3"/>
    <n v="12"/>
    <n v="4"/>
    <n v="2"/>
    <n v="2"/>
    <n v="1"/>
    <n v="1.5587301587301585"/>
    <n v="0"/>
    <n v="2"/>
    <n v="0"/>
  </r>
  <r>
    <d v="2018-11-25T00:00:00"/>
    <x v="14"/>
    <x v="14"/>
    <n v="48"/>
    <n v="48"/>
    <n v="1"/>
    <n v="12"/>
    <n v="20"/>
    <n v="10"/>
    <n v="383"/>
    <n v="38.299999999999997"/>
    <n v="32.94444444444445"/>
    <n v="247"/>
    <n v="89"/>
    <n v="0.26488095238095238"/>
  </r>
  <r>
    <d v="2018-11-26T00:00:00"/>
    <x v="14"/>
    <x v="14"/>
    <n v="48"/>
    <n v="48"/>
    <n v="2"/>
    <n v="24"/>
    <n v="20"/>
    <n v="20"/>
    <n v="554"/>
    <n v="27.7"/>
    <n v="32.94444444444445"/>
    <n v="309"/>
    <n v="74"/>
    <n v="0.19321148825065274"/>
  </r>
  <r>
    <d v="2018-11-27T00:00:00"/>
    <x v="14"/>
    <x v="14"/>
    <n v="48"/>
    <n v="48"/>
    <n v="3"/>
    <n v="12"/>
    <n v="12"/>
    <n v="6"/>
    <n v="197"/>
    <n v="32.833333333333336"/>
    <n v="32.94444444444445"/>
    <n v="130"/>
    <n v="45"/>
    <n v="0.25714285714285712"/>
  </r>
  <r>
    <d v="2018-12-02T00:00:00"/>
    <x v="14"/>
    <x v="14"/>
    <n v="49"/>
    <n v="49"/>
    <n v="1"/>
    <n v="12"/>
    <n v="23"/>
    <n v="11.5"/>
    <n v="246"/>
    <n v="21.391304347826086"/>
    <n v="41.11654589371981"/>
    <n v="189"/>
    <n v="51"/>
    <n v="0.21249999999999999"/>
  </r>
  <r>
    <d v="2018-12-03T00:00:00"/>
    <x v="14"/>
    <x v="14"/>
    <n v="49"/>
    <n v="49"/>
    <n v="2"/>
    <n v="24"/>
    <n v="21"/>
    <n v="21"/>
    <n v="322"/>
    <n v="15.333333333333334"/>
    <n v="41.11654589371981"/>
    <n v="223"/>
    <n v="76"/>
    <n v="0.25418060200668896"/>
  </r>
  <r>
    <d v="2018-12-04T00:00:00"/>
    <x v="14"/>
    <x v="14"/>
    <n v="49"/>
    <n v="49"/>
    <n v="3"/>
    <n v="12"/>
    <n v="16"/>
    <n v="8"/>
    <n v="693"/>
    <n v="86.625"/>
    <n v="41.11654589371981"/>
    <n v="464"/>
    <n v="211"/>
    <n v="0.31259259259259259"/>
  </r>
  <r>
    <d v="2018-12-09T00:00:00"/>
    <x v="14"/>
    <x v="14"/>
    <n v="50"/>
    <n v="50"/>
    <n v="1"/>
    <n v="12"/>
    <n v="26"/>
    <n v="13"/>
    <n v="588"/>
    <n v="45.230769230769234"/>
    <n v="36.982720178372354"/>
    <n v="325"/>
    <n v="204"/>
    <n v="0.38563327032136108"/>
  </r>
  <r>
    <d v="2018-12-10T00:00:00"/>
    <x v="14"/>
    <x v="14"/>
    <n v="50"/>
    <n v="50"/>
    <n v="2"/>
    <n v="24"/>
    <n v="23"/>
    <n v="23"/>
    <n v="994"/>
    <n v="43.217391304347828"/>
    <n v="36.982720178372354"/>
    <n v="471"/>
    <n v="367"/>
    <n v="0.43794749403341288"/>
  </r>
  <r>
    <d v="2018-12-11T00:00:00"/>
    <x v="14"/>
    <x v="14"/>
    <n v="50"/>
    <n v="50"/>
    <n v="3"/>
    <n v="12"/>
    <n v="16"/>
    <n v="8"/>
    <n v="180"/>
    <n v="22.5"/>
    <n v="36.982720178372354"/>
    <n v="112"/>
    <n v="61"/>
    <n v="0.35260115606936415"/>
  </r>
  <r>
    <d v="2018-12-16T00:00:00"/>
    <x v="14"/>
    <x v="14"/>
    <n v="51"/>
    <n v="51"/>
    <n v="1"/>
    <n v="12"/>
    <n v="25"/>
    <n v="12.5"/>
    <n v="663"/>
    <n v="53.04"/>
    <n v="56.779821746880572"/>
    <n v="350"/>
    <n v="248"/>
    <n v="0.41471571906354515"/>
  </r>
  <r>
    <d v="2018-12-17T00:00:00"/>
    <x v="14"/>
    <x v="14"/>
    <n v="51"/>
    <n v="51"/>
    <n v="2"/>
    <n v="24"/>
    <n v="22"/>
    <n v="22"/>
    <n v="598"/>
    <n v="27.181818181818183"/>
    <n v="56.779821746880572"/>
    <n v="277"/>
    <n v="221"/>
    <n v="0.44377510040160645"/>
  </r>
  <r>
    <d v="2018-12-18T00:00:00"/>
    <x v="14"/>
    <x v="14"/>
    <n v="51"/>
    <n v="51"/>
    <n v="3"/>
    <n v="12"/>
    <n v="17"/>
    <n v="8.5"/>
    <n v="766"/>
    <n v="90.117647058823536"/>
    <n v="56.779821746880572"/>
    <n v="355"/>
    <n v="294"/>
    <n v="0.45300462249614792"/>
  </r>
  <r>
    <d v="2019-11-17T00:00:00"/>
    <x v="15"/>
    <x v="15"/>
    <n v="47"/>
    <n v="47"/>
    <n v="1"/>
    <n v="12"/>
    <n v="11"/>
    <n v="5.5"/>
    <n v="178"/>
    <n v="32.363636363636367"/>
    <n v="16.303409090909092"/>
    <n v="90"/>
    <n v="20"/>
    <n v="0.18181818181818182"/>
  </r>
  <r>
    <d v="2019-11-18T00:00:00"/>
    <x v="15"/>
    <x v="15"/>
    <n v="47"/>
    <n v="47"/>
    <n v="2"/>
    <n v="24"/>
    <n v="8"/>
    <n v="8"/>
    <n v="70"/>
    <n v="8.75"/>
    <n v="16.303409090909092"/>
    <n v="44"/>
    <n v="19"/>
    <n v="0.30158730158730157"/>
  </r>
  <r>
    <d v="2019-11-19T00:00:00"/>
    <x v="15"/>
    <x v="15"/>
    <n v="47"/>
    <n v="47"/>
    <n v="3"/>
    <n v="24"/>
    <n v="5"/>
    <n v="5"/>
    <n v="43"/>
    <n v="8.6"/>
    <n v="16.303409090909092"/>
    <n v="30"/>
    <n v="13"/>
    <n v="0.30232558139534882"/>
  </r>
  <r>
    <d v="2019-11-20T00:00:00"/>
    <x v="15"/>
    <x v="15"/>
    <n v="47"/>
    <n v="47"/>
    <n v="4"/>
    <n v="12"/>
    <n v="4"/>
    <n v="2"/>
    <n v="31"/>
    <n v="15.5"/>
    <n v="16.303409090909092"/>
    <n v="23"/>
    <n v="8"/>
    <n v="0.25806451612903225"/>
  </r>
  <r>
    <d v="2019-11-24T00:00:00"/>
    <x v="15"/>
    <x v="15"/>
    <n v="48"/>
    <n v="48"/>
    <n v="1"/>
    <n v="12"/>
    <n v="17"/>
    <n v="8.5"/>
    <n v="96"/>
    <n v="11.294117647058824"/>
    <n v="7.3647058823529425"/>
    <n v="67"/>
    <n v="25"/>
    <n v="0.27173913043478259"/>
  </r>
  <r>
    <d v="2019-11-25T00:00:00"/>
    <x v="15"/>
    <x v="15"/>
    <n v="48"/>
    <n v="48"/>
    <n v="2"/>
    <n v="24"/>
    <n v="13"/>
    <n v="13"/>
    <n v="78"/>
    <n v="6"/>
    <n v="7.3647058823529425"/>
    <n v="58"/>
    <n v="13"/>
    <n v="0.18309859154929578"/>
  </r>
  <r>
    <d v="2019-11-26T00:00:00"/>
    <x v="15"/>
    <x v="15"/>
    <n v="48"/>
    <n v="48"/>
    <n v="3"/>
    <n v="12"/>
    <n v="5"/>
    <n v="2.5"/>
    <n v="12"/>
    <n v="4.8"/>
    <n v="7.3647058823529425"/>
    <n v="7"/>
    <n v="3"/>
    <n v="0.3"/>
  </r>
  <r>
    <d v="2019-12-01T00:00:00"/>
    <x v="15"/>
    <x v="15"/>
    <n v="49"/>
    <n v="49"/>
    <n v="1"/>
    <n v="12"/>
    <n v="17"/>
    <n v="8.5"/>
    <n v="189"/>
    <n v="22.235294117647058"/>
    <n v="14.145098039215688"/>
    <n v="58"/>
    <n v="25"/>
    <n v="0.30120481927710846"/>
  </r>
  <r>
    <d v="2019-12-02T00:00:00"/>
    <x v="15"/>
    <x v="15"/>
    <n v="49"/>
    <n v="49"/>
    <n v="2"/>
    <n v="24"/>
    <n v="10"/>
    <n v="10"/>
    <n v="162"/>
    <n v="16.2"/>
    <n v="14.145098039215688"/>
    <n v="56"/>
    <n v="34"/>
    <n v="0.37777777777777777"/>
  </r>
  <r>
    <d v="2019-12-03T00:00:00"/>
    <x v="15"/>
    <x v="15"/>
    <n v="49"/>
    <n v="49"/>
    <n v="3"/>
    <n v="12"/>
    <n v="6"/>
    <n v="3"/>
    <n v="12"/>
    <n v="4"/>
    <n v="14.145098039215688"/>
    <n v="5"/>
    <n v="5"/>
    <n v="0.5"/>
  </r>
  <r>
    <d v="2019-12-08T00:00:00"/>
    <x v="15"/>
    <x v="15"/>
    <n v="50"/>
    <n v="50"/>
    <n v="1"/>
    <n v="12"/>
    <n v="15"/>
    <n v="7.5"/>
    <n v="31"/>
    <n v="4.1333333333333337"/>
    <n v="3.5666666666666669"/>
    <n v="18"/>
    <n v="13"/>
    <n v="0.41935483870967744"/>
  </r>
  <r>
    <d v="2019-12-09T00:00:00"/>
    <x v="15"/>
    <x v="15"/>
    <n v="50"/>
    <n v="50"/>
    <n v="2"/>
    <n v="12"/>
    <n v="10"/>
    <n v="5"/>
    <n v="15"/>
    <n v="3"/>
    <n v="3.5666666666666669"/>
    <n v="11"/>
    <n v="3"/>
    <n v="0.21428571428571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1CF0C-3965-4533-B05A-C8D2E426458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6:U23" firstHeaderRow="0" firstDataRow="1" firstDataCol="1"/>
  <pivotFields count="15">
    <pivotField dataField="1" numFmtId="14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Date" fld="0" subtotal="min" baseField="1" baseItem="0"/>
    <dataField name="Max of Date" fld="0" subtotal="max" baseField="1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67CD-F609-4128-919C-C5BBA2AFC6FB}">
  <sheetPr>
    <tabColor theme="7" tint="0.79998168889431442"/>
  </sheetPr>
  <dimension ref="A1:Z20"/>
  <sheetViews>
    <sheetView tabSelected="1" workbookViewId="0">
      <selection activeCell="L23" sqref="L23"/>
    </sheetView>
  </sheetViews>
  <sheetFormatPr defaultRowHeight="15" x14ac:dyDescent="0.25"/>
  <cols>
    <col min="1" max="1" width="15.140625" bestFit="1" customWidth="1"/>
    <col min="2" max="2" width="15.140625" customWidth="1"/>
    <col min="20" max="20" width="11.5703125" bestFit="1" customWidth="1"/>
    <col min="21" max="25" width="10.5703125" bestFit="1" customWidth="1"/>
    <col min="26" max="26" width="11.5703125" bestFit="1" customWidth="1"/>
  </cols>
  <sheetData>
    <row r="1" spans="1:26" x14ac:dyDescent="0.25">
      <c r="D1" s="32" t="s">
        <v>40</v>
      </c>
      <c r="E1" s="32"/>
      <c r="F1" s="32"/>
      <c r="G1" s="32"/>
      <c r="H1" s="32"/>
      <c r="I1" s="32"/>
      <c r="J1" s="32"/>
      <c r="L1" s="32" t="s">
        <v>50</v>
      </c>
      <c r="M1" s="32"/>
      <c r="N1" s="32"/>
      <c r="O1" s="32"/>
      <c r="P1" s="32"/>
      <c r="Q1" s="32"/>
      <c r="R1" s="32"/>
      <c r="T1" s="32" t="s">
        <v>49</v>
      </c>
      <c r="U1" s="32"/>
      <c r="V1" s="32"/>
      <c r="W1" s="32"/>
      <c r="X1" s="32"/>
      <c r="Y1" s="32"/>
      <c r="Z1" s="32"/>
    </row>
    <row r="2" spans="1:26" ht="15.75" thickBot="1" x14ac:dyDescent="0.3"/>
    <row r="3" spans="1:26" x14ac:dyDescent="0.25">
      <c r="B3" t="s">
        <v>53</v>
      </c>
      <c r="D3" s="116">
        <v>2017</v>
      </c>
      <c r="E3" s="117">
        <v>2018</v>
      </c>
      <c r="F3" s="117">
        <v>2019</v>
      </c>
      <c r="G3" s="117">
        <v>2020</v>
      </c>
      <c r="H3" s="117">
        <v>2021</v>
      </c>
      <c r="I3" s="117">
        <v>2022</v>
      </c>
      <c r="J3" s="118">
        <v>2023</v>
      </c>
      <c r="K3" s="2"/>
      <c r="L3" s="116">
        <v>2017</v>
      </c>
      <c r="M3" s="117">
        <v>2018</v>
      </c>
      <c r="N3" s="117">
        <v>2019</v>
      </c>
      <c r="O3" s="117">
        <v>2020</v>
      </c>
      <c r="P3" s="117">
        <v>2021</v>
      </c>
      <c r="Q3" s="117">
        <v>2022</v>
      </c>
      <c r="R3" s="118">
        <v>2023</v>
      </c>
      <c r="T3" s="116">
        <v>2017</v>
      </c>
      <c r="U3" s="117">
        <v>2018</v>
      </c>
      <c r="V3" s="117">
        <v>2019</v>
      </c>
      <c r="W3" s="117">
        <v>2020</v>
      </c>
      <c r="X3" s="117">
        <v>2021</v>
      </c>
      <c r="Y3" s="117">
        <v>2022</v>
      </c>
      <c r="Z3" s="118">
        <v>2023</v>
      </c>
    </row>
    <row r="4" spans="1:26" x14ac:dyDescent="0.25">
      <c r="A4" t="s">
        <v>51</v>
      </c>
      <c r="B4">
        <v>10</v>
      </c>
      <c r="C4" s="139">
        <v>32</v>
      </c>
      <c r="D4" s="87">
        <v>0</v>
      </c>
      <c r="E4" s="88">
        <v>229.62987012987014</v>
      </c>
      <c r="F4" s="88">
        <v>130.77272727272728</v>
      </c>
      <c r="G4" s="88">
        <v>53.009569377990431</v>
      </c>
      <c r="H4">
        <v>0</v>
      </c>
      <c r="I4">
        <v>0</v>
      </c>
      <c r="J4" s="90">
        <v>66.241666666666674</v>
      </c>
      <c r="K4" s="88"/>
      <c r="L4" s="95">
        <v>0</v>
      </c>
      <c r="M4" s="104">
        <v>9.3701298701298708</v>
      </c>
      <c r="N4" s="104">
        <v>6</v>
      </c>
      <c r="O4" s="104">
        <v>4.9904306220095691</v>
      </c>
      <c r="P4" s="104">
        <v>0</v>
      </c>
      <c r="Q4" s="104">
        <v>0</v>
      </c>
      <c r="R4" s="110">
        <v>3.7583333333333333</v>
      </c>
      <c r="T4" s="75">
        <v>0</v>
      </c>
      <c r="U4">
        <v>0</v>
      </c>
      <c r="V4">
        <v>0</v>
      </c>
      <c r="W4">
        <v>0</v>
      </c>
      <c r="X4">
        <v>0</v>
      </c>
      <c r="Y4">
        <v>0</v>
      </c>
      <c r="Z4" s="76">
        <v>0</v>
      </c>
    </row>
    <row r="5" spans="1:26" x14ac:dyDescent="0.25">
      <c r="A5" t="s">
        <v>51</v>
      </c>
      <c r="B5">
        <v>15</v>
      </c>
      <c r="C5" s="139">
        <v>33</v>
      </c>
      <c r="D5" s="95">
        <v>2054.4494583993669</v>
      </c>
      <c r="E5" s="104">
        <v>1003.7268538036528</v>
      </c>
      <c r="F5" s="104">
        <v>528.57942131263235</v>
      </c>
      <c r="G5" s="104">
        <v>165.29126559714797</v>
      </c>
      <c r="H5" s="104">
        <v>0</v>
      </c>
      <c r="I5" s="88">
        <v>49.8</v>
      </c>
      <c r="J5" s="110">
        <v>144.02932330827068</v>
      </c>
      <c r="K5" s="104"/>
      <c r="L5" s="95">
        <v>83.921329800580438</v>
      </c>
      <c r="M5" s="104">
        <v>26.833717346651639</v>
      </c>
      <c r="N5" s="104">
        <v>7.7188637967537064</v>
      </c>
      <c r="O5" s="104">
        <v>10.733006535947712</v>
      </c>
      <c r="P5" s="104">
        <v>0</v>
      </c>
      <c r="Q5" s="104">
        <v>2.2000000000000002</v>
      </c>
      <c r="R5" s="110">
        <v>12.573609022556392</v>
      </c>
      <c r="T5" s="95">
        <v>7.6292118000527669</v>
      </c>
      <c r="U5" s="104">
        <v>2.4394288496956031</v>
      </c>
      <c r="V5" s="104">
        <v>0.7017148906139733</v>
      </c>
      <c r="W5" s="104">
        <v>0.97572786690433744</v>
      </c>
      <c r="X5">
        <v>0</v>
      </c>
      <c r="Y5">
        <v>0</v>
      </c>
      <c r="Z5" s="110">
        <v>1.3970676691729325</v>
      </c>
    </row>
    <row r="6" spans="1:26" x14ac:dyDescent="0.25">
      <c r="A6" t="s">
        <v>51</v>
      </c>
      <c r="B6">
        <v>15</v>
      </c>
      <c r="C6" s="139">
        <v>34</v>
      </c>
      <c r="D6" s="95">
        <v>3414.592639944904</v>
      </c>
      <c r="E6" s="104">
        <v>1192.8463819327085</v>
      </c>
      <c r="F6" s="104">
        <v>1688.2058153289495</v>
      </c>
      <c r="G6" s="104">
        <v>265.56888771514855</v>
      </c>
      <c r="H6" s="104">
        <v>0</v>
      </c>
      <c r="I6" s="104">
        <v>170.25288461538463</v>
      </c>
      <c r="J6" s="110">
        <v>546.65179279764993</v>
      </c>
      <c r="K6" s="104"/>
      <c r="L6" s="95">
        <v>148.96621515763624</v>
      </c>
      <c r="M6" s="104">
        <v>37.285277479046101</v>
      </c>
      <c r="N6" s="104">
        <v>56.403978166664736</v>
      </c>
      <c r="O6" s="104">
        <v>20.630717040541246</v>
      </c>
      <c r="P6" s="104">
        <v>0</v>
      </c>
      <c r="Q6" s="104">
        <v>10.278725961538461</v>
      </c>
      <c r="R6" s="110">
        <v>42.183633061428445</v>
      </c>
      <c r="T6" s="95">
        <v>27.441144897459399</v>
      </c>
      <c r="U6" s="104">
        <v>6.868340588245335</v>
      </c>
      <c r="V6" s="104">
        <v>10.39020650438561</v>
      </c>
      <c r="W6" s="104">
        <v>3.8003952443102298</v>
      </c>
      <c r="X6">
        <v>0</v>
      </c>
      <c r="Y6" s="104">
        <v>1.468389423076923</v>
      </c>
      <c r="Z6" s="110">
        <v>8.1645741409216352</v>
      </c>
    </row>
    <row r="7" spans="1:26" x14ac:dyDescent="0.25">
      <c r="A7" t="s">
        <v>51</v>
      </c>
      <c r="B7">
        <v>20</v>
      </c>
      <c r="C7" s="139">
        <v>35</v>
      </c>
      <c r="D7" s="95">
        <v>4904.1156443301579</v>
      </c>
      <c r="E7" s="104">
        <v>2648.9548294104584</v>
      </c>
      <c r="F7" s="104">
        <v>1668.6287769954413</v>
      </c>
      <c r="G7" s="104">
        <v>754.23544575725009</v>
      </c>
      <c r="H7" s="104">
        <v>1584.4150141040725</v>
      </c>
      <c r="I7" s="104">
        <v>353.27197703979067</v>
      </c>
      <c r="J7" s="110">
        <v>908.4462876614059</v>
      </c>
      <c r="K7" s="104"/>
      <c r="L7" s="95">
        <v>187.03961734364213</v>
      </c>
      <c r="M7" s="104">
        <v>88.552720693055875</v>
      </c>
      <c r="N7" s="104">
        <v>51.535302568245548</v>
      </c>
      <c r="O7" s="104">
        <v>65.040712706135082</v>
      </c>
      <c r="P7" s="104">
        <v>35.493322587373363</v>
      </c>
      <c r="Q7" s="104">
        <v>24.728022960209316</v>
      </c>
      <c r="R7" s="110">
        <v>53.750478876034073</v>
      </c>
      <c r="T7" s="95">
        <v>53.844738326200009</v>
      </c>
      <c r="U7" s="104">
        <v>25.492449896485784</v>
      </c>
      <c r="V7" s="104">
        <v>14.835920436313112</v>
      </c>
      <c r="W7" s="104">
        <v>18.72384153661465</v>
      </c>
      <c r="X7" s="104">
        <v>11.091663308554175</v>
      </c>
      <c r="Y7" s="104">
        <v>0</v>
      </c>
      <c r="Z7" s="110">
        <v>22.803233462559909</v>
      </c>
    </row>
    <row r="8" spans="1:26" x14ac:dyDescent="0.25">
      <c r="A8" t="s">
        <v>51</v>
      </c>
      <c r="B8">
        <v>20</v>
      </c>
      <c r="C8" s="139">
        <v>36</v>
      </c>
      <c r="D8" s="95">
        <v>3393.618119213716</v>
      </c>
      <c r="E8" s="104">
        <v>2826.7398618123834</v>
      </c>
      <c r="F8" s="104">
        <v>2095.9264367232217</v>
      </c>
      <c r="G8" s="104">
        <v>584.34790018259287</v>
      </c>
      <c r="H8" s="104">
        <v>1724.6603799371328</v>
      </c>
      <c r="I8" s="104">
        <v>1302.2273458050033</v>
      </c>
      <c r="J8" s="110">
        <v>1536.1789705535834</v>
      </c>
      <c r="K8" s="104"/>
      <c r="L8" s="95">
        <v>107.10953112096398</v>
      </c>
      <c r="M8" s="104">
        <v>46.950302063956066</v>
      </c>
      <c r="N8" s="104">
        <v>62.4</v>
      </c>
      <c r="O8" s="104">
        <v>26.954546561168595</v>
      </c>
      <c r="P8" s="104">
        <v>42.803772037720378</v>
      </c>
      <c r="Q8" s="104">
        <v>38.71206437388625</v>
      </c>
      <c r="R8" s="110">
        <v>106.37758366562298</v>
      </c>
      <c r="T8" s="95">
        <v>78.272349665319823</v>
      </c>
      <c r="U8" s="104">
        <v>34.309836123660197</v>
      </c>
      <c r="V8" s="104">
        <v>45.6</v>
      </c>
      <c r="W8" s="104">
        <v>19.697553256238589</v>
      </c>
      <c r="X8" s="104">
        <v>28.535848025146919</v>
      </c>
      <c r="Y8" s="104">
        <v>11.060589821110357</v>
      </c>
      <c r="Z8" s="110">
        <v>104.44344578079347</v>
      </c>
    </row>
    <row r="9" spans="1:26" x14ac:dyDescent="0.25">
      <c r="A9" t="s">
        <v>51</v>
      </c>
      <c r="B9">
        <v>20</v>
      </c>
      <c r="C9" s="139">
        <v>37</v>
      </c>
      <c r="D9" s="95"/>
      <c r="E9" s="104"/>
      <c r="F9" s="104"/>
      <c r="G9" s="104"/>
      <c r="H9" s="104">
        <v>1021.8027848447857</v>
      </c>
      <c r="J9" s="76"/>
      <c r="L9" s="95"/>
      <c r="M9" s="104"/>
      <c r="N9" s="104"/>
      <c r="O9" s="104"/>
      <c r="P9" s="104">
        <v>39.456354412665092</v>
      </c>
      <c r="Q9" s="104"/>
      <c r="R9" s="110"/>
      <c r="T9" s="95"/>
      <c r="U9" s="104"/>
      <c r="V9" s="104"/>
      <c r="W9" s="104"/>
      <c r="X9" s="104">
        <v>37.740860742549216</v>
      </c>
      <c r="Z9" s="76"/>
    </row>
    <row r="10" spans="1:26" x14ac:dyDescent="0.25">
      <c r="A10" t="s">
        <v>51</v>
      </c>
      <c r="C10" s="139">
        <v>38</v>
      </c>
      <c r="D10" s="95"/>
      <c r="E10" s="104"/>
      <c r="F10" s="104"/>
      <c r="G10" s="104"/>
      <c r="H10" s="104"/>
      <c r="J10" s="76"/>
      <c r="L10" s="95"/>
      <c r="M10" s="104"/>
      <c r="N10" s="104"/>
      <c r="O10" s="104"/>
      <c r="P10" s="104"/>
      <c r="Q10" s="104"/>
      <c r="R10" s="110"/>
      <c r="T10" s="95"/>
      <c r="U10" s="104"/>
      <c r="V10" s="104"/>
      <c r="W10" s="104"/>
      <c r="X10" s="104"/>
      <c r="Z10" s="76"/>
    </row>
    <row r="11" spans="1:26" x14ac:dyDescent="0.25">
      <c r="A11" t="s">
        <v>51</v>
      </c>
      <c r="C11" s="139">
        <v>39</v>
      </c>
      <c r="D11" s="95"/>
      <c r="E11" s="104"/>
      <c r="F11" s="104"/>
      <c r="G11" s="104"/>
      <c r="H11" s="104"/>
      <c r="J11" s="76"/>
      <c r="L11" s="95"/>
      <c r="M11" s="104"/>
      <c r="N11" s="104"/>
      <c r="O11" s="104"/>
      <c r="P11" s="104"/>
      <c r="Q11" s="104"/>
      <c r="R11" s="110"/>
      <c r="T11" s="95"/>
      <c r="U11" s="104"/>
      <c r="V11" s="104"/>
      <c r="W11" s="104"/>
      <c r="X11" s="104"/>
      <c r="Z11" s="76"/>
    </row>
    <row r="12" spans="1:26" x14ac:dyDescent="0.25">
      <c r="A12" t="s">
        <v>52</v>
      </c>
      <c r="B12">
        <v>20</v>
      </c>
      <c r="C12" s="139">
        <v>40</v>
      </c>
      <c r="D12" s="95">
        <v>1360.9813814932043</v>
      </c>
      <c r="E12" s="104"/>
      <c r="F12" s="104"/>
      <c r="G12" s="104"/>
      <c r="H12" s="104"/>
      <c r="J12" s="76"/>
      <c r="L12" s="95">
        <v>38.509309253397873</v>
      </c>
      <c r="M12" s="104"/>
      <c r="N12" s="104"/>
      <c r="O12" s="104"/>
      <c r="P12" s="104"/>
      <c r="Q12" s="104"/>
      <c r="R12" s="110"/>
      <c r="T12" s="95">
        <v>38.509309253397873</v>
      </c>
      <c r="U12" s="104"/>
      <c r="V12" s="104"/>
      <c r="W12" s="104"/>
      <c r="X12" s="104"/>
      <c r="Z12" s="76"/>
    </row>
    <row r="13" spans="1:26" x14ac:dyDescent="0.25">
      <c r="A13" t="s">
        <v>52</v>
      </c>
      <c r="B13">
        <v>15</v>
      </c>
      <c r="C13" s="139">
        <v>41</v>
      </c>
      <c r="D13" s="95">
        <v>252.11791569086651</v>
      </c>
      <c r="E13" s="104">
        <v>83.25</v>
      </c>
      <c r="F13" s="104">
        <v>52</v>
      </c>
      <c r="G13" s="104">
        <v>0</v>
      </c>
      <c r="H13" s="104">
        <v>195.80128205128204</v>
      </c>
      <c r="I13" s="104">
        <v>401.81010989010986</v>
      </c>
      <c r="J13" s="110">
        <v>58.673469387755105</v>
      </c>
      <c r="K13" s="104"/>
      <c r="L13" s="95">
        <v>12.5</v>
      </c>
      <c r="M13" s="104">
        <v>12.695</v>
      </c>
      <c r="N13" s="104">
        <v>0</v>
      </c>
      <c r="O13" s="104">
        <v>0</v>
      </c>
      <c r="P13" s="104">
        <v>9.1987179487179489</v>
      </c>
      <c r="Q13" s="104">
        <v>18.835457875457873</v>
      </c>
      <c r="R13" s="110">
        <v>3.887755102040817</v>
      </c>
      <c r="T13" s="95">
        <v>12.5</v>
      </c>
      <c r="U13" s="104">
        <v>12.695</v>
      </c>
      <c r="V13" s="104">
        <v>0</v>
      </c>
      <c r="W13" s="104">
        <v>0</v>
      </c>
      <c r="X13" s="104">
        <v>0</v>
      </c>
      <c r="Y13" s="104">
        <v>2.3544322344322342</v>
      </c>
      <c r="Z13" s="110">
        <v>19.438775510204081</v>
      </c>
    </row>
    <row r="14" spans="1:26" x14ac:dyDescent="0.25">
      <c r="A14" t="s">
        <v>52</v>
      </c>
      <c r="B14">
        <v>10</v>
      </c>
      <c r="C14" s="139">
        <v>42</v>
      </c>
      <c r="D14" s="95">
        <v>4.8888888888888884</v>
      </c>
      <c r="E14" s="104">
        <v>6</v>
      </c>
      <c r="F14" s="104"/>
      <c r="G14" s="104">
        <v>9.5</v>
      </c>
      <c r="H14" s="104">
        <v>17.75</v>
      </c>
      <c r="I14" s="104">
        <v>84.35</v>
      </c>
      <c r="J14" s="110">
        <v>1</v>
      </c>
      <c r="K14" s="104"/>
      <c r="L14" s="95">
        <v>2</v>
      </c>
      <c r="M14" s="104">
        <v>0.33333333333333337</v>
      </c>
      <c r="N14" s="104"/>
      <c r="O14" s="104">
        <v>1.8333333333333335</v>
      </c>
      <c r="P14" s="104">
        <v>0.46875</v>
      </c>
      <c r="Q14" s="104">
        <v>0</v>
      </c>
      <c r="R14" s="110">
        <v>1.3333333333333335</v>
      </c>
      <c r="T14" s="95">
        <v>4</v>
      </c>
      <c r="U14" s="104">
        <v>0.66666666666666663</v>
      </c>
      <c r="V14" s="104"/>
      <c r="W14" s="104">
        <v>3.6666666666666665</v>
      </c>
      <c r="X14" s="104">
        <v>0.78125</v>
      </c>
      <c r="Y14" s="104">
        <v>0</v>
      </c>
      <c r="Z14" s="110">
        <v>2.6666666666666665</v>
      </c>
    </row>
    <row r="15" spans="1:26" x14ac:dyDescent="0.25">
      <c r="A15" t="s">
        <v>52</v>
      </c>
      <c r="B15">
        <v>10</v>
      </c>
      <c r="C15" s="139">
        <v>43</v>
      </c>
      <c r="D15" s="95">
        <v>4</v>
      </c>
      <c r="E15" s="104">
        <v>2</v>
      </c>
      <c r="F15" s="104"/>
      <c r="G15" s="104">
        <v>0</v>
      </c>
      <c r="H15" s="104">
        <v>4</v>
      </c>
      <c r="I15" s="104">
        <v>5</v>
      </c>
      <c r="J15" s="76">
        <v>0</v>
      </c>
      <c r="L15" s="95">
        <v>1.3333333333333335</v>
      </c>
      <c r="M15" s="104">
        <v>0.33333333333333337</v>
      </c>
      <c r="N15" s="104"/>
      <c r="O15" s="104">
        <v>0</v>
      </c>
      <c r="P15" s="104">
        <v>0.375</v>
      </c>
      <c r="Q15" s="104">
        <v>-0.1111111111111111</v>
      </c>
      <c r="R15" s="110">
        <v>0</v>
      </c>
      <c r="T15" s="95">
        <v>2.6666666666666665</v>
      </c>
      <c r="U15" s="104">
        <v>0.66666666666666663</v>
      </c>
      <c r="V15" s="104"/>
      <c r="W15" s="104">
        <v>0</v>
      </c>
      <c r="X15" s="104">
        <v>0.625</v>
      </c>
      <c r="Y15" s="104">
        <v>0.1111111111111111</v>
      </c>
      <c r="Z15" s="76">
        <v>0</v>
      </c>
    </row>
    <row r="16" spans="1:26" x14ac:dyDescent="0.25">
      <c r="A16" t="s">
        <v>52</v>
      </c>
      <c r="B16">
        <v>10</v>
      </c>
      <c r="C16" s="139">
        <v>44</v>
      </c>
      <c r="D16" s="95">
        <v>0</v>
      </c>
      <c r="E16" s="104">
        <v>0</v>
      </c>
      <c r="F16" s="104">
        <v>0</v>
      </c>
      <c r="G16" s="104">
        <v>0</v>
      </c>
      <c r="H16" s="104">
        <v>0</v>
      </c>
      <c r="I16">
        <v>1</v>
      </c>
      <c r="J16" s="76">
        <v>0</v>
      </c>
      <c r="L16" s="95">
        <v>4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10">
        <v>0</v>
      </c>
      <c r="T16" s="95">
        <v>8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76">
        <v>0</v>
      </c>
    </row>
    <row r="17" spans="1:26" x14ac:dyDescent="0.25">
      <c r="A17" t="s">
        <v>52</v>
      </c>
      <c r="B17">
        <v>10</v>
      </c>
      <c r="C17" s="139">
        <v>45</v>
      </c>
      <c r="D17" s="95">
        <v>0</v>
      </c>
      <c r="E17" s="104">
        <v>0</v>
      </c>
      <c r="F17" s="104">
        <v>0</v>
      </c>
      <c r="G17" s="104">
        <v>0</v>
      </c>
      <c r="H17" s="104">
        <v>2</v>
      </c>
      <c r="I17">
        <v>1</v>
      </c>
      <c r="J17" s="90">
        <v>0</v>
      </c>
      <c r="K17" s="88"/>
      <c r="L17" s="95">
        <v>1.666666666666667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10">
        <v>0.33333333333333337</v>
      </c>
      <c r="T17" s="95">
        <v>3.333333333333333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44">
        <v>0.66666666666666663</v>
      </c>
    </row>
    <row r="18" spans="1:26" ht="15.75" thickBot="1" x14ac:dyDescent="0.3">
      <c r="A18" t="s">
        <v>52</v>
      </c>
      <c r="B18">
        <v>10</v>
      </c>
      <c r="C18" s="139">
        <v>46</v>
      </c>
      <c r="D18" s="94">
        <v>0</v>
      </c>
      <c r="E18" s="103">
        <v>0</v>
      </c>
      <c r="F18" s="103">
        <v>0</v>
      </c>
      <c r="G18" s="103">
        <v>0</v>
      </c>
      <c r="H18" s="103">
        <v>0</v>
      </c>
      <c r="I18" s="78">
        <v>0</v>
      </c>
      <c r="J18" s="79">
        <v>0</v>
      </c>
      <c r="L18" s="94">
        <v>0.33333333333333337</v>
      </c>
      <c r="M18" s="103">
        <v>0</v>
      </c>
      <c r="N18" s="103">
        <v>0</v>
      </c>
      <c r="O18" s="103">
        <v>0.33333333333333337</v>
      </c>
      <c r="P18" s="103">
        <v>0</v>
      </c>
      <c r="Q18" s="103">
        <v>0</v>
      </c>
      <c r="R18" s="112">
        <v>0</v>
      </c>
      <c r="T18" s="94">
        <v>0.66666666666666663</v>
      </c>
      <c r="U18" s="103">
        <v>0</v>
      </c>
      <c r="V18" s="103">
        <v>0</v>
      </c>
      <c r="W18" s="103">
        <v>0.66666666666666663</v>
      </c>
      <c r="X18" s="103">
        <v>0</v>
      </c>
      <c r="Y18" s="78">
        <v>0</v>
      </c>
      <c r="Z18" s="79">
        <v>0</v>
      </c>
    </row>
    <row r="20" spans="1:26" x14ac:dyDescent="0.25">
      <c r="T20" s="104"/>
      <c r="U20" s="104"/>
      <c r="V20" s="104"/>
      <c r="W20" s="104"/>
      <c r="X20" s="104"/>
      <c r="Y20" s="104"/>
      <c r="Z20" s="104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2679-1095-4879-AA18-62C5D4DACD98}">
  <sheetPr>
    <tabColor theme="7" tint="0.79998168889431442"/>
  </sheetPr>
  <dimension ref="A1:Z430"/>
  <sheetViews>
    <sheetView topLeftCell="C1" workbookViewId="0">
      <selection activeCell="Y17" sqref="Y17"/>
    </sheetView>
  </sheetViews>
  <sheetFormatPr defaultColWidth="9.140625" defaultRowHeight="15" x14ac:dyDescent="0.25"/>
  <cols>
    <col min="1" max="1" width="11.85546875" style="41" bestFit="1" customWidth="1"/>
    <col min="2" max="2" width="5" style="41" customWidth="1"/>
    <col min="3" max="3" width="14.140625" style="41" bestFit="1" customWidth="1"/>
    <col min="4" max="4" width="9.42578125" style="41" customWidth="1"/>
    <col min="5" max="5" width="7.140625" style="41" bestFit="1" customWidth="1"/>
    <col min="6" max="6" width="8.42578125" style="55" bestFit="1" customWidth="1"/>
    <col min="7" max="7" width="6.85546875" style="56" customWidth="1"/>
    <col min="8" max="8" width="9.28515625" bestFit="1" customWidth="1"/>
    <col min="9" max="9" width="9.28515625" style="58" bestFit="1" customWidth="1"/>
    <col min="10" max="10" width="7" style="55" bestFit="1" customWidth="1"/>
    <col min="11" max="12" width="9.28515625" bestFit="1" customWidth="1"/>
    <col min="13" max="13" width="9.140625" style="55" bestFit="1"/>
    <col min="14" max="14" width="8.28515625" style="55" bestFit="1" customWidth="1"/>
    <col min="15" max="15" width="8.42578125" style="66" bestFit="1" customWidth="1"/>
    <col min="19" max="19" width="13.140625" style="54" bestFit="1" customWidth="1"/>
    <col min="20" max="20" width="11.42578125" bestFit="1" customWidth="1"/>
    <col min="21" max="21" width="11.7109375" bestFit="1" customWidth="1"/>
    <col min="26" max="26" width="10.140625" style="54" bestFit="1" customWidth="1"/>
  </cols>
  <sheetData>
    <row r="1" spans="1:21" ht="60" x14ac:dyDescent="0.25">
      <c r="A1" s="45" t="s">
        <v>9</v>
      </c>
      <c r="B1" s="47" t="s">
        <v>14</v>
      </c>
      <c r="C1" s="47" t="s">
        <v>15</v>
      </c>
      <c r="D1" s="47" t="s">
        <v>16</v>
      </c>
      <c r="E1" s="48" t="s">
        <v>17</v>
      </c>
      <c r="F1" s="49" t="s">
        <v>18</v>
      </c>
      <c r="G1" s="50" t="s">
        <v>19</v>
      </c>
      <c r="H1" s="49" t="s">
        <v>20</v>
      </c>
      <c r="I1" s="51" t="s">
        <v>21</v>
      </c>
      <c r="J1" s="52" t="s">
        <v>22</v>
      </c>
      <c r="K1" s="52" t="s">
        <v>23</v>
      </c>
      <c r="L1" s="49" t="s">
        <v>24</v>
      </c>
      <c r="M1" s="52" t="s">
        <v>25</v>
      </c>
      <c r="N1" s="52" t="s">
        <v>26</v>
      </c>
      <c r="O1" s="53" t="s">
        <v>27</v>
      </c>
      <c r="S1" s="54" t="s">
        <v>59</v>
      </c>
    </row>
    <row r="2" spans="1:21" x14ac:dyDescent="0.25">
      <c r="A2" s="45">
        <v>38312</v>
      </c>
      <c r="B2" s="41">
        <f t="shared" ref="B2:B65" si="0">YEAR(A2)</f>
        <v>2004</v>
      </c>
      <c r="C2" s="41">
        <f t="shared" ref="C2:C65" si="1">IF(D2&gt;10,B2,B2-1)</f>
        <v>2004</v>
      </c>
      <c r="D2" s="41">
        <f t="shared" ref="D2:D65" si="2">WEEKNUM(A2)</f>
        <v>48</v>
      </c>
      <c r="E2" s="41">
        <f t="shared" ref="E2:E25" si="3">IF(D2&gt;10,D2,"")</f>
        <v>48</v>
      </c>
      <c r="F2" s="55">
        <f t="shared" ref="F2:F65" si="4">WEEKDAY(A2)</f>
        <v>1</v>
      </c>
      <c r="G2" s="56">
        <v>12</v>
      </c>
      <c r="H2" s="57">
        <v>9</v>
      </c>
      <c r="I2" s="58">
        <f t="shared" ref="I2:I65" si="5">(G2/24)*H2</f>
        <v>4.5</v>
      </c>
      <c r="J2" s="55">
        <v>125</v>
      </c>
      <c r="K2" s="58">
        <f t="shared" ref="K2:K65" si="6">J2/I2</f>
        <v>27.777777777777779</v>
      </c>
      <c r="L2" s="58">
        <f t="shared" ref="L2:L65" si="7">AVERAGEIFS(K:K,C:C,C2,E:E,E2)</f>
        <v>36.406944444444441</v>
      </c>
      <c r="M2" s="55">
        <v>50</v>
      </c>
      <c r="N2" s="55">
        <v>22</v>
      </c>
      <c r="O2" s="59">
        <f t="shared" ref="O2:O32" si="8">N2/(M2+N2)</f>
        <v>0.30555555555555558</v>
      </c>
      <c r="S2" s="54" t="s">
        <v>60</v>
      </c>
      <c r="T2">
        <f>MIN(H2:H429)</f>
        <v>0</v>
      </c>
    </row>
    <row r="3" spans="1:21" x14ac:dyDescent="0.25">
      <c r="A3" s="45">
        <v>38313</v>
      </c>
      <c r="B3" s="41">
        <f t="shared" si="0"/>
        <v>2004</v>
      </c>
      <c r="C3" s="41">
        <f t="shared" si="1"/>
        <v>2004</v>
      </c>
      <c r="D3" s="41">
        <f t="shared" si="2"/>
        <v>48</v>
      </c>
      <c r="E3" s="41">
        <f t="shared" si="3"/>
        <v>48</v>
      </c>
      <c r="F3" s="55">
        <f t="shared" si="4"/>
        <v>2</v>
      </c>
      <c r="G3" s="56">
        <v>24</v>
      </c>
      <c r="H3">
        <v>6</v>
      </c>
      <c r="I3" s="58">
        <f t="shared" si="5"/>
        <v>6</v>
      </c>
      <c r="J3" s="55">
        <v>153</v>
      </c>
      <c r="K3" s="58">
        <f t="shared" si="6"/>
        <v>25.5</v>
      </c>
      <c r="L3" s="58">
        <f t="shared" si="7"/>
        <v>36.406944444444441</v>
      </c>
      <c r="M3" s="55">
        <v>111</v>
      </c>
      <c r="N3" s="55">
        <v>39</v>
      </c>
      <c r="O3" s="59">
        <f t="shared" si="8"/>
        <v>0.26</v>
      </c>
      <c r="S3" s="54" t="s">
        <v>61</v>
      </c>
      <c r="T3">
        <f>MAX(H2:H429)</f>
        <v>30</v>
      </c>
    </row>
    <row r="4" spans="1:21" x14ac:dyDescent="0.25">
      <c r="A4" s="45">
        <v>38314</v>
      </c>
      <c r="B4" s="41">
        <f t="shared" si="0"/>
        <v>2004</v>
      </c>
      <c r="C4" s="41">
        <f t="shared" si="1"/>
        <v>2004</v>
      </c>
      <c r="D4" s="41">
        <f t="shared" si="2"/>
        <v>48</v>
      </c>
      <c r="E4" s="41">
        <f t="shared" si="3"/>
        <v>48</v>
      </c>
      <c r="F4" s="55">
        <f t="shared" si="4"/>
        <v>3</v>
      </c>
      <c r="G4" s="56">
        <v>24</v>
      </c>
      <c r="H4">
        <v>4</v>
      </c>
      <c r="I4" s="58">
        <f t="shared" si="5"/>
        <v>4</v>
      </c>
      <c r="J4" s="55">
        <v>83</v>
      </c>
      <c r="K4" s="58">
        <f t="shared" si="6"/>
        <v>20.75</v>
      </c>
      <c r="L4" s="58">
        <f t="shared" si="7"/>
        <v>36.406944444444441</v>
      </c>
      <c r="M4" s="55">
        <v>50</v>
      </c>
      <c r="N4" s="55">
        <v>12</v>
      </c>
      <c r="O4" s="59">
        <f t="shared" si="8"/>
        <v>0.19354838709677419</v>
      </c>
      <c r="S4" s="54" t="s">
        <v>64</v>
      </c>
      <c r="T4" s="58">
        <f>AVERAGE(K2:K429)</f>
        <v>63.593389231932321</v>
      </c>
    </row>
    <row r="5" spans="1:21" x14ac:dyDescent="0.25">
      <c r="A5" s="45">
        <v>38315</v>
      </c>
      <c r="B5" s="41">
        <f t="shared" si="0"/>
        <v>2004</v>
      </c>
      <c r="C5" s="41">
        <f t="shared" si="1"/>
        <v>2004</v>
      </c>
      <c r="D5" s="41">
        <f t="shared" si="2"/>
        <v>48</v>
      </c>
      <c r="E5" s="41">
        <f t="shared" si="3"/>
        <v>48</v>
      </c>
      <c r="F5" s="55">
        <f t="shared" si="4"/>
        <v>4</v>
      </c>
      <c r="G5" s="56">
        <v>12</v>
      </c>
      <c r="H5">
        <v>5</v>
      </c>
      <c r="I5" s="58">
        <f t="shared" si="5"/>
        <v>2.5</v>
      </c>
      <c r="J5" s="55">
        <v>179</v>
      </c>
      <c r="K5" s="58">
        <f t="shared" si="6"/>
        <v>71.599999999999994</v>
      </c>
      <c r="L5" s="58">
        <f t="shared" si="7"/>
        <v>36.406944444444441</v>
      </c>
      <c r="M5" s="55">
        <v>83</v>
      </c>
      <c r="N5" s="55">
        <v>26</v>
      </c>
      <c r="O5" s="59">
        <f t="shared" si="8"/>
        <v>0.23853211009174313</v>
      </c>
    </row>
    <row r="6" spans="1:21" x14ac:dyDescent="0.25">
      <c r="A6" s="45">
        <v>38319</v>
      </c>
      <c r="B6" s="41">
        <f t="shared" si="0"/>
        <v>2004</v>
      </c>
      <c r="C6" s="41">
        <f t="shared" si="1"/>
        <v>2004</v>
      </c>
      <c r="D6" s="41">
        <f t="shared" si="2"/>
        <v>49</v>
      </c>
      <c r="E6" s="41">
        <f t="shared" si="3"/>
        <v>49</v>
      </c>
      <c r="F6" s="55">
        <f t="shared" si="4"/>
        <v>1</v>
      </c>
      <c r="G6" s="56">
        <v>12</v>
      </c>
      <c r="H6">
        <v>8</v>
      </c>
      <c r="I6" s="58">
        <f t="shared" si="5"/>
        <v>4</v>
      </c>
      <c r="J6" s="55">
        <v>365</v>
      </c>
      <c r="K6" s="58">
        <f t="shared" si="6"/>
        <v>91.25</v>
      </c>
      <c r="L6" s="58">
        <f t="shared" si="7"/>
        <v>61.590277777777771</v>
      </c>
      <c r="M6" s="55">
        <v>232</v>
      </c>
      <c r="N6" s="55">
        <v>82</v>
      </c>
      <c r="O6" s="59">
        <f t="shared" si="8"/>
        <v>0.26114649681528662</v>
      </c>
      <c r="S6" s="149" t="s">
        <v>30</v>
      </c>
      <c r="T6" t="s">
        <v>62</v>
      </c>
      <c r="U6" t="s">
        <v>63</v>
      </c>
    </row>
    <row r="7" spans="1:21" x14ac:dyDescent="0.25">
      <c r="A7" s="45">
        <v>38320</v>
      </c>
      <c r="B7" s="41">
        <f t="shared" si="0"/>
        <v>2004</v>
      </c>
      <c r="C7" s="41">
        <f t="shared" si="1"/>
        <v>2004</v>
      </c>
      <c r="D7" s="41">
        <f t="shared" si="2"/>
        <v>49</v>
      </c>
      <c r="E7" s="41">
        <f t="shared" si="3"/>
        <v>49</v>
      </c>
      <c r="F7" s="55">
        <f t="shared" si="4"/>
        <v>2</v>
      </c>
      <c r="G7" s="56">
        <v>24</v>
      </c>
      <c r="H7">
        <v>9</v>
      </c>
      <c r="I7" s="58">
        <f t="shared" si="5"/>
        <v>9</v>
      </c>
      <c r="J7" s="55">
        <v>429</v>
      </c>
      <c r="K7" s="58">
        <f t="shared" si="6"/>
        <v>47.666666666666664</v>
      </c>
      <c r="L7" s="58">
        <f t="shared" si="7"/>
        <v>61.590277777777771</v>
      </c>
      <c r="M7" s="55">
        <v>213</v>
      </c>
      <c r="N7" s="55">
        <v>65</v>
      </c>
      <c r="O7" s="59">
        <f t="shared" si="8"/>
        <v>0.23381294964028776</v>
      </c>
      <c r="S7" s="69">
        <v>2004</v>
      </c>
      <c r="T7" s="54">
        <v>38312</v>
      </c>
      <c r="U7" s="54">
        <v>38370</v>
      </c>
    </row>
    <row r="8" spans="1:21" x14ac:dyDescent="0.25">
      <c r="A8" s="45">
        <v>38321</v>
      </c>
      <c r="B8" s="41">
        <f t="shared" si="0"/>
        <v>2004</v>
      </c>
      <c r="C8" s="41">
        <f t="shared" si="1"/>
        <v>2004</v>
      </c>
      <c r="D8" s="41">
        <f t="shared" si="2"/>
        <v>49</v>
      </c>
      <c r="E8" s="41">
        <f t="shared" si="3"/>
        <v>49</v>
      </c>
      <c r="F8" s="55">
        <f t="shared" si="4"/>
        <v>3</v>
      </c>
      <c r="G8" s="56">
        <v>24</v>
      </c>
      <c r="H8">
        <v>9</v>
      </c>
      <c r="I8" s="58">
        <f t="shared" si="5"/>
        <v>9</v>
      </c>
      <c r="J8" s="55">
        <v>337</v>
      </c>
      <c r="K8" s="58">
        <f t="shared" si="6"/>
        <v>37.444444444444443</v>
      </c>
      <c r="L8" s="58">
        <f t="shared" si="7"/>
        <v>61.590277777777771</v>
      </c>
      <c r="M8" s="55">
        <v>86</v>
      </c>
      <c r="N8" s="55">
        <v>21</v>
      </c>
      <c r="O8" s="59">
        <f t="shared" si="8"/>
        <v>0.19626168224299065</v>
      </c>
      <c r="S8" s="69">
        <v>2005</v>
      </c>
      <c r="T8" s="54">
        <v>38669</v>
      </c>
      <c r="U8" s="54">
        <v>38739</v>
      </c>
    </row>
    <row r="9" spans="1:21" x14ac:dyDescent="0.25">
      <c r="A9" s="45">
        <v>38322</v>
      </c>
      <c r="B9" s="41">
        <f t="shared" si="0"/>
        <v>2004</v>
      </c>
      <c r="C9" s="41">
        <f t="shared" si="1"/>
        <v>2004</v>
      </c>
      <c r="D9" s="41">
        <f t="shared" si="2"/>
        <v>49</v>
      </c>
      <c r="E9" s="41">
        <f t="shared" si="3"/>
        <v>49</v>
      </c>
      <c r="F9" s="55">
        <f t="shared" si="4"/>
        <v>4</v>
      </c>
      <c r="G9" s="56">
        <v>12</v>
      </c>
      <c r="H9">
        <v>6</v>
      </c>
      <c r="I9" s="58">
        <f t="shared" si="5"/>
        <v>3</v>
      </c>
      <c r="J9" s="55">
        <v>210</v>
      </c>
      <c r="K9" s="58">
        <f t="shared" si="6"/>
        <v>70</v>
      </c>
      <c r="L9" s="58">
        <f t="shared" si="7"/>
        <v>61.590277777777771</v>
      </c>
      <c r="M9" s="55">
        <v>110</v>
      </c>
      <c r="N9" s="55">
        <v>59</v>
      </c>
      <c r="O9" s="59">
        <f t="shared" si="8"/>
        <v>0.34911242603550297</v>
      </c>
      <c r="S9" s="69">
        <v>2006</v>
      </c>
      <c r="T9" s="54">
        <v>39040</v>
      </c>
      <c r="U9" s="54">
        <v>39092</v>
      </c>
    </row>
    <row r="10" spans="1:21" x14ac:dyDescent="0.25">
      <c r="A10" s="45">
        <v>38326</v>
      </c>
      <c r="B10" s="41">
        <f t="shared" si="0"/>
        <v>2004</v>
      </c>
      <c r="C10" s="41">
        <f t="shared" si="1"/>
        <v>2004</v>
      </c>
      <c r="D10" s="41">
        <f t="shared" si="2"/>
        <v>50</v>
      </c>
      <c r="E10" s="41">
        <f t="shared" si="3"/>
        <v>50</v>
      </c>
      <c r="F10" s="55">
        <f t="shared" si="4"/>
        <v>1</v>
      </c>
      <c r="G10" s="56">
        <v>12</v>
      </c>
      <c r="H10" s="55">
        <v>13</v>
      </c>
      <c r="I10" s="58">
        <f t="shared" si="5"/>
        <v>6.5</v>
      </c>
      <c r="J10" s="55">
        <v>1306</v>
      </c>
      <c r="K10" s="58">
        <f t="shared" si="6"/>
        <v>200.92307692307693</v>
      </c>
      <c r="L10" s="58">
        <f t="shared" si="7"/>
        <v>138.40419996669996</v>
      </c>
      <c r="M10" s="55">
        <v>442</v>
      </c>
      <c r="N10" s="55">
        <v>144</v>
      </c>
      <c r="O10" s="59">
        <f t="shared" si="8"/>
        <v>0.24573378839590443</v>
      </c>
      <c r="S10" s="69">
        <v>2007</v>
      </c>
      <c r="T10" s="54">
        <v>39404</v>
      </c>
      <c r="U10" s="54">
        <v>39463</v>
      </c>
    </row>
    <row r="11" spans="1:21" x14ac:dyDescent="0.25">
      <c r="A11" s="45">
        <v>38327</v>
      </c>
      <c r="B11" s="41">
        <f t="shared" si="0"/>
        <v>2004</v>
      </c>
      <c r="C11" s="41">
        <f t="shared" si="1"/>
        <v>2004</v>
      </c>
      <c r="D11" s="41">
        <f t="shared" si="2"/>
        <v>50</v>
      </c>
      <c r="E11" s="41">
        <f t="shared" si="3"/>
        <v>50</v>
      </c>
      <c r="F11" s="55">
        <f t="shared" si="4"/>
        <v>2</v>
      </c>
      <c r="G11" s="56">
        <v>24</v>
      </c>
      <c r="H11" s="55">
        <v>12</v>
      </c>
      <c r="I11" s="58">
        <f t="shared" si="5"/>
        <v>12</v>
      </c>
      <c r="J11" s="55">
        <v>1513</v>
      </c>
      <c r="K11" s="58">
        <f t="shared" si="6"/>
        <v>126.08333333333333</v>
      </c>
      <c r="L11" s="58">
        <f t="shared" si="7"/>
        <v>138.40419996669996</v>
      </c>
      <c r="M11" s="55">
        <v>440</v>
      </c>
      <c r="N11" s="55">
        <v>164</v>
      </c>
      <c r="O11" s="59">
        <f t="shared" si="8"/>
        <v>0.27152317880794702</v>
      </c>
      <c r="S11" s="69">
        <v>2008</v>
      </c>
      <c r="T11" s="54">
        <v>39768</v>
      </c>
      <c r="U11" s="54">
        <v>39827</v>
      </c>
    </row>
    <row r="12" spans="1:21" x14ac:dyDescent="0.25">
      <c r="A12" s="45">
        <v>38328</v>
      </c>
      <c r="B12" s="41">
        <f t="shared" si="0"/>
        <v>2004</v>
      </c>
      <c r="C12" s="41">
        <f t="shared" si="1"/>
        <v>2004</v>
      </c>
      <c r="D12" s="41">
        <f t="shared" si="2"/>
        <v>50</v>
      </c>
      <c r="E12" s="41">
        <f t="shared" si="3"/>
        <v>50</v>
      </c>
      <c r="F12" s="55">
        <f t="shared" si="4"/>
        <v>3</v>
      </c>
      <c r="G12" s="56">
        <v>24</v>
      </c>
      <c r="H12" s="55">
        <v>11</v>
      </c>
      <c r="I12" s="58">
        <f t="shared" si="5"/>
        <v>11</v>
      </c>
      <c r="J12" s="55">
        <v>629</v>
      </c>
      <c r="K12" s="58">
        <f t="shared" si="6"/>
        <v>57.18181818181818</v>
      </c>
      <c r="L12" s="58">
        <f t="shared" si="7"/>
        <v>138.40419996669996</v>
      </c>
      <c r="M12" s="55">
        <v>259</v>
      </c>
      <c r="N12" s="55">
        <v>98</v>
      </c>
      <c r="O12" s="59">
        <f t="shared" si="8"/>
        <v>0.27450980392156865</v>
      </c>
      <c r="S12" s="69">
        <v>2009</v>
      </c>
      <c r="T12" s="54">
        <v>40132</v>
      </c>
      <c r="U12" s="54">
        <v>40184</v>
      </c>
    </row>
    <row r="13" spans="1:21" x14ac:dyDescent="0.25">
      <c r="A13" s="45">
        <v>38329</v>
      </c>
      <c r="B13" s="41">
        <f t="shared" si="0"/>
        <v>2004</v>
      </c>
      <c r="C13" s="41">
        <f t="shared" si="1"/>
        <v>2004</v>
      </c>
      <c r="D13" s="41">
        <f t="shared" si="2"/>
        <v>50</v>
      </c>
      <c r="E13" s="41">
        <f t="shared" si="3"/>
        <v>50</v>
      </c>
      <c r="F13" s="55">
        <f t="shared" si="4"/>
        <v>4</v>
      </c>
      <c r="G13" s="56">
        <v>12</v>
      </c>
      <c r="H13" s="55">
        <v>7</v>
      </c>
      <c r="I13" s="58">
        <f t="shared" si="5"/>
        <v>3.5</v>
      </c>
      <c r="J13" s="55">
        <v>593</v>
      </c>
      <c r="K13" s="58">
        <f t="shared" si="6"/>
        <v>169.42857142857142</v>
      </c>
      <c r="L13" s="58">
        <f t="shared" si="7"/>
        <v>138.40419996669996</v>
      </c>
      <c r="M13" s="55">
        <v>462</v>
      </c>
      <c r="N13" s="55">
        <v>131</v>
      </c>
      <c r="O13" s="59">
        <f t="shared" si="8"/>
        <v>0.22091062394603711</v>
      </c>
      <c r="S13" s="69">
        <v>2010</v>
      </c>
      <c r="T13" s="54">
        <v>40503</v>
      </c>
      <c r="U13" s="54">
        <v>40534</v>
      </c>
    </row>
    <row r="14" spans="1:21" x14ac:dyDescent="0.25">
      <c r="A14" s="45">
        <v>38333</v>
      </c>
      <c r="B14" s="41">
        <f t="shared" si="0"/>
        <v>2004</v>
      </c>
      <c r="C14" s="41">
        <f t="shared" si="1"/>
        <v>2004</v>
      </c>
      <c r="D14" s="41">
        <f t="shared" si="2"/>
        <v>51</v>
      </c>
      <c r="E14" s="41">
        <f t="shared" si="3"/>
        <v>51</v>
      </c>
      <c r="F14" s="55">
        <f t="shared" si="4"/>
        <v>1</v>
      </c>
      <c r="G14" s="56">
        <v>12</v>
      </c>
      <c r="H14">
        <v>9</v>
      </c>
      <c r="I14" s="58">
        <f t="shared" si="5"/>
        <v>4.5</v>
      </c>
      <c r="J14" s="55">
        <v>1969</v>
      </c>
      <c r="K14" s="58">
        <f t="shared" si="6"/>
        <v>437.55555555555554</v>
      </c>
      <c r="L14" s="58">
        <f t="shared" si="7"/>
        <v>247.95416666666665</v>
      </c>
      <c r="M14" s="55">
        <v>717</v>
      </c>
      <c r="N14" s="55">
        <v>420</v>
      </c>
      <c r="O14" s="59">
        <f t="shared" si="8"/>
        <v>0.36939313984168864</v>
      </c>
      <c r="S14" s="69">
        <v>2011</v>
      </c>
      <c r="T14" s="54">
        <v>40867</v>
      </c>
      <c r="U14" s="54">
        <v>40926</v>
      </c>
    </row>
    <row r="15" spans="1:21" x14ac:dyDescent="0.25">
      <c r="A15" s="45">
        <v>38334</v>
      </c>
      <c r="B15" s="41">
        <f t="shared" si="0"/>
        <v>2004</v>
      </c>
      <c r="C15" s="41">
        <f t="shared" si="1"/>
        <v>2004</v>
      </c>
      <c r="D15" s="41">
        <f t="shared" si="2"/>
        <v>51</v>
      </c>
      <c r="E15" s="41">
        <f t="shared" si="3"/>
        <v>51</v>
      </c>
      <c r="F15" s="55">
        <f t="shared" si="4"/>
        <v>2</v>
      </c>
      <c r="G15" s="56">
        <v>24</v>
      </c>
      <c r="H15">
        <v>9</v>
      </c>
      <c r="I15" s="58">
        <f t="shared" si="5"/>
        <v>9</v>
      </c>
      <c r="J15" s="55">
        <v>2116</v>
      </c>
      <c r="K15" s="58">
        <f t="shared" si="6"/>
        <v>235.11111111111111</v>
      </c>
      <c r="L15" s="58">
        <f t="shared" si="7"/>
        <v>247.95416666666665</v>
      </c>
      <c r="M15" s="55">
        <v>512</v>
      </c>
      <c r="N15" s="55">
        <v>218</v>
      </c>
      <c r="O15" s="59">
        <f t="shared" si="8"/>
        <v>0.29863013698630136</v>
      </c>
      <c r="S15" s="69">
        <v>2012</v>
      </c>
      <c r="T15" s="54">
        <v>41231</v>
      </c>
      <c r="U15" s="54">
        <v>41269</v>
      </c>
    </row>
    <row r="16" spans="1:21" x14ac:dyDescent="0.25">
      <c r="A16" s="45">
        <v>38335</v>
      </c>
      <c r="B16" s="41">
        <f t="shared" si="0"/>
        <v>2004</v>
      </c>
      <c r="C16" s="41">
        <f t="shared" si="1"/>
        <v>2004</v>
      </c>
      <c r="D16" s="41">
        <f t="shared" si="2"/>
        <v>51</v>
      </c>
      <c r="E16" s="41">
        <f t="shared" si="3"/>
        <v>51</v>
      </c>
      <c r="F16" s="55">
        <f t="shared" si="4"/>
        <v>3</v>
      </c>
      <c r="G16" s="56">
        <v>24</v>
      </c>
      <c r="H16">
        <v>10</v>
      </c>
      <c r="I16" s="58">
        <f t="shared" si="5"/>
        <v>10</v>
      </c>
      <c r="J16" s="55">
        <v>1964</v>
      </c>
      <c r="K16" s="58">
        <f t="shared" si="6"/>
        <v>196.4</v>
      </c>
      <c r="L16" s="58">
        <f t="shared" si="7"/>
        <v>247.95416666666665</v>
      </c>
      <c r="M16" s="55">
        <v>395</v>
      </c>
      <c r="N16" s="55">
        <v>187</v>
      </c>
      <c r="O16" s="59">
        <f t="shared" si="8"/>
        <v>0.32130584192439865</v>
      </c>
      <c r="S16" s="69">
        <v>2013</v>
      </c>
      <c r="T16" s="54">
        <v>41595</v>
      </c>
      <c r="U16" s="54">
        <v>41640</v>
      </c>
    </row>
    <row r="17" spans="1:21" x14ac:dyDescent="0.25">
      <c r="A17" s="45">
        <v>38336</v>
      </c>
      <c r="B17" s="41">
        <f t="shared" si="0"/>
        <v>2004</v>
      </c>
      <c r="C17" s="41">
        <f t="shared" si="1"/>
        <v>2004</v>
      </c>
      <c r="D17" s="41">
        <f t="shared" si="2"/>
        <v>51</v>
      </c>
      <c r="E17" s="41">
        <f t="shared" si="3"/>
        <v>51</v>
      </c>
      <c r="F17" s="55">
        <f t="shared" si="4"/>
        <v>4</v>
      </c>
      <c r="G17" s="56">
        <v>12</v>
      </c>
      <c r="H17">
        <v>8</v>
      </c>
      <c r="I17" s="58">
        <f t="shared" si="5"/>
        <v>4</v>
      </c>
      <c r="J17" s="55">
        <v>491</v>
      </c>
      <c r="K17" s="58">
        <f t="shared" si="6"/>
        <v>122.75</v>
      </c>
      <c r="L17" s="58">
        <f t="shared" si="7"/>
        <v>247.95416666666665</v>
      </c>
      <c r="M17" s="55">
        <v>144</v>
      </c>
      <c r="N17" s="55">
        <v>68</v>
      </c>
      <c r="O17" s="59">
        <f t="shared" si="8"/>
        <v>0.32075471698113206</v>
      </c>
      <c r="S17" s="69">
        <v>2014</v>
      </c>
      <c r="T17" s="54">
        <v>41959</v>
      </c>
      <c r="U17" s="54">
        <v>41997</v>
      </c>
    </row>
    <row r="18" spans="1:21" x14ac:dyDescent="0.25">
      <c r="A18" s="45">
        <v>38340</v>
      </c>
      <c r="B18" s="41">
        <f t="shared" si="0"/>
        <v>2004</v>
      </c>
      <c r="C18" s="41">
        <f t="shared" si="1"/>
        <v>2004</v>
      </c>
      <c r="D18" s="41">
        <f t="shared" si="2"/>
        <v>52</v>
      </c>
      <c r="E18" s="41">
        <f t="shared" si="3"/>
        <v>52</v>
      </c>
      <c r="F18" s="55">
        <f t="shared" si="4"/>
        <v>1</v>
      </c>
      <c r="G18" s="56">
        <v>12</v>
      </c>
      <c r="H18">
        <v>17</v>
      </c>
      <c r="I18" s="58">
        <f t="shared" si="5"/>
        <v>8.5</v>
      </c>
      <c r="J18" s="55">
        <v>2688</v>
      </c>
      <c r="K18" s="58">
        <f t="shared" si="6"/>
        <v>316.23529411764707</v>
      </c>
      <c r="L18" s="58">
        <f t="shared" si="7"/>
        <v>201.996918767507</v>
      </c>
      <c r="M18" s="55">
        <v>1066</v>
      </c>
      <c r="N18" s="55">
        <v>526</v>
      </c>
      <c r="O18" s="59">
        <f t="shared" si="8"/>
        <v>0.33040201005025127</v>
      </c>
      <c r="S18" s="69">
        <v>2015</v>
      </c>
      <c r="T18" s="54">
        <v>42323</v>
      </c>
      <c r="U18" s="54">
        <v>42367</v>
      </c>
    </row>
    <row r="19" spans="1:21" x14ac:dyDescent="0.25">
      <c r="A19" s="45">
        <v>38341</v>
      </c>
      <c r="B19" s="41">
        <f t="shared" si="0"/>
        <v>2004</v>
      </c>
      <c r="C19" s="41">
        <f t="shared" si="1"/>
        <v>2004</v>
      </c>
      <c r="D19" s="41">
        <f t="shared" si="2"/>
        <v>52</v>
      </c>
      <c r="E19" s="41">
        <f t="shared" si="3"/>
        <v>52</v>
      </c>
      <c r="F19" s="55">
        <f t="shared" si="4"/>
        <v>2</v>
      </c>
      <c r="G19" s="56">
        <v>24</v>
      </c>
      <c r="H19">
        <v>14</v>
      </c>
      <c r="I19" s="58">
        <f t="shared" si="5"/>
        <v>14</v>
      </c>
      <c r="J19" s="55">
        <v>2489</v>
      </c>
      <c r="K19" s="58">
        <f t="shared" si="6"/>
        <v>177.78571428571428</v>
      </c>
      <c r="L19" s="58">
        <f t="shared" si="7"/>
        <v>201.996918767507</v>
      </c>
      <c r="M19" s="55">
        <v>716</v>
      </c>
      <c r="N19" s="55">
        <v>389</v>
      </c>
      <c r="O19" s="59">
        <f t="shared" si="8"/>
        <v>0.35203619909502265</v>
      </c>
      <c r="S19" s="69">
        <v>2016</v>
      </c>
      <c r="T19" s="54">
        <v>42687</v>
      </c>
      <c r="U19" s="54">
        <v>42690</v>
      </c>
    </row>
    <row r="20" spans="1:21" x14ac:dyDescent="0.25">
      <c r="A20" s="45">
        <v>38342</v>
      </c>
      <c r="B20" s="41">
        <f t="shared" si="0"/>
        <v>2004</v>
      </c>
      <c r="C20" s="41">
        <f t="shared" si="1"/>
        <v>2004</v>
      </c>
      <c r="D20" s="41">
        <f t="shared" si="2"/>
        <v>52</v>
      </c>
      <c r="E20" s="41">
        <f t="shared" si="3"/>
        <v>52</v>
      </c>
      <c r="F20" s="55">
        <f t="shared" si="4"/>
        <v>3</v>
      </c>
      <c r="G20" s="56">
        <v>24</v>
      </c>
      <c r="H20">
        <v>15</v>
      </c>
      <c r="I20" s="58">
        <f t="shared" si="5"/>
        <v>15</v>
      </c>
      <c r="J20" s="55">
        <v>2157</v>
      </c>
      <c r="K20" s="58">
        <f t="shared" si="6"/>
        <v>143.80000000000001</v>
      </c>
      <c r="L20" s="58">
        <f t="shared" si="7"/>
        <v>201.996918767507</v>
      </c>
      <c r="M20" s="55">
        <v>893</v>
      </c>
      <c r="N20" s="55">
        <v>473</v>
      </c>
      <c r="O20" s="59">
        <f t="shared" si="8"/>
        <v>0.34626647144948758</v>
      </c>
      <c r="S20" s="69">
        <v>2017</v>
      </c>
      <c r="T20" s="54">
        <v>43058</v>
      </c>
      <c r="U20" s="54">
        <v>43117</v>
      </c>
    </row>
    <row r="21" spans="1:21" x14ac:dyDescent="0.25">
      <c r="A21" s="45">
        <v>38343</v>
      </c>
      <c r="B21" s="41">
        <f t="shared" si="0"/>
        <v>2004</v>
      </c>
      <c r="C21" s="41">
        <f t="shared" si="1"/>
        <v>2004</v>
      </c>
      <c r="D21" s="41">
        <f t="shared" si="2"/>
        <v>52</v>
      </c>
      <c r="E21" s="41">
        <f t="shared" si="3"/>
        <v>52</v>
      </c>
      <c r="F21" s="55">
        <f t="shared" si="4"/>
        <v>4</v>
      </c>
      <c r="G21" s="56">
        <v>12</v>
      </c>
      <c r="H21">
        <v>12</v>
      </c>
      <c r="I21" s="58">
        <f t="shared" si="5"/>
        <v>6</v>
      </c>
      <c r="J21" s="55">
        <v>1021</v>
      </c>
      <c r="K21" s="58">
        <f t="shared" si="6"/>
        <v>170.16666666666666</v>
      </c>
      <c r="L21" s="58">
        <f t="shared" si="7"/>
        <v>201.996918767507</v>
      </c>
      <c r="M21" s="55">
        <v>259</v>
      </c>
      <c r="N21" s="55">
        <v>178</v>
      </c>
      <c r="O21" s="59">
        <f t="shared" si="8"/>
        <v>0.40732265446224258</v>
      </c>
      <c r="S21" s="69">
        <v>2018</v>
      </c>
      <c r="T21" s="54">
        <v>43422</v>
      </c>
      <c r="U21" s="54">
        <v>43452</v>
      </c>
    </row>
    <row r="22" spans="1:21" x14ac:dyDescent="0.25">
      <c r="A22" s="45">
        <v>38347</v>
      </c>
      <c r="B22" s="41">
        <f t="shared" si="0"/>
        <v>2004</v>
      </c>
      <c r="C22" s="41">
        <f t="shared" si="1"/>
        <v>2004</v>
      </c>
      <c r="D22" s="41">
        <f t="shared" si="2"/>
        <v>53</v>
      </c>
      <c r="E22" s="41">
        <f t="shared" si="3"/>
        <v>53</v>
      </c>
      <c r="F22" s="55">
        <f t="shared" si="4"/>
        <v>1</v>
      </c>
      <c r="G22" s="56">
        <v>12</v>
      </c>
      <c r="H22">
        <v>16</v>
      </c>
      <c r="I22" s="58">
        <f t="shared" si="5"/>
        <v>8</v>
      </c>
      <c r="J22" s="55">
        <v>1733</v>
      </c>
      <c r="K22" s="58">
        <f t="shared" si="6"/>
        <v>216.625</v>
      </c>
      <c r="L22" s="58">
        <f t="shared" si="7"/>
        <v>172.93650793650795</v>
      </c>
      <c r="M22" s="55">
        <v>645</v>
      </c>
      <c r="N22" s="55">
        <v>346</v>
      </c>
      <c r="O22" s="59">
        <f t="shared" si="8"/>
        <v>0.34914228052472251</v>
      </c>
      <c r="S22" s="69">
        <v>2019</v>
      </c>
      <c r="T22" s="54">
        <v>43786</v>
      </c>
      <c r="U22" s="54">
        <v>43808</v>
      </c>
    </row>
    <row r="23" spans="1:21" x14ac:dyDescent="0.25">
      <c r="A23" s="45">
        <v>38348</v>
      </c>
      <c r="B23" s="41">
        <f t="shared" si="0"/>
        <v>2004</v>
      </c>
      <c r="C23" s="41">
        <f t="shared" si="1"/>
        <v>2004</v>
      </c>
      <c r="D23" s="41">
        <f t="shared" si="2"/>
        <v>53</v>
      </c>
      <c r="E23" s="41">
        <f t="shared" si="3"/>
        <v>53</v>
      </c>
      <c r="F23" s="55">
        <f t="shared" si="4"/>
        <v>2</v>
      </c>
      <c r="G23" s="56">
        <v>24</v>
      </c>
      <c r="H23">
        <v>18</v>
      </c>
      <c r="I23" s="58">
        <f t="shared" si="5"/>
        <v>18</v>
      </c>
      <c r="J23" s="55">
        <v>2950</v>
      </c>
      <c r="K23" s="58">
        <f t="shared" si="6"/>
        <v>163.88888888888889</v>
      </c>
      <c r="L23" s="58">
        <f t="shared" si="7"/>
        <v>172.93650793650795</v>
      </c>
      <c r="M23" s="55">
        <v>1087</v>
      </c>
      <c r="N23" s="55">
        <v>487</v>
      </c>
      <c r="O23" s="59">
        <f t="shared" si="8"/>
        <v>0.30940279542566707</v>
      </c>
      <c r="S23" s="69" t="s">
        <v>36</v>
      </c>
      <c r="T23" s="150">
        <v>38312</v>
      </c>
      <c r="U23" s="150">
        <v>43808</v>
      </c>
    </row>
    <row r="24" spans="1:21" x14ac:dyDescent="0.25">
      <c r="A24" s="45">
        <v>38349</v>
      </c>
      <c r="B24" s="41">
        <f t="shared" si="0"/>
        <v>2004</v>
      </c>
      <c r="C24" s="41">
        <f t="shared" si="1"/>
        <v>2004</v>
      </c>
      <c r="D24" s="41">
        <f t="shared" si="2"/>
        <v>53</v>
      </c>
      <c r="E24" s="41">
        <f t="shared" si="3"/>
        <v>53</v>
      </c>
      <c r="F24" s="55">
        <f t="shared" si="4"/>
        <v>3</v>
      </c>
      <c r="G24" s="56">
        <v>24</v>
      </c>
      <c r="H24">
        <v>16</v>
      </c>
      <c r="I24" s="58">
        <f t="shared" si="5"/>
        <v>16</v>
      </c>
      <c r="J24" s="55">
        <v>2614</v>
      </c>
      <c r="K24" s="58">
        <f t="shared" si="6"/>
        <v>163.375</v>
      </c>
      <c r="L24" s="58">
        <f t="shared" si="7"/>
        <v>172.93650793650795</v>
      </c>
      <c r="M24" s="55">
        <v>895</v>
      </c>
      <c r="N24" s="55">
        <v>390</v>
      </c>
      <c r="O24" s="59">
        <f t="shared" si="8"/>
        <v>0.30350194552529181</v>
      </c>
      <c r="T24" s="54"/>
    </row>
    <row r="25" spans="1:21" x14ac:dyDescent="0.25">
      <c r="A25" s="45">
        <v>38350</v>
      </c>
      <c r="B25" s="41">
        <f t="shared" si="0"/>
        <v>2004</v>
      </c>
      <c r="C25" s="41">
        <f t="shared" si="1"/>
        <v>2004</v>
      </c>
      <c r="D25" s="41">
        <f t="shared" si="2"/>
        <v>53</v>
      </c>
      <c r="E25" s="41">
        <f t="shared" si="3"/>
        <v>53</v>
      </c>
      <c r="F25" s="55">
        <f t="shared" si="4"/>
        <v>4</v>
      </c>
      <c r="G25" s="56">
        <v>12</v>
      </c>
      <c r="H25">
        <v>14</v>
      </c>
      <c r="I25" s="58">
        <f t="shared" si="5"/>
        <v>7</v>
      </c>
      <c r="J25" s="55">
        <v>1035</v>
      </c>
      <c r="K25" s="58">
        <f t="shared" si="6"/>
        <v>147.85714285714286</v>
      </c>
      <c r="L25" s="58">
        <f t="shared" si="7"/>
        <v>172.93650793650795</v>
      </c>
      <c r="M25" s="55">
        <v>391</v>
      </c>
      <c r="N25" s="55">
        <v>199</v>
      </c>
      <c r="O25" s="59">
        <f t="shared" si="8"/>
        <v>0.33728813559322035</v>
      </c>
    </row>
    <row r="26" spans="1:21" x14ac:dyDescent="0.25">
      <c r="A26" s="45">
        <v>38354</v>
      </c>
      <c r="B26" s="41">
        <f t="shared" si="0"/>
        <v>2005</v>
      </c>
      <c r="C26" s="41">
        <f t="shared" si="1"/>
        <v>2004</v>
      </c>
      <c r="D26" s="41">
        <f t="shared" si="2"/>
        <v>2</v>
      </c>
      <c r="E26" s="41">
        <v>54</v>
      </c>
      <c r="F26" s="55">
        <f t="shared" si="4"/>
        <v>1</v>
      </c>
      <c r="G26" s="56">
        <v>12</v>
      </c>
      <c r="H26">
        <v>16</v>
      </c>
      <c r="I26" s="58">
        <f t="shared" si="5"/>
        <v>8</v>
      </c>
      <c r="J26" s="55">
        <v>1655</v>
      </c>
      <c r="K26" s="58">
        <f t="shared" si="6"/>
        <v>206.875</v>
      </c>
      <c r="L26" s="58">
        <f t="shared" si="7"/>
        <v>102.03125</v>
      </c>
      <c r="M26" s="55">
        <v>627</v>
      </c>
      <c r="N26" s="55">
        <v>470</v>
      </c>
      <c r="O26" s="59">
        <f t="shared" si="8"/>
        <v>0.42844120328167729</v>
      </c>
    </row>
    <row r="27" spans="1:21" x14ac:dyDescent="0.25">
      <c r="A27" s="45">
        <v>38355</v>
      </c>
      <c r="B27" s="41">
        <f t="shared" si="0"/>
        <v>2005</v>
      </c>
      <c r="C27" s="41">
        <f t="shared" si="1"/>
        <v>2004</v>
      </c>
      <c r="D27" s="41">
        <f t="shared" si="2"/>
        <v>2</v>
      </c>
      <c r="E27" s="41">
        <v>54</v>
      </c>
      <c r="F27" s="55">
        <f t="shared" si="4"/>
        <v>2</v>
      </c>
      <c r="G27" s="56">
        <v>24</v>
      </c>
      <c r="H27">
        <v>16</v>
      </c>
      <c r="I27" s="58">
        <f t="shared" si="5"/>
        <v>16</v>
      </c>
      <c r="J27" s="55">
        <v>1205</v>
      </c>
      <c r="K27" s="58">
        <f t="shared" si="6"/>
        <v>75.3125</v>
      </c>
      <c r="L27" s="58">
        <f t="shared" si="7"/>
        <v>102.03125</v>
      </c>
      <c r="M27" s="55">
        <v>511</v>
      </c>
      <c r="N27" s="55">
        <v>356</v>
      </c>
      <c r="O27" s="59">
        <f t="shared" si="8"/>
        <v>0.41061130334486734</v>
      </c>
    </row>
    <row r="28" spans="1:21" x14ac:dyDescent="0.25">
      <c r="A28" s="45">
        <v>38356</v>
      </c>
      <c r="B28" s="41">
        <f t="shared" si="0"/>
        <v>2005</v>
      </c>
      <c r="C28" s="41">
        <f t="shared" si="1"/>
        <v>2004</v>
      </c>
      <c r="D28" s="41">
        <f t="shared" si="2"/>
        <v>2</v>
      </c>
      <c r="E28" s="41">
        <v>54</v>
      </c>
      <c r="F28" s="55">
        <f t="shared" si="4"/>
        <v>3</v>
      </c>
      <c r="G28" s="56">
        <v>24</v>
      </c>
      <c r="H28">
        <v>16</v>
      </c>
      <c r="I28" s="58">
        <f t="shared" si="5"/>
        <v>16</v>
      </c>
      <c r="J28" s="55">
        <v>663</v>
      </c>
      <c r="K28" s="58">
        <f t="shared" si="6"/>
        <v>41.4375</v>
      </c>
      <c r="L28" s="58">
        <f t="shared" si="7"/>
        <v>102.03125</v>
      </c>
      <c r="M28" s="55">
        <v>70</v>
      </c>
      <c r="N28" s="55">
        <v>47</v>
      </c>
      <c r="O28" s="59">
        <f t="shared" si="8"/>
        <v>0.40170940170940173</v>
      </c>
    </row>
    <row r="29" spans="1:21" x14ac:dyDescent="0.25">
      <c r="A29" s="45">
        <v>38357</v>
      </c>
      <c r="B29" s="41">
        <f t="shared" si="0"/>
        <v>2005</v>
      </c>
      <c r="C29" s="41">
        <f t="shared" si="1"/>
        <v>2004</v>
      </c>
      <c r="D29" s="41">
        <f t="shared" si="2"/>
        <v>2</v>
      </c>
      <c r="E29" s="41">
        <v>54</v>
      </c>
      <c r="F29" s="55">
        <f t="shared" si="4"/>
        <v>4</v>
      </c>
      <c r="G29" s="56">
        <v>12</v>
      </c>
      <c r="H29">
        <v>16</v>
      </c>
      <c r="I29" s="58">
        <f t="shared" si="5"/>
        <v>8</v>
      </c>
      <c r="J29" s="55">
        <v>676</v>
      </c>
      <c r="K29" s="58">
        <f t="shared" si="6"/>
        <v>84.5</v>
      </c>
      <c r="L29" s="58">
        <f t="shared" si="7"/>
        <v>102.03125</v>
      </c>
      <c r="M29" s="55">
        <v>213</v>
      </c>
      <c r="N29" s="55">
        <v>114</v>
      </c>
      <c r="O29" s="59">
        <f t="shared" si="8"/>
        <v>0.34862385321100919</v>
      </c>
    </row>
    <row r="30" spans="1:21" x14ac:dyDescent="0.25">
      <c r="A30" s="45">
        <v>38361</v>
      </c>
      <c r="B30" s="41">
        <f t="shared" si="0"/>
        <v>2005</v>
      </c>
      <c r="C30" s="41">
        <f t="shared" si="1"/>
        <v>2004</v>
      </c>
      <c r="D30" s="41">
        <f t="shared" si="2"/>
        <v>3</v>
      </c>
      <c r="E30" s="41">
        <v>55</v>
      </c>
      <c r="F30" s="55">
        <f t="shared" si="4"/>
        <v>1</v>
      </c>
      <c r="G30" s="56">
        <v>12</v>
      </c>
      <c r="H30">
        <v>16</v>
      </c>
      <c r="I30" s="58">
        <f t="shared" si="5"/>
        <v>8</v>
      </c>
      <c r="J30" s="55">
        <v>660</v>
      </c>
      <c r="K30" s="58">
        <f t="shared" si="6"/>
        <v>82.5</v>
      </c>
      <c r="L30" s="58">
        <f t="shared" si="7"/>
        <v>38.359375</v>
      </c>
      <c r="M30" s="55">
        <v>197</v>
      </c>
      <c r="N30" s="55">
        <v>160</v>
      </c>
      <c r="O30" s="59">
        <f t="shared" si="8"/>
        <v>0.44817927170868349</v>
      </c>
    </row>
    <row r="31" spans="1:21" x14ac:dyDescent="0.25">
      <c r="A31" s="45">
        <v>38362</v>
      </c>
      <c r="B31" s="41">
        <f t="shared" si="0"/>
        <v>2005</v>
      </c>
      <c r="C31" s="41">
        <f t="shared" si="1"/>
        <v>2004</v>
      </c>
      <c r="D31" s="41">
        <f t="shared" si="2"/>
        <v>3</v>
      </c>
      <c r="E31" s="41">
        <v>55</v>
      </c>
      <c r="F31" s="55">
        <f t="shared" si="4"/>
        <v>2</v>
      </c>
      <c r="G31" s="56">
        <v>24</v>
      </c>
      <c r="H31">
        <v>16</v>
      </c>
      <c r="I31" s="58">
        <f t="shared" si="5"/>
        <v>16</v>
      </c>
      <c r="J31" s="55">
        <v>297</v>
      </c>
      <c r="K31" s="58">
        <f t="shared" si="6"/>
        <v>18.5625</v>
      </c>
      <c r="L31" s="58">
        <f t="shared" si="7"/>
        <v>38.359375</v>
      </c>
      <c r="M31" s="55">
        <v>17</v>
      </c>
      <c r="N31" s="55">
        <v>25</v>
      </c>
      <c r="O31" s="59">
        <f t="shared" si="8"/>
        <v>0.59523809523809523</v>
      </c>
    </row>
    <row r="32" spans="1:21" x14ac:dyDescent="0.25">
      <c r="A32" s="45">
        <v>38363</v>
      </c>
      <c r="B32" s="41">
        <f t="shared" si="0"/>
        <v>2005</v>
      </c>
      <c r="C32" s="41">
        <f t="shared" si="1"/>
        <v>2004</v>
      </c>
      <c r="D32" s="41">
        <f t="shared" si="2"/>
        <v>3</v>
      </c>
      <c r="E32" s="41">
        <v>55</v>
      </c>
      <c r="F32" s="55">
        <f t="shared" si="4"/>
        <v>3</v>
      </c>
      <c r="G32" s="56">
        <v>24</v>
      </c>
      <c r="H32">
        <v>16</v>
      </c>
      <c r="I32" s="58">
        <f t="shared" si="5"/>
        <v>16</v>
      </c>
      <c r="J32" s="55">
        <v>222</v>
      </c>
      <c r="K32" s="58">
        <f t="shared" si="6"/>
        <v>13.875</v>
      </c>
      <c r="L32" s="58">
        <f t="shared" si="7"/>
        <v>38.359375</v>
      </c>
      <c r="M32" s="55">
        <v>80</v>
      </c>
      <c r="N32" s="55">
        <v>87</v>
      </c>
      <c r="O32" s="59">
        <f t="shared" si="8"/>
        <v>0.52095808383233533</v>
      </c>
    </row>
    <row r="33" spans="1:15" x14ac:dyDescent="0.25">
      <c r="A33" s="45">
        <v>38364</v>
      </c>
      <c r="B33" s="41">
        <f t="shared" si="0"/>
        <v>2005</v>
      </c>
      <c r="C33" s="41">
        <f t="shared" si="1"/>
        <v>2004</v>
      </c>
      <c r="D33" s="41">
        <f t="shared" si="2"/>
        <v>3</v>
      </c>
      <c r="E33" s="41">
        <v>55</v>
      </c>
      <c r="F33" s="55">
        <f t="shared" si="4"/>
        <v>4</v>
      </c>
      <c r="G33" s="56">
        <v>12</v>
      </c>
      <c r="H33">
        <v>16</v>
      </c>
      <c r="I33" s="58">
        <f t="shared" si="5"/>
        <v>8</v>
      </c>
      <c r="J33" s="55">
        <v>308</v>
      </c>
      <c r="K33" s="58">
        <f t="shared" si="6"/>
        <v>38.5</v>
      </c>
      <c r="L33" s="58">
        <f t="shared" si="7"/>
        <v>38.359375</v>
      </c>
      <c r="O33" s="59"/>
    </row>
    <row r="34" spans="1:15" x14ac:dyDescent="0.25">
      <c r="A34" s="45">
        <v>38368</v>
      </c>
      <c r="B34" s="41">
        <f t="shared" si="0"/>
        <v>2005</v>
      </c>
      <c r="C34" s="41">
        <f t="shared" si="1"/>
        <v>2004</v>
      </c>
      <c r="D34" s="41">
        <f t="shared" si="2"/>
        <v>4</v>
      </c>
      <c r="E34" s="41">
        <v>56</v>
      </c>
      <c r="F34" s="56">
        <f t="shared" si="4"/>
        <v>1</v>
      </c>
      <c r="G34" s="56">
        <v>12</v>
      </c>
      <c r="H34">
        <v>14</v>
      </c>
      <c r="I34" s="58">
        <f t="shared" si="5"/>
        <v>7</v>
      </c>
      <c r="J34" s="55">
        <v>663</v>
      </c>
      <c r="K34" s="58">
        <f t="shared" si="6"/>
        <v>94.714285714285708</v>
      </c>
      <c r="L34" s="58">
        <f t="shared" si="7"/>
        <v>41.238095238095234</v>
      </c>
      <c r="M34" s="55">
        <v>160</v>
      </c>
      <c r="N34" s="55">
        <v>146</v>
      </c>
      <c r="O34" s="59">
        <f>N34/(M34+N34)</f>
        <v>0.47712418300653597</v>
      </c>
    </row>
    <row r="35" spans="1:15" x14ac:dyDescent="0.25">
      <c r="A35" s="45">
        <v>38369</v>
      </c>
      <c r="B35" s="41">
        <f t="shared" si="0"/>
        <v>2005</v>
      </c>
      <c r="C35" s="41">
        <f t="shared" si="1"/>
        <v>2004</v>
      </c>
      <c r="D35" s="41">
        <f t="shared" si="2"/>
        <v>4</v>
      </c>
      <c r="E35" s="41">
        <v>56</v>
      </c>
      <c r="F35" s="56">
        <f t="shared" si="4"/>
        <v>2</v>
      </c>
      <c r="G35" s="56">
        <v>24</v>
      </c>
      <c r="H35">
        <v>12</v>
      </c>
      <c r="I35" s="58">
        <f t="shared" si="5"/>
        <v>12</v>
      </c>
      <c r="J35" s="55">
        <v>304</v>
      </c>
      <c r="K35" s="58">
        <f t="shared" si="6"/>
        <v>25.333333333333332</v>
      </c>
      <c r="L35" s="58">
        <f t="shared" si="7"/>
        <v>41.238095238095234</v>
      </c>
      <c r="M35" s="55">
        <v>95</v>
      </c>
      <c r="N35" s="55">
        <v>104</v>
      </c>
      <c r="O35" s="59">
        <f>N35/(M35+N35)</f>
        <v>0.52261306532663321</v>
      </c>
    </row>
    <row r="36" spans="1:15" x14ac:dyDescent="0.25">
      <c r="A36" s="45">
        <v>38370</v>
      </c>
      <c r="B36" s="41">
        <f t="shared" si="0"/>
        <v>2005</v>
      </c>
      <c r="C36" s="41">
        <f t="shared" si="1"/>
        <v>2004</v>
      </c>
      <c r="D36" s="41">
        <f t="shared" si="2"/>
        <v>4</v>
      </c>
      <c r="E36" s="41">
        <v>56</v>
      </c>
      <c r="F36" s="56">
        <f t="shared" si="4"/>
        <v>3</v>
      </c>
      <c r="G36" s="56">
        <v>24</v>
      </c>
      <c r="H36">
        <v>3</v>
      </c>
      <c r="I36" s="58">
        <f t="shared" si="5"/>
        <v>3</v>
      </c>
      <c r="J36" s="55">
        <v>11</v>
      </c>
      <c r="K36" s="58">
        <f t="shared" si="6"/>
        <v>3.6666666666666665</v>
      </c>
      <c r="L36" s="58">
        <f t="shared" si="7"/>
        <v>41.238095238095234</v>
      </c>
      <c r="O36" s="59"/>
    </row>
    <row r="37" spans="1:15" x14ac:dyDescent="0.25">
      <c r="A37" s="45">
        <v>38669</v>
      </c>
      <c r="B37" s="41">
        <f t="shared" si="0"/>
        <v>2005</v>
      </c>
      <c r="C37" s="41">
        <f t="shared" si="1"/>
        <v>2005</v>
      </c>
      <c r="D37" s="41">
        <f t="shared" si="2"/>
        <v>47</v>
      </c>
      <c r="E37" s="41">
        <f t="shared" ref="E37:E64" si="9">IF(D37&gt;10,D37,"")</f>
        <v>47</v>
      </c>
      <c r="F37" s="55">
        <f t="shared" si="4"/>
        <v>1</v>
      </c>
      <c r="G37" s="56">
        <v>12</v>
      </c>
      <c r="H37">
        <v>4</v>
      </c>
      <c r="I37" s="58">
        <f t="shared" si="5"/>
        <v>2</v>
      </c>
      <c r="J37" s="52">
        <v>23</v>
      </c>
      <c r="K37" s="58">
        <f t="shared" si="6"/>
        <v>11.5</v>
      </c>
      <c r="L37" s="58">
        <f t="shared" si="7"/>
        <v>7.604166666666667</v>
      </c>
      <c r="M37" s="52">
        <v>3</v>
      </c>
      <c r="N37" s="52">
        <v>0</v>
      </c>
      <c r="O37" s="59">
        <f t="shared" ref="O37:O72" si="10">N37/(M37+N37)</f>
        <v>0</v>
      </c>
    </row>
    <row r="38" spans="1:15" x14ac:dyDescent="0.25">
      <c r="A38" s="45">
        <v>38670</v>
      </c>
      <c r="B38" s="41">
        <f t="shared" si="0"/>
        <v>2005</v>
      </c>
      <c r="C38" s="41">
        <f t="shared" si="1"/>
        <v>2005</v>
      </c>
      <c r="D38" s="41">
        <f t="shared" si="2"/>
        <v>47</v>
      </c>
      <c r="E38" s="41">
        <f t="shared" si="9"/>
        <v>47</v>
      </c>
      <c r="F38" s="55">
        <f t="shared" si="4"/>
        <v>2</v>
      </c>
      <c r="G38" s="56">
        <v>24</v>
      </c>
      <c r="H38">
        <v>4</v>
      </c>
      <c r="I38" s="58">
        <f t="shared" si="5"/>
        <v>4</v>
      </c>
      <c r="J38" s="52">
        <v>21</v>
      </c>
      <c r="K38" s="58">
        <f t="shared" si="6"/>
        <v>5.25</v>
      </c>
      <c r="L38" s="58">
        <f t="shared" si="7"/>
        <v>7.604166666666667</v>
      </c>
      <c r="M38" s="52">
        <v>1</v>
      </c>
      <c r="N38" s="52">
        <v>0</v>
      </c>
      <c r="O38" s="59">
        <f t="shared" si="10"/>
        <v>0</v>
      </c>
    </row>
    <row r="39" spans="1:15" x14ac:dyDescent="0.25">
      <c r="A39" s="45">
        <v>38671</v>
      </c>
      <c r="B39" s="41">
        <f t="shared" si="0"/>
        <v>2005</v>
      </c>
      <c r="C39" s="41">
        <f t="shared" si="1"/>
        <v>2005</v>
      </c>
      <c r="D39" s="41">
        <f t="shared" si="2"/>
        <v>47</v>
      </c>
      <c r="E39" s="41">
        <f t="shared" si="9"/>
        <v>47</v>
      </c>
      <c r="F39" s="55">
        <f t="shared" si="4"/>
        <v>3</v>
      </c>
      <c r="G39" s="56">
        <v>24</v>
      </c>
      <c r="H39">
        <v>3</v>
      </c>
      <c r="I39" s="58">
        <f t="shared" si="5"/>
        <v>3</v>
      </c>
      <c r="J39" s="52">
        <v>11</v>
      </c>
      <c r="K39" s="58">
        <f t="shared" si="6"/>
        <v>3.6666666666666665</v>
      </c>
      <c r="L39" s="58">
        <f t="shared" si="7"/>
        <v>7.604166666666667</v>
      </c>
      <c r="M39" s="52">
        <v>1</v>
      </c>
      <c r="N39" s="52">
        <v>0</v>
      </c>
      <c r="O39" s="59">
        <f t="shared" si="10"/>
        <v>0</v>
      </c>
    </row>
    <row r="40" spans="1:15" x14ac:dyDescent="0.25">
      <c r="A40" s="45">
        <v>38672</v>
      </c>
      <c r="B40" s="41">
        <f t="shared" si="0"/>
        <v>2005</v>
      </c>
      <c r="C40" s="41">
        <f t="shared" si="1"/>
        <v>2005</v>
      </c>
      <c r="D40" s="41">
        <f t="shared" si="2"/>
        <v>47</v>
      </c>
      <c r="E40" s="41">
        <f t="shared" si="9"/>
        <v>47</v>
      </c>
      <c r="F40" s="55">
        <f t="shared" si="4"/>
        <v>4</v>
      </c>
      <c r="G40" s="56">
        <v>12</v>
      </c>
      <c r="H40">
        <v>1</v>
      </c>
      <c r="I40" s="58">
        <f t="shared" si="5"/>
        <v>0.5</v>
      </c>
      <c r="J40" s="52">
        <v>5</v>
      </c>
      <c r="K40" s="58">
        <f t="shared" si="6"/>
        <v>10</v>
      </c>
      <c r="L40" s="58">
        <f t="shared" si="7"/>
        <v>7.604166666666667</v>
      </c>
      <c r="M40" s="52">
        <v>5</v>
      </c>
      <c r="N40" s="52">
        <v>0</v>
      </c>
      <c r="O40" s="59">
        <f t="shared" si="10"/>
        <v>0</v>
      </c>
    </row>
    <row r="41" spans="1:15" x14ac:dyDescent="0.25">
      <c r="A41" s="45">
        <v>38676</v>
      </c>
      <c r="B41" s="41">
        <f t="shared" si="0"/>
        <v>2005</v>
      </c>
      <c r="C41" s="41">
        <f t="shared" si="1"/>
        <v>2005</v>
      </c>
      <c r="D41" s="41">
        <f t="shared" si="2"/>
        <v>48</v>
      </c>
      <c r="E41" s="41">
        <f t="shared" si="9"/>
        <v>48</v>
      </c>
      <c r="F41" s="55">
        <f t="shared" si="4"/>
        <v>1</v>
      </c>
      <c r="G41" s="56">
        <v>12</v>
      </c>
      <c r="H41">
        <v>5</v>
      </c>
      <c r="I41" s="58">
        <f t="shared" si="5"/>
        <v>2.5</v>
      </c>
      <c r="J41" s="55">
        <v>89</v>
      </c>
      <c r="K41" s="58">
        <f t="shared" si="6"/>
        <v>35.6</v>
      </c>
      <c r="L41" s="58">
        <f t="shared" si="7"/>
        <v>19.233333333333334</v>
      </c>
      <c r="M41" s="55">
        <v>2</v>
      </c>
      <c r="N41" s="52">
        <v>0</v>
      </c>
      <c r="O41" s="59">
        <f t="shared" si="10"/>
        <v>0</v>
      </c>
    </row>
    <row r="42" spans="1:15" x14ac:dyDescent="0.25">
      <c r="A42" s="45">
        <v>38677</v>
      </c>
      <c r="B42" s="41">
        <f t="shared" si="0"/>
        <v>2005</v>
      </c>
      <c r="C42" s="41">
        <f t="shared" si="1"/>
        <v>2005</v>
      </c>
      <c r="D42" s="41">
        <f t="shared" si="2"/>
        <v>48</v>
      </c>
      <c r="E42" s="41">
        <f t="shared" si="9"/>
        <v>48</v>
      </c>
      <c r="F42" s="55">
        <f t="shared" si="4"/>
        <v>2</v>
      </c>
      <c r="G42" s="56">
        <v>24</v>
      </c>
      <c r="H42">
        <v>3</v>
      </c>
      <c r="I42" s="58">
        <f t="shared" si="5"/>
        <v>3</v>
      </c>
      <c r="J42" s="55">
        <v>42</v>
      </c>
      <c r="K42" s="58">
        <f t="shared" si="6"/>
        <v>14</v>
      </c>
      <c r="L42" s="58">
        <f t="shared" si="7"/>
        <v>19.233333333333334</v>
      </c>
      <c r="M42" s="55">
        <v>24</v>
      </c>
      <c r="N42" s="55">
        <v>6</v>
      </c>
      <c r="O42" s="59">
        <f t="shared" si="10"/>
        <v>0.2</v>
      </c>
    </row>
    <row r="43" spans="1:15" x14ac:dyDescent="0.25">
      <c r="A43" s="45">
        <v>38678</v>
      </c>
      <c r="B43" s="41">
        <f t="shared" si="0"/>
        <v>2005</v>
      </c>
      <c r="C43" s="41">
        <f t="shared" si="1"/>
        <v>2005</v>
      </c>
      <c r="D43" s="41">
        <f t="shared" si="2"/>
        <v>48</v>
      </c>
      <c r="E43" s="41">
        <f t="shared" si="9"/>
        <v>48</v>
      </c>
      <c r="F43" s="55">
        <f t="shared" si="4"/>
        <v>3</v>
      </c>
      <c r="G43" s="56">
        <v>24</v>
      </c>
      <c r="H43">
        <v>3</v>
      </c>
      <c r="I43" s="58">
        <f t="shared" si="5"/>
        <v>3</v>
      </c>
      <c r="J43" s="55">
        <v>44</v>
      </c>
      <c r="K43" s="58">
        <f t="shared" si="6"/>
        <v>14.666666666666666</v>
      </c>
      <c r="L43" s="58">
        <f t="shared" si="7"/>
        <v>19.233333333333334</v>
      </c>
      <c r="M43" s="55">
        <v>19</v>
      </c>
      <c r="N43" s="55">
        <v>8</v>
      </c>
      <c r="O43" s="59">
        <f t="shared" si="10"/>
        <v>0.29629629629629628</v>
      </c>
    </row>
    <row r="44" spans="1:15" x14ac:dyDescent="0.25">
      <c r="A44" s="45">
        <v>38679</v>
      </c>
      <c r="B44" s="41">
        <f t="shared" si="0"/>
        <v>2005</v>
      </c>
      <c r="C44" s="41">
        <f t="shared" si="1"/>
        <v>2005</v>
      </c>
      <c r="D44" s="41">
        <f t="shared" si="2"/>
        <v>48</v>
      </c>
      <c r="E44" s="41">
        <f t="shared" si="9"/>
        <v>48</v>
      </c>
      <c r="F44" s="55">
        <f t="shared" si="4"/>
        <v>4</v>
      </c>
      <c r="G44" s="56">
        <v>12</v>
      </c>
      <c r="H44">
        <v>3</v>
      </c>
      <c r="I44" s="58">
        <f t="shared" si="5"/>
        <v>1.5</v>
      </c>
      <c r="J44" s="55">
        <v>19</v>
      </c>
      <c r="K44" s="58">
        <f t="shared" si="6"/>
        <v>12.666666666666666</v>
      </c>
      <c r="L44" s="58">
        <f t="shared" si="7"/>
        <v>19.233333333333334</v>
      </c>
      <c r="M44" s="55">
        <v>17</v>
      </c>
      <c r="N44" s="55">
        <v>2</v>
      </c>
      <c r="O44" s="59">
        <f t="shared" si="10"/>
        <v>0.10526315789473684</v>
      </c>
    </row>
    <row r="45" spans="1:15" x14ac:dyDescent="0.25">
      <c r="A45" s="45">
        <v>38683</v>
      </c>
      <c r="B45" s="41">
        <f t="shared" si="0"/>
        <v>2005</v>
      </c>
      <c r="C45" s="41">
        <f t="shared" si="1"/>
        <v>2005</v>
      </c>
      <c r="D45" s="41">
        <f t="shared" si="2"/>
        <v>49</v>
      </c>
      <c r="E45" s="41">
        <f t="shared" si="9"/>
        <v>49</v>
      </c>
      <c r="F45" s="55">
        <f t="shared" si="4"/>
        <v>1</v>
      </c>
      <c r="G45" s="56">
        <v>12</v>
      </c>
      <c r="H45">
        <v>13</v>
      </c>
      <c r="I45" s="58">
        <f t="shared" si="5"/>
        <v>6.5</v>
      </c>
      <c r="J45" s="55">
        <v>247</v>
      </c>
      <c r="K45" s="58">
        <f t="shared" si="6"/>
        <v>38</v>
      </c>
      <c r="L45" s="58">
        <f t="shared" si="7"/>
        <v>23.691666666666666</v>
      </c>
      <c r="M45" s="55">
        <v>97</v>
      </c>
      <c r="N45" s="55">
        <v>35</v>
      </c>
      <c r="O45" s="59">
        <f t="shared" si="10"/>
        <v>0.26515151515151514</v>
      </c>
    </row>
    <row r="46" spans="1:15" x14ac:dyDescent="0.25">
      <c r="A46" s="45">
        <v>38684</v>
      </c>
      <c r="B46" s="41">
        <f t="shared" si="0"/>
        <v>2005</v>
      </c>
      <c r="C46" s="41">
        <f t="shared" si="1"/>
        <v>2005</v>
      </c>
      <c r="D46" s="41">
        <f t="shared" si="2"/>
        <v>49</v>
      </c>
      <c r="E46" s="41">
        <f t="shared" si="9"/>
        <v>49</v>
      </c>
      <c r="F46" s="55">
        <f t="shared" si="4"/>
        <v>2</v>
      </c>
      <c r="G46" s="56">
        <v>24</v>
      </c>
      <c r="H46">
        <v>10</v>
      </c>
      <c r="I46" s="58">
        <f t="shared" si="5"/>
        <v>10</v>
      </c>
      <c r="J46" s="55">
        <v>183</v>
      </c>
      <c r="K46" s="58">
        <f t="shared" si="6"/>
        <v>18.3</v>
      </c>
      <c r="L46" s="58">
        <f t="shared" si="7"/>
        <v>23.691666666666666</v>
      </c>
      <c r="M46" s="55">
        <v>62</v>
      </c>
      <c r="N46" s="55">
        <v>16</v>
      </c>
      <c r="O46" s="59">
        <f t="shared" si="10"/>
        <v>0.20512820512820512</v>
      </c>
    </row>
    <row r="47" spans="1:15" x14ac:dyDescent="0.25">
      <c r="A47" s="45">
        <v>38685</v>
      </c>
      <c r="B47" s="41">
        <f t="shared" si="0"/>
        <v>2005</v>
      </c>
      <c r="C47" s="41">
        <f t="shared" si="1"/>
        <v>2005</v>
      </c>
      <c r="D47" s="41">
        <f t="shared" si="2"/>
        <v>49</v>
      </c>
      <c r="E47" s="41">
        <f t="shared" si="9"/>
        <v>49</v>
      </c>
      <c r="F47" s="55">
        <f t="shared" si="4"/>
        <v>3</v>
      </c>
      <c r="G47" s="56">
        <v>24</v>
      </c>
      <c r="H47">
        <v>10</v>
      </c>
      <c r="I47" s="58">
        <f t="shared" si="5"/>
        <v>10</v>
      </c>
      <c r="J47" s="56">
        <v>68</v>
      </c>
      <c r="K47" s="58">
        <f t="shared" si="6"/>
        <v>6.8</v>
      </c>
      <c r="L47" s="58">
        <f t="shared" si="7"/>
        <v>23.691666666666666</v>
      </c>
      <c r="M47" s="55">
        <v>44</v>
      </c>
      <c r="N47" s="55">
        <v>13</v>
      </c>
      <c r="O47" s="59">
        <f t="shared" si="10"/>
        <v>0.22807017543859648</v>
      </c>
    </row>
    <row r="48" spans="1:15" x14ac:dyDescent="0.25">
      <c r="A48" s="45">
        <v>38686</v>
      </c>
      <c r="B48" s="41">
        <f t="shared" si="0"/>
        <v>2005</v>
      </c>
      <c r="C48" s="41">
        <f t="shared" si="1"/>
        <v>2005</v>
      </c>
      <c r="D48" s="41">
        <f t="shared" si="2"/>
        <v>49</v>
      </c>
      <c r="E48" s="41">
        <f t="shared" si="9"/>
        <v>49</v>
      </c>
      <c r="F48" s="55">
        <f t="shared" si="4"/>
        <v>4</v>
      </c>
      <c r="G48" s="56">
        <v>12</v>
      </c>
      <c r="H48">
        <v>6</v>
      </c>
      <c r="I48" s="58">
        <f t="shared" si="5"/>
        <v>3</v>
      </c>
      <c r="J48" s="55">
        <v>95</v>
      </c>
      <c r="K48" s="58">
        <f t="shared" si="6"/>
        <v>31.666666666666668</v>
      </c>
      <c r="L48" s="58">
        <f t="shared" si="7"/>
        <v>23.691666666666666</v>
      </c>
      <c r="M48" s="55">
        <v>52</v>
      </c>
      <c r="N48" s="55">
        <v>29</v>
      </c>
      <c r="O48" s="59">
        <f t="shared" si="10"/>
        <v>0.35802469135802467</v>
      </c>
    </row>
    <row r="49" spans="1:15" x14ac:dyDescent="0.25">
      <c r="A49" s="45">
        <v>38690</v>
      </c>
      <c r="B49" s="41">
        <f t="shared" si="0"/>
        <v>2005</v>
      </c>
      <c r="C49" s="41">
        <f t="shared" si="1"/>
        <v>2005</v>
      </c>
      <c r="D49" s="41">
        <f t="shared" si="2"/>
        <v>50</v>
      </c>
      <c r="E49" s="41">
        <f t="shared" si="9"/>
        <v>50</v>
      </c>
      <c r="F49" s="55">
        <f t="shared" si="4"/>
        <v>1</v>
      </c>
      <c r="G49" s="56">
        <v>12</v>
      </c>
      <c r="H49">
        <v>14</v>
      </c>
      <c r="I49" s="58">
        <f t="shared" si="5"/>
        <v>7</v>
      </c>
      <c r="J49" s="55">
        <v>586</v>
      </c>
      <c r="K49" s="58">
        <f t="shared" si="6"/>
        <v>83.714285714285708</v>
      </c>
      <c r="L49" s="58">
        <f t="shared" si="7"/>
        <v>72.538711288711283</v>
      </c>
      <c r="M49" s="55">
        <v>378</v>
      </c>
      <c r="N49" s="55">
        <v>146</v>
      </c>
      <c r="O49" s="59">
        <f t="shared" si="10"/>
        <v>0.2786259541984733</v>
      </c>
    </row>
    <row r="50" spans="1:15" x14ac:dyDescent="0.25">
      <c r="A50" s="45">
        <v>38691</v>
      </c>
      <c r="B50" s="41">
        <f t="shared" si="0"/>
        <v>2005</v>
      </c>
      <c r="C50" s="41">
        <f t="shared" si="1"/>
        <v>2005</v>
      </c>
      <c r="D50" s="41">
        <f t="shared" si="2"/>
        <v>50</v>
      </c>
      <c r="E50" s="41">
        <f t="shared" si="9"/>
        <v>50</v>
      </c>
      <c r="F50" s="55">
        <f t="shared" si="4"/>
        <v>2</v>
      </c>
      <c r="G50" s="56">
        <v>24</v>
      </c>
      <c r="H50">
        <v>13</v>
      </c>
      <c r="I50" s="58">
        <f t="shared" si="5"/>
        <v>13</v>
      </c>
      <c r="J50" s="55">
        <v>554</v>
      </c>
      <c r="K50" s="58">
        <f t="shared" si="6"/>
        <v>42.615384615384613</v>
      </c>
      <c r="L50" s="58">
        <f t="shared" si="7"/>
        <v>72.538711288711283</v>
      </c>
      <c r="M50" s="55">
        <v>260</v>
      </c>
      <c r="N50" s="55">
        <v>129</v>
      </c>
      <c r="O50" s="59">
        <f t="shared" si="10"/>
        <v>0.33161953727506427</v>
      </c>
    </row>
    <row r="51" spans="1:15" x14ac:dyDescent="0.25">
      <c r="A51" s="45">
        <v>38692</v>
      </c>
      <c r="B51" s="41">
        <f t="shared" si="0"/>
        <v>2005</v>
      </c>
      <c r="C51" s="41">
        <f t="shared" si="1"/>
        <v>2005</v>
      </c>
      <c r="D51" s="41">
        <f t="shared" si="2"/>
        <v>50</v>
      </c>
      <c r="E51" s="41">
        <f t="shared" si="9"/>
        <v>50</v>
      </c>
      <c r="F51" s="55">
        <f t="shared" si="4"/>
        <v>3</v>
      </c>
      <c r="G51" s="56">
        <v>24</v>
      </c>
      <c r="H51">
        <v>13</v>
      </c>
      <c r="I51" s="58">
        <f t="shared" si="5"/>
        <v>13</v>
      </c>
      <c r="J51" s="55">
        <v>929</v>
      </c>
      <c r="K51" s="58">
        <f t="shared" si="6"/>
        <v>71.461538461538467</v>
      </c>
      <c r="L51" s="58">
        <f t="shared" si="7"/>
        <v>72.538711288711283</v>
      </c>
      <c r="M51" s="55">
        <v>123</v>
      </c>
      <c r="N51" s="55">
        <v>66</v>
      </c>
      <c r="O51" s="59">
        <f t="shared" si="10"/>
        <v>0.34920634920634919</v>
      </c>
    </row>
    <row r="52" spans="1:15" x14ac:dyDescent="0.25">
      <c r="A52" s="45">
        <v>38693</v>
      </c>
      <c r="B52" s="41">
        <f t="shared" si="0"/>
        <v>2005</v>
      </c>
      <c r="C52" s="41">
        <f t="shared" si="1"/>
        <v>2005</v>
      </c>
      <c r="D52" s="41">
        <f t="shared" si="2"/>
        <v>50</v>
      </c>
      <c r="E52" s="41">
        <f t="shared" si="9"/>
        <v>50</v>
      </c>
      <c r="F52" s="55">
        <f t="shared" si="4"/>
        <v>4</v>
      </c>
      <c r="G52" s="56">
        <v>12</v>
      </c>
      <c r="H52">
        <v>11</v>
      </c>
      <c r="I52" s="58">
        <f t="shared" si="5"/>
        <v>5.5</v>
      </c>
      <c r="J52" s="55">
        <v>508</v>
      </c>
      <c r="K52" s="58">
        <f t="shared" si="6"/>
        <v>92.36363636363636</v>
      </c>
      <c r="L52" s="58">
        <f t="shared" si="7"/>
        <v>72.538711288711283</v>
      </c>
      <c r="M52" s="55">
        <v>228</v>
      </c>
      <c r="N52" s="55">
        <v>63</v>
      </c>
      <c r="O52" s="59">
        <f t="shared" si="10"/>
        <v>0.21649484536082475</v>
      </c>
    </row>
    <row r="53" spans="1:15" x14ac:dyDescent="0.25">
      <c r="A53" s="45">
        <v>38697</v>
      </c>
      <c r="B53" s="41">
        <f t="shared" si="0"/>
        <v>2005</v>
      </c>
      <c r="C53" s="41">
        <f t="shared" si="1"/>
        <v>2005</v>
      </c>
      <c r="D53" s="41">
        <f t="shared" si="2"/>
        <v>51</v>
      </c>
      <c r="E53" s="41">
        <f t="shared" si="9"/>
        <v>51</v>
      </c>
      <c r="F53" s="55">
        <f t="shared" si="4"/>
        <v>1</v>
      </c>
      <c r="G53" s="56">
        <v>12</v>
      </c>
      <c r="H53">
        <v>19</v>
      </c>
      <c r="I53" s="58">
        <f t="shared" si="5"/>
        <v>9.5</v>
      </c>
      <c r="J53" s="55">
        <v>1253</v>
      </c>
      <c r="K53" s="58">
        <f t="shared" si="6"/>
        <v>131.89473684210526</v>
      </c>
      <c r="L53" s="58">
        <f t="shared" si="7"/>
        <v>118.92834107327141</v>
      </c>
      <c r="M53" s="55">
        <v>642</v>
      </c>
      <c r="N53" s="55">
        <v>294</v>
      </c>
      <c r="O53" s="59">
        <f t="shared" si="10"/>
        <v>0.3141025641025641</v>
      </c>
    </row>
    <row r="54" spans="1:15" x14ac:dyDescent="0.25">
      <c r="A54" s="45">
        <v>38698</v>
      </c>
      <c r="B54" s="41">
        <f t="shared" si="0"/>
        <v>2005</v>
      </c>
      <c r="C54" s="41">
        <f t="shared" si="1"/>
        <v>2005</v>
      </c>
      <c r="D54" s="41">
        <f t="shared" si="2"/>
        <v>51</v>
      </c>
      <c r="E54" s="41">
        <f t="shared" si="9"/>
        <v>51</v>
      </c>
      <c r="F54" s="55">
        <f t="shared" si="4"/>
        <v>2</v>
      </c>
      <c r="G54" s="56">
        <v>24</v>
      </c>
      <c r="H54">
        <v>17</v>
      </c>
      <c r="I54" s="58">
        <f t="shared" si="5"/>
        <v>17</v>
      </c>
      <c r="J54" s="55">
        <v>1330</v>
      </c>
      <c r="K54" s="58">
        <f t="shared" si="6"/>
        <v>78.235294117647058</v>
      </c>
      <c r="L54" s="58">
        <f t="shared" si="7"/>
        <v>118.92834107327141</v>
      </c>
      <c r="M54" s="55">
        <v>728</v>
      </c>
      <c r="N54" s="55">
        <v>282</v>
      </c>
      <c r="O54" s="59">
        <f t="shared" si="10"/>
        <v>0.27920792079207923</v>
      </c>
    </row>
    <row r="55" spans="1:15" x14ac:dyDescent="0.25">
      <c r="A55" s="45">
        <v>38699</v>
      </c>
      <c r="B55" s="41">
        <f t="shared" si="0"/>
        <v>2005</v>
      </c>
      <c r="C55" s="41">
        <f t="shared" si="1"/>
        <v>2005</v>
      </c>
      <c r="D55" s="41">
        <f t="shared" si="2"/>
        <v>51</v>
      </c>
      <c r="E55" s="41">
        <f t="shared" si="9"/>
        <v>51</v>
      </c>
      <c r="F55" s="55">
        <f t="shared" si="4"/>
        <v>3</v>
      </c>
      <c r="G55" s="56">
        <v>24</v>
      </c>
      <c r="H55">
        <v>12</v>
      </c>
      <c r="I55" s="58">
        <f t="shared" si="5"/>
        <v>12</v>
      </c>
      <c r="J55" s="55">
        <v>955</v>
      </c>
      <c r="K55" s="58">
        <f t="shared" si="6"/>
        <v>79.583333333333329</v>
      </c>
      <c r="L55" s="58">
        <f t="shared" si="7"/>
        <v>118.92834107327141</v>
      </c>
      <c r="M55" s="55">
        <v>584</v>
      </c>
      <c r="N55" s="55">
        <v>218</v>
      </c>
      <c r="O55" s="59">
        <f t="shared" si="10"/>
        <v>0.27182044887780549</v>
      </c>
    </row>
    <row r="56" spans="1:15" x14ac:dyDescent="0.25">
      <c r="A56" s="45">
        <v>38700</v>
      </c>
      <c r="B56" s="41">
        <f t="shared" si="0"/>
        <v>2005</v>
      </c>
      <c r="C56" s="41">
        <f t="shared" si="1"/>
        <v>2005</v>
      </c>
      <c r="D56" s="41">
        <f t="shared" si="2"/>
        <v>51</v>
      </c>
      <c r="E56" s="41">
        <f t="shared" si="9"/>
        <v>51</v>
      </c>
      <c r="F56" s="55">
        <f t="shared" si="4"/>
        <v>4</v>
      </c>
      <c r="G56" s="56">
        <v>12</v>
      </c>
      <c r="H56">
        <v>10</v>
      </c>
      <c r="I56" s="58">
        <f t="shared" si="5"/>
        <v>5</v>
      </c>
      <c r="J56" s="55">
        <v>930</v>
      </c>
      <c r="K56" s="58">
        <f t="shared" si="6"/>
        <v>186</v>
      </c>
      <c r="L56" s="58">
        <f t="shared" si="7"/>
        <v>118.92834107327141</v>
      </c>
      <c r="M56" s="55">
        <v>515</v>
      </c>
      <c r="N56" s="55">
        <v>104</v>
      </c>
      <c r="O56" s="59">
        <f t="shared" si="10"/>
        <v>0.1680129240710824</v>
      </c>
    </row>
    <row r="57" spans="1:15" x14ac:dyDescent="0.25">
      <c r="A57" s="45">
        <v>38704</v>
      </c>
      <c r="B57" s="41">
        <f t="shared" si="0"/>
        <v>2005</v>
      </c>
      <c r="C57" s="41">
        <f t="shared" si="1"/>
        <v>2005</v>
      </c>
      <c r="D57" s="41">
        <f t="shared" si="2"/>
        <v>52</v>
      </c>
      <c r="E57" s="41">
        <f t="shared" si="9"/>
        <v>52</v>
      </c>
      <c r="F57" s="55">
        <f t="shared" si="4"/>
        <v>1</v>
      </c>
      <c r="G57" s="56">
        <v>12</v>
      </c>
      <c r="H57">
        <v>18</v>
      </c>
      <c r="I57" s="58">
        <f t="shared" si="5"/>
        <v>9</v>
      </c>
      <c r="J57" s="55">
        <v>2183</v>
      </c>
      <c r="K57" s="58">
        <f t="shared" si="6"/>
        <v>242.55555555555554</v>
      </c>
      <c r="L57" s="58">
        <f t="shared" si="7"/>
        <v>172.20555555555555</v>
      </c>
      <c r="M57" s="55">
        <v>1503</v>
      </c>
      <c r="N57" s="55">
        <v>672</v>
      </c>
      <c r="O57" s="59">
        <f t="shared" si="10"/>
        <v>0.30896551724137933</v>
      </c>
    </row>
    <row r="58" spans="1:15" x14ac:dyDescent="0.25">
      <c r="A58" s="45">
        <v>38705</v>
      </c>
      <c r="B58" s="41">
        <f t="shared" si="0"/>
        <v>2005</v>
      </c>
      <c r="C58" s="41">
        <f t="shared" si="1"/>
        <v>2005</v>
      </c>
      <c r="D58" s="41">
        <f t="shared" si="2"/>
        <v>52</v>
      </c>
      <c r="E58" s="41">
        <f t="shared" si="9"/>
        <v>52</v>
      </c>
      <c r="F58" s="55">
        <f t="shared" si="4"/>
        <v>2</v>
      </c>
      <c r="G58" s="56">
        <v>24</v>
      </c>
      <c r="H58">
        <v>15</v>
      </c>
      <c r="I58" s="58">
        <f t="shared" si="5"/>
        <v>15</v>
      </c>
      <c r="J58" s="55">
        <v>2989</v>
      </c>
      <c r="K58" s="58">
        <f t="shared" si="6"/>
        <v>199.26666666666668</v>
      </c>
      <c r="L58" s="58">
        <f t="shared" si="7"/>
        <v>172.20555555555555</v>
      </c>
      <c r="M58" s="55">
        <v>2158</v>
      </c>
      <c r="N58" s="55">
        <v>708</v>
      </c>
      <c r="O58" s="59">
        <f t="shared" si="10"/>
        <v>0.24703419399860432</v>
      </c>
    </row>
    <row r="59" spans="1:15" x14ac:dyDescent="0.25">
      <c r="A59" s="45">
        <v>38706</v>
      </c>
      <c r="B59" s="41">
        <f t="shared" si="0"/>
        <v>2005</v>
      </c>
      <c r="C59" s="41">
        <f t="shared" si="1"/>
        <v>2005</v>
      </c>
      <c r="D59" s="41">
        <f t="shared" si="2"/>
        <v>52</v>
      </c>
      <c r="E59" s="41">
        <f t="shared" si="9"/>
        <v>52</v>
      </c>
      <c r="F59" s="55">
        <f t="shared" si="4"/>
        <v>3</v>
      </c>
      <c r="G59" s="56">
        <v>24</v>
      </c>
      <c r="H59">
        <v>16</v>
      </c>
      <c r="I59" s="58">
        <f t="shared" si="5"/>
        <v>16</v>
      </c>
      <c r="J59" s="55">
        <v>1870</v>
      </c>
      <c r="K59" s="58">
        <f t="shared" si="6"/>
        <v>116.875</v>
      </c>
      <c r="L59" s="58">
        <f t="shared" si="7"/>
        <v>172.20555555555555</v>
      </c>
      <c r="M59" s="55">
        <v>781</v>
      </c>
      <c r="N59" s="55">
        <v>285</v>
      </c>
      <c r="O59" s="59">
        <f t="shared" si="10"/>
        <v>0.2673545966228893</v>
      </c>
    </row>
    <row r="60" spans="1:15" x14ac:dyDescent="0.25">
      <c r="A60" s="45">
        <v>38707</v>
      </c>
      <c r="B60" s="41">
        <f t="shared" si="0"/>
        <v>2005</v>
      </c>
      <c r="C60" s="41">
        <f t="shared" si="1"/>
        <v>2005</v>
      </c>
      <c r="D60" s="41">
        <f t="shared" si="2"/>
        <v>52</v>
      </c>
      <c r="E60" s="41">
        <f t="shared" si="9"/>
        <v>52</v>
      </c>
      <c r="F60" s="55">
        <f t="shared" si="4"/>
        <v>4</v>
      </c>
      <c r="G60" s="56">
        <v>12</v>
      </c>
      <c r="H60">
        <v>16</v>
      </c>
      <c r="I60" s="58">
        <f t="shared" si="5"/>
        <v>8</v>
      </c>
      <c r="J60" s="55">
        <v>1041</v>
      </c>
      <c r="K60" s="58">
        <f t="shared" si="6"/>
        <v>130.125</v>
      </c>
      <c r="L60" s="58">
        <f t="shared" si="7"/>
        <v>172.20555555555555</v>
      </c>
      <c r="M60" s="55">
        <v>773</v>
      </c>
      <c r="N60" s="55">
        <v>253</v>
      </c>
      <c r="O60" s="59">
        <f t="shared" si="10"/>
        <v>0.246588693957115</v>
      </c>
    </row>
    <row r="61" spans="1:15" x14ac:dyDescent="0.25">
      <c r="A61" s="45">
        <v>38711</v>
      </c>
      <c r="B61" s="41">
        <f t="shared" si="0"/>
        <v>2005</v>
      </c>
      <c r="C61" s="41">
        <f t="shared" si="1"/>
        <v>2005</v>
      </c>
      <c r="D61" s="41">
        <f t="shared" si="2"/>
        <v>53</v>
      </c>
      <c r="E61" s="41">
        <f t="shared" si="9"/>
        <v>53</v>
      </c>
      <c r="F61" s="55">
        <f t="shared" si="4"/>
        <v>1</v>
      </c>
      <c r="G61" s="56">
        <v>12</v>
      </c>
      <c r="H61">
        <v>12</v>
      </c>
      <c r="I61" s="58">
        <f t="shared" si="5"/>
        <v>6</v>
      </c>
      <c r="J61" s="55">
        <v>1380</v>
      </c>
      <c r="K61" s="58">
        <f t="shared" si="6"/>
        <v>230</v>
      </c>
      <c r="L61" s="58">
        <f t="shared" si="7"/>
        <v>182.5</v>
      </c>
      <c r="M61" s="55">
        <v>846</v>
      </c>
      <c r="N61" s="55">
        <v>487</v>
      </c>
      <c r="O61" s="59">
        <f t="shared" si="10"/>
        <v>0.36534133533383345</v>
      </c>
    </row>
    <row r="62" spans="1:15" x14ac:dyDescent="0.25">
      <c r="A62" s="45">
        <v>38712</v>
      </c>
      <c r="B62" s="41">
        <f t="shared" si="0"/>
        <v>2005</v>
      </c>
      <c r="C62" s="41">
        <f t="shared" si="1"/>
        <v>2005</v>
      </c>
      <c r="D62" s="41">
        <f t="shared" si="2"/>
        <v>53</v>
      </c>
      <c r="E62" s="41">
        <f t="shared" si="9"/>
        <v>53</v>
      </c>
      <c r="F62" s="55">
        <f t="shared" si="4"/>
        <v>2</v>
      </c>
      <c r="G62" s="56">
        <v>24</v>
      </c>
      <c r="H62">
        <v>15</v>
      </c>
      <c r="I62" s="58">
        <f t="shared" si="5"/>
        <v>15</v>
      </c>
      <c r="J62" s="55">
        <v>2871</v>
      </c>
      <c r="K62" s="58">
        <f t="shared" si="6"/>
        <v>191.4</v>
      </c>
      <c r="L62" s="58">
        <f t="shared" si="7"/>
        <v>182.5</v>
      </c>
      <c r="M62" s="55">
        <v>1768</v>
      </c>
      <c r="N62" s="55">
        <v>941</v>
      </c>
      <c r="O62" s="59">
        <f t="shared" si="10"/>
        <v>0.34736064968623109</v>
      </c>
    </row>
    <row r="63" spans="1:15" x14ac:dyDescent="0.25">
      <c r="A63" s="45">
        <v>38713</v>
      </c>
      <c r="B63" s="41">
        <f t="shared" si="0"/>
        <v>2005</v>
      </c>
      <c r="C63" s="41">
        <f t="shared" si="1"/>
        <v>2005</v>
      </c>
      <c r="D63" s="41">
        <f t="shared" si="2"/>
        <v>53</v>
      </c>
      <c r="E63" s="41">
        <f t="shared" si="9"/>
        <v>53</v>
      </c>
      <c r="F63" s="55">
        <f t="shared" si="4"/>
        <v>3</v>
      </c>
      <c r="G63" s="56">
        <v>24</v>
      </c>
      <c r="H63">
        <v>15</v>
      </c>
      <c r="I63" s="58">
        <f t="shared" si="5"/>
        <v>15</v>
      </c>
      <c r="J63" s="55">
        <v>1929</v>
      </c>
      <c r="K63" s="58">
        <f t="shared" si="6"/>
        <v>128.6</v>
      </c>
      <c r="L63" s="58">
        <f t="shared" si="7"/>
        <v>182.5</v>
      </c>
      <c r="M63" s="55">
        <v>1257</v>
      </c>
      <c r="N63" s="55">
        <v>671</v>
      </c>
      <c r="O63" s="59">
        <f t="shared" si="10"/>
        <v>0.34802904564315351</v>
      </c>
    </row>
    <row r="64" spans="1:15" x14ac:dyDescent="0.25">
      <c r="A64" s="45">
        <v>38714</v>
      </c>
      <c r="B64" s="41">
        <f t="shared" si="0"/>
        <v>2005</v>
      </c>
      <c r="C64" s="41">
        <f t="shared" si="1"/>
        <v>2005</v>
      </c>
      <c r="D64" s="41">
        <f t="shared" si="2"/>
        <v>53</v>
      </c>
      <c r="E64" s="41">
        <f t="shared" si="9"/>
        <v>53</v>
      </c>
      <c r="F64" s="55">
        <f t="shared" si="4"/>
        <v>4</v>
      </c>
      <c r="G64" s="56">
        <v>12</v>
      </c>
      <c r="H64">
        <v>8</v>
      </c>
      <c r="I64" s="58">
        <f t="shared" si="5"/>
        <v>4</v>
      </c>
      <c r="J64" s="55">
        <v>720</v>
      </c>
      <c r="K64" s="58">
        <f t="shared" si="6"/>
        <v>180</v>
      </c>
      <c r="L64" s="58">
        <f t="shared" si="7"/>
        <v>182.5</v>
      </c>
      <c r="M64" s="55">
        <v>475</v>
      </c>
      <c r="N64" s="55">
        <v>232</v>
      </c>
      <c r="O64" s="59">
        <f t="shared" si="10"/>
        <v>0.32814710042432815</v>
      </c>
    </row>
    <row r="65" spans="1:15" x14ac:dyDescent="0.25">
      <c r="A65" s="45">
        <v>38718</v>
      </c>
      <c r="B65" s="41">
        <f t="shared" si="0"/>
        <v>2006</v>
      </c>
      <c r="C65" s="41">
        <f t="shared" si="1"/>
        <v>2005</v>
      </c>
      <c r="D65" s="41">
        <f t="shared" si="2"/>
        <v>1</v>
      </c>
      <c r="E65" s="41">
        <v>54</v>
      </c>
      <c r="F65" s="55">
        <f t="shared" si="4"/>
        <v>1</v>
      </c>
      <c r="G65" s="56">
        <v>15</v>
      </c>
      <c r="H65">
        <v>13</v>
      </c>
      <c r="I65" s="58">
        <f t="shared" si="5"/>
        <v>8.125</v>
      </c>
      <c r="J65" s="55">
        <v>1070</v>
      </c>
      <c r="K65" s="58">
        <f t="shared" si="6"/>
        <v>131.69230769230768</v>
      </c>
      <c r="L65" s="58">
        <f t="shared" si="7"/>
        <v>106.23461538461538</v>
      </c>
      <c r="M65" s="55">
        <v>612</v>
      </c>
      <c r="N65" s="55">
        <v>457</v>
      </c>
      <c r="O65" s="59">
        <f t="shared" si="10"/>
        <v>0.42750233863423759</v>
      </c>
    </row>
    <row r="66" spans="1:15" x14ac:dyDescent="0.25">
      <c r="A66" s="45">
        <v>38719</v>
      </c>
      <c r="B66" s="41">
        <f t="shared" ref="B66:B129" si="11">YEAR(A66)</f>
        <v>2006</v>
      </c>
      <c r="C66" s="41">
        <f t="shared" ref="C66:C129" si="12">IF(D66&gt;10,B66,B66-1)</f>
        <v>2005</v>
      </c>
      <c r="D66" s="41">
        <f t="shared" ref="D66:D129" si="13">WEEKNUM(A66)</f>
        <v>1</v>
      </c>
      <c r="E66" s="41">
        <v>54</v>
      </c>
      <c r="F66" s="55">
        <f t="shared" ref="F66:F129" si="14">WEEKDAY(A66)</f>
        <v>2</v>
      </c>
      <c r="G66" s="56">
        <v>24</v>
      </c>
      <c r="H66">
        <v>13</v>
      </c>
      <c r="I66" s="58">
        <f t="shared" ref="I66:I129" si="15">(G66/24)*H66</f>
        <v>13</v>
      </c>
      <c r="J66" s="55">
        <v>1548</v>
      </c>
      <c r="K66" s="58">
        <f t="shared" ref="K66:K129" si="16">J66/I66</f>
        <v>119.07692307692308</v>
      </c>
      <c r="L66" s="58">
        <f t="shared" ref="L66:L129" si="17">AVERAGEIFS(K:K,C:C,C66,E:E,E66)</f>
        <v>106.23461538461538</v>
      </c>
      <c r="M66" s="55">
        <v>901</v>
      </c>
      <c r="N66" s="55">
        <v>647</v>
      </c>
      <c r="O66" s="59">
        <f t="shared" si="10"/>
        <v>0.41795865633074936</v>
      </c>
    </row>
    <row r="67" spans="1:15" x14ac:dyDescent="0.25">
      <c r="A67" s="45">
        <v>38720</v>
      </c>
      <c r="B67" s="41">
        <f t="shared" si="11"/>
        <v>2006</v>
      </c>
      <c r="C67" s="41">
        <f t="shared" si="12"/>
        <v>2005</v>
      </c>
      <c r="D67" s="41">
        <f t="shared" si="13"/>
        <v>1</v>
      </c>
      <c r="E67" s="41">
        <v>54</v>
      </c>
      <c r="F67" s="55">
        <f t="shared" si="14"/>
        <v>3</v>
      </c>
      <c r="G67" s="56">
        <v>24</v>
      </c>
      <c r="H67">
        <v>13</v>
      </c>
      <c r="I67" s="58">
        <f t="shared" si="15"/>
        <v>13</v>
      </c>
      <c r="J67" s="55">
        <v>1205</v>
      </c>
      <c r="K67" s="58">
        <f t="shared" si="16"/>
        <v>92.692307692307693</v>
      </c>
      <c r="L67" s="58">
        <f t="shared" si="17"/>
        <v>106.23461538461538</v>
      </c>
      <c r="M67" s="55">
        <v>750</v>
      </c>
      <c r="N67" s="55">
        <v>455</v>
      </c>
      <c r="O67" s="59">
        <f t="shared" si="10"/>
        <v>0.37759336099585061</v>
      </c>
    </row>
    <row r="68" spans="1:15" x14ac:dyDescent="0.25">
      <c r="A68" s="45">
        <v>38721</v>
      </c>
      <c r="B68" s="41">
        <f t="shared" si="11"/>
        <v>2006</v>
      </c>
      <c r="C68" s="41">
        <f t="shared" si="12"/>
        <v>2005</v>
      </c>
      <c r="D68" s="41">
        <f t="shared" si="13"/>
        <v>1</v>
      </c>
      <c r="E68" s="41">
        <v>54</v>
      </c>
      <c r="F68" s="55">
        <f t="shared" si="14"/>
        <v>4</v>
      </c>
      <c r="G68" s="56">
        <v>15</v>
      </c>
      <c r="H68">
        <v>13</v>
      </c>
      <c r="I68" s="58">
        <f t="shared" si="15"/>
        <v>8.125</v>
      </c>
      <c r="J68" s="55">
        <v>662</v>
      </c>
      <c r="K68" s="58">
        <f t="shared" si="16"/>
        <v>81.476923076923072</v>
      </c>
      <c r="L68" s="58">
        <f t="shared" si="17"/>
        <v>106.23461538461538</v>
      </c>
      <c r="M68" s="55">
        <v>378</v>
      </c>
      <c r="N68" s="55">
        <v>284</v>
      </c>
      <c r="O68" s="59">
        <f t="shared" si="10"/>
        <v>0.42900302114803623</v>
      </c>
    </row>
    <row r="69" spans="1:15" x14ac:dyDescent="0.25">
      <c r="A69" s="45">
        <v>38725</v>
      </c>
      <c r="B69" s="41">
        <f t="shared" si="11"/>
        <v>2006</v>
      </c>
      <c r="C69" s="41">
        <f t="shared" si="12"/>
        <v>2005</v>
      </c>
      <c r="D69" s="41">
        <f t="shared" si="13"/>
        <v>2</v>
      </c>
      <c r="E69" s="41">
        <v>55</v>
      </c>
      <c r="F69" s="55">
        <f t="shared" si="14"/>
        <v>1</v>
      </c>
      <c r="G69" s="56">
        <v>15</v>
      </c>
      <c r="H69">
        <v>12</v>
      </c>
      <c r="I69" s="58">
        <f t="shared" si="15"/>
        <v>7.5</v>
      </c>
      <c r="J69" s="55">
        <v>599</v>
      </c>
      <c r="K69" s="58">
        <f t="shared" si="16"/>
        <v>79.86666666666666</v>
      </c>
      <c r="L69" s="58">
        <f t="shared" si="17"/>
        <v>38.62916666666667</v>
      </c>
      <c r="M69" s="55">
        <v>285</v>
      </c>
      <c r="N69" s="55">
        <v>264</v>
      </c>
      <c r="O69" s="59">
        <f t="shared" si="10"/>
        <v>0.48087431693989069</v>
      </c>
    </row>
    <row r="70" spans="1:15" x14ac:dyDescent="0.25">
      <c r="A70" s="45">
        <v>38726</v>
      </c>
      <c r="B70" s="41">
        <f t="shared" si="11"/>
        <v>2006</v>
      </c>
      <c r="C70" s="41">
        <f t="shared" si="12"/>
        <v>2005</v>
      </c>
      <c r="D70" s="41">
        <f t="shared" si="13"/>
        <v>2</v>
      </c>
      <c r="E70" s="41">
        <v>55</v>
      </c>
      <c r="F70" s="55">
        <f t="shared" si="14"/>
        <v>2</v>
      </c>
      <c r="G70" s="56">
        <v>24</v>
      </c>
      <c r="H70">
        <v>13</v>
      </c>
      <c r="I70" s="58">
        <f t="shared" si="15"/>
        <v>13</v>
      </c>
      <c r="J70" s="55">
        <v>611</v>
      </c>
      <c r="K70" s="58">
        <f t="shared" si="16"/>
        <v>47</v>
      </c>
      <c r="L70" s="58">
        <f t="shared" si="17"/>
        <v>38.62916666666667</v>
      </c>
      <c r="M70" s="55">
        <v>358</v>
      </c>
      <c r="N70" s="55">
        <v>240</v>
      </c>
      <c r="O70" s="59">
        <f t="shared" si="10"/>
        <v>0.40133779264214048</v>
      </c>
    </row>
    <row r="71" spans="1:15" x14ac:dyDescent="0.25">
      <c r="A71" s="45">
        <v>38727</v>
      </c>
      <c r="B71" s="41">
        <f t="shared" si="11"/>
        <v>2006</v>
      </c>
      <c r="C71" s="41">
        <f t="shared" si="12"/>
        <v>2005</v>
      </c>
      <c r="D71" s="41">
        <f t="shared" si="13"/>
        <v>2</v>
      </c>
      <c r="E71" s="41">
        <v>55</v>
      </c>
      <c r="F71" s="55">
        <f t="shared" si="14"/>
        <v>3</v>
      </c>
      <c r="G71" s="56">
        <v>24</v>
      </c>
      <c r="H71">
        <v>4</v>
      </c>
      <c r="I71" s="58">
        <f t="shared" si="15"/>
        <v>4</v>
      </c>
      <c r="J71" s="55">
        <v>61</v>
      </c>
      <c r="K71" s="58">
        <f t="shared" si="16"/>
        <v>15.25</v>
      </c>
      <c r="L71" s="58">
        <f t="shared" si="17"/>
        <v>38.62916666666667</v>
      </c>
      <c r="M71" s="55">
        <v>22</v>
      </c>
      <c r="N71" s="55">
        <v>31</v>
      </c>
      <c r="O71" s="59">
        <f t="shared" si="10"/>
        <v>0.58490566037735847</v>
      </c>
    </row>
    <row r="72" spans="1:15" x14ac:dyDescent="0.25">
      <c r="A72" s="45">
        <v>38728</v>
      </c>
      <c r="B72" s="41">
        <f t="shared" si="11"/>
        <v>2006</v>
      </c>
      <c r="C72" s="41">
        <f t="shared" si="12"/>
        <v>2005</v>
      </c>
      <c r="D72" s="41">
        <f t="shared" si="13"/>
        <v>2</v>
      </c>
      <c r="E72" s="41">
        <v>55</v>
      </c>
      <c r="F72" s="55">
        <f t="shared" si="14"/>
        <v>4</v>
      </c>
      <c r="G72" s="56">
        <v>15</v>
      </c>
      <c r="H72">
        <v>4</v>
      </c>
      <c r="I72" s="58">
        <f t="shared" si="15"/>
        <v>2.5</v>
      </c>
      <c r="J72" s="55">
        <v>31</v>
      </c>
      <c r="K72" s="58">
        <f t="shared" si="16"/>
        <v>12.4</v>
      </c>
      <c r="L72" s="58">
        <f t="shared" si="17"/>
        <v>38.62916666666667</v>
      </c>
      <c r="M72" s="55">
        <v>16</v>
      </c>
      <c r="N72" s="55">
        <v>15</v>
      </c>
      <c r="O72" s="59">
        <f t="shared" si="10"/>
        <v>0.4838709677419355</v>
      </c>
    </row>
    <row r="73" spans="1:15" x14ac:dyDescent="0.25">
      <c r="A73" s="45">
        <v>38732</v>
      </c>
      <c r="B73" s="41">
        <f t="shared" si="11"/>
        <v>2006</v>
      </c>
      <c r="C73" s="41">
        <f t="shared" si="12"/>
        <v>2005</v>
      </c>
      <c r="D73" s="41">
        <f t="shared" si="13"/>
        <v>3</v>
      </c>
      <c r="E73" s="41">
        <v>56</v>
      </c>
      <c r="F73" s="55">
        <f t="shared" si="14"/>
        <v>1</v>
      </c>
      <c r="G73" s="56">
        <v>15</v>
      </c>
      <c r="H73">
        <v>8</v>
      </c>
      <c r="I73" s="58">
        <f t="shared" si="15"/>
        <v>5</v>
      </c>
      <c r="J73" s="55">
        <v>42</v>
      </c>
      <c r="K73" s="58">
        <f t="shared" si="16"/>
        <v>8.4</v>
      </c>
      <c r="L73" s="58">
        <f t="shared" si="17"/>
        <v>41.191077441077447</v>
      </c>
      <c r="O73" s="59"/>
    </row>
    <row r="74" spans="1:15" x14ac:dyDescent="0.25">
      <c r="A74" s="45">
        <v>38733</v>
      </c>
      <c r="B74" s="41">
        <f t="shared" si="11"/>
        <v>2006</v>
      </c>
      <c r="C74" s="41">
        <f t="shared" si="12"/>
        <v>2005</v>
      </c>
      <c r="D74" s="41">
        <f t="shared" si="13"/>
        <v>3</v>
      </c>
      <c r="E74" s="41">
        <v>56</v>
      </c>
      <c r="F74" s="55">
        <f t="shared" si="14"/>
        <v>2</v>
      </c>
      <c r="G74" s="56">
        <v>24</v>
      </c>
      <c r="H74">
        <v>10</v>
      </c>
      <c r="I74" s="58">
        <f t="shared" si="15"/>
        <v>10</v>
      </c>
      <c r="J74" s="55">
        <v>933</v>
      </c>
      <c r="K74" s="58">
        <f t="shared" si="16"/>
        <v>93.3</v>
      </c>
      <c r="L74" s="58">
        <f t="shared" si="17"/>
        <v>41.191077441077447</v>
      </c>
      <c r="M74" s="55">
        <v>459</v>
      </c>
      <c r="N74" s="55">
        <v>413</v>
      </c>
      <c r="O74" s="59">
        <f t="shared" ref="O74:O112" si="18">N74/(M74+N74)</f>
        <v>0.47362385321100919</v>
      </c>
    </row>
    <row r="75" spans="1:15" x14ac:dyDescent="0.25">
      <c r="A75" s="45">
        <v>38734</v>
      </c>
      <c r="B75" s="41">
        <f t="shared" si="11"/>
        <v>2006</v>
      </c>
      <c r="C75" s="41">
        <f t="shared" si="12"/>
        <v>2005</v>
      </c>
      <c r="D75" s="41">
        <f t="shared" si="13"/>
        <v>3</v>
      </c>
      <c r="E75" s="41">
        <v>56</v>
      </c>
      <c r="F75" s="55">
        <f t="shared" si="14"/>
        <v>3</v>
      </c>
      <c r="G75" s="56">
        <v>24</v>
      </c>
      <c r="H75">
        <v>9</v>
      </c>
      <c r="I75" s="58">
        <f t="shared" si="15"/>
        <v>9</v>
      </c>
      <c r="J75" s="55">
        <v>446</v>
      </c>
      <c r="K75" s="58">
        <f t="shared" si="16"/>
        <v>49.555555555555557</v>
      </c>
      <c r="L75" s="58">
        <f t="shared" si="17"/>
        <v>41.191077441077447</v>
      </c>
      <c r="M75" s="55">
        <v>218</v>
      </c>
      <c r="N75" s="55">
        <v>228</v>
      </c>
      <c r="O75" s="59">
        <f t="shared" si="18"/>
        <v>0.5112107623318386</v>
      </c>
    </row>
    <row r="76" spans="1:15" x14ac:dyDescent="0.25">
      <c r="A76" s="45">
        <v>38735</v>
      </c>
      <c r="B76" s="41">
        <f t="shared" si="11"/>
        <v>2006</v>
      </c>
      <c r="C76" s="41">
        <f t="shared" si="12"/>
        <v>2005</v>
      </c>
      <c r="D76" s="41">
        <f t="shared" si="13"/>
        <v>3</v>
      </c>
      <c r="E76" s="41">
        <v>56</v>
      </c>
      <c r="F76" s="55">
        <f t="shared" si="14"/>
        <v>4</v>
      </c>
      <c r="G76" s="56">
        <v>15</v>
      </c>
      <c r="H76">
        <v>8</v>
      </c>
      <c r="I76" s="58">
        <f t="shared" si="15"/>
        <v>5</v>
      </c>
      <c r="J76" s="55">
        <v>276</v>
      </c>
      <c r="K76" s="58">
        <f t="shared" si="16"/>
        <v>55.2</v>
      </c>
      <c r="L76" s="58">
        <f t="shared" si="17"/>
        <v>41.191077441077447</v>
      </c>
      <c r="M76" s="55">
        <v>123</v>
      </c>
      <c r="N76" s="55">
        <v>128</v>
      </c>
      <c r="O76" s="59">
        <f t="shared" si="18"/>
        <v>0.50996015936254979</v>
      </c>
    </row>
    <row r="77" spans="1:15" x14ac:dyDescent="0.25">
      <c r="A77" s="45">
        <v>38737</v>
      </c>
      <c r="B77" s="41">
        <f t="shared" si="11"/>
        <v>2006</v>
      </c>
      <c r="C77" s="41">
        <f t="shared" si="12"/>
        <v>2005</v>
      </c>
      <c r="D77" s="41">
        <f t="shared" si="13"/>
        <v>3</v>
      </c>
      <c r="E77" s="41">
        <v>56</v>
      </c>
      <c r="F77" s="55">
        <f t="shared" si="14"/>
        <v>6</v>
      </c>
      <c r="G77" s="56">
        <v>15</v>
      </c>
      <c r="H77">
        <v>11</v>
      </c>
      <c r="I77" s="58">
        <f t="shared" si="15"/>
        <v>6.875</v>
      </c>
      <c r="J77" s="55">
        <v>146</v>
      </c>
      <c r="K77" s="58">
        <f t="shared" si="16"/>
        <v>21.236363636363638</v>
      </c>
      <c r="L77" s="58">
        <f t="shared" si="17"/>
        <v>41.191077441077447</v>
      </c>
      <c r="M77" s="55">
        <v>61</v>
      </c>
      <c r="N77" s="55">
        <v>61</v>
      </c>
      <c r="O77" s="59">
        <f t="shared" si="18"/>
        <v>0.5</v>
      </c>
    </row>
    <row r="78" spans="1:15" x14ac:dyDescent="0.25">
      <c r="A78" s="45">
        <v>38738</v>
      </c>
      <c r="B78" s="41">
        <f t="shared" si="11"/>
        <v>2006</v>
      </c>
      <c r="C78" s="41">
        <f t="shared" si="12"/>
        <v>2005</v>
      </c>
      <c r="D78" s="41">
        <f t="shared" si="13"/>
        <v>3</v>
      </c>
      <c r="E78" s="41">
        <v>56</v>
      </c>
      <c r="F78" s="55">
        <f t="shared" si="14"/>
        <v>7</v>
      </c>
      <c r="G78" s="56">
        <v>24</v>
      </c>
      <c r="H78">
        <v>11</v>
      </c>
      <c r="I78" s="58">
        <f t="shared" si="15"/>
        <v>11</v>
      </c>
      <c r="J78" s="55">
        <v>214</v>
      </c>
      <c r="K78" s="58">
        <f t="shared" si="16"/>
        <v>19.454545454545453</v>
      </c>
      <c r="L78" s="58">
        <f t="shared" si="17"/>
        <v>41.191077441077447</v>
      </c>
      <c r="M78" s="55">
        <v>93</v>
      </c>
      <c r="N78" s="55">
        <v>54</v>
      </c>
      <c r="O78" s="59">
        <f t="shared" si="18"/>
        <v>0.36734693877551022</v>
      </c>
    </row>
    <row r="79" spans="1:15" x14ac:dyDescent="0.25">
      <c r="A79" s="45">
        <v>38739</v>
      </c>
      <c r="B79" s="41">
        <f t="shared" si="11"/>
        <v>2006</v>
      </c>
      <c r="C79" s="41">
        <f t="shared" si="12"/>
        <v>2005</v>
      </c>
      <c r="D79" s="41">
        <f t="shared" si="13"/>
        <v>4</v>
      </c>
      <c r="E79" s="41">
        <v>57</v>
      </c>
      <c r="F79" s="55">
        <f t="shared" si="14"/>
        <v>1</v>
      </c>
      <c r="G79" s="56">
        <v>15</v>
      </c>
      <c r="H79">
        <v>9</v>
      </c>
      <c r="I79" s="58">
        <f t="shared" si="15"/>
        <v>5.625</v>
      </c>
      <c r="J79" s="55">
        <v>216</v>
      </c>
      <c r="K79" s="58">
        <f t="shared" si="16"/>
        <v>38.4</v>
      </c>
      <c r="L79" s="58">
        <f t="shared" si="17"/>
        <v>38.4</v>
      </c>
      <c r="M79" s="55">
        <v>102</v>
      </c>
      <c r="N79" s="55">
        <v>52</v>
      </c>
      <c r="O79" s="59">
        <f t="shared" si="18"/>
        <v>0.33766233766233766</v>
      </c>
    </row>
    <row r="80" spans="1:15" x14ac:dyDescent="0.25">
      <c r="A80" s="60">
        <v>39040</v>
      </c>
      <c r="B80" s="41">
        <f t="shared" si="11"/>
        <v>2006</v>
      </c>
      <c r="C80" s="41">
        <f t="shared" si="12"/>
        <v>2006</v>
      </c>
      <c r="D80" s="41">
        <f t="shared" si="13"/>
        <v>47</v>
      </c>
      <c r="E80" s="41">
        <f t="shared" ref="E80:E104" si="19">IF(D80&gt;10,D80,"")</f>
        <v>47</v>
      </c>
      <c r="F80" s="55">
        <f t="shared" si="14"/>
        <v>1</v>
      </c>
      <c r="G80" s="56">
        <v>15</v>
      </c>
      <c r="H80" s="32">
        <v>9</v>
      </c>
      <c r="I80" s="58">
        <f t="shared" si="15"/>
        <v>5.625</v>
      </c>
      <c r="J80" s="55">
        <v>40</v>
      </c>
      <c r="K80" s="58">
        <f t="shared" si="16"/>
        <v>7.1111111111111107</v>
      </c>
      <c r="L80" s="58">
        <f t="shared" si="17"/>
        <v>1.7777777777777777</v>
      </c>
      <c r="M80" s="55">
        <v>13</v>
      </c>
      <c r="N80" s="55">
        <v>3</v>
      </c>
      <c r="O80" s="59">
        <f t="shared" si="18"/>
        <v>0.1875</v>
      </c>
    </row>
    <row r="81" spans="1:15" x14ac:dyDescent="0.25">
      <c r="A81" s="60">
        <v>39041</v>
      </c>
      <c r="B81" s="41">
        <f t="shared" si="11"/>
        <v>2006</v>
      </c>
      <c r="C81" s="41">
        <f t="shared" si="12"/>
        <v>2006</v>
      </c>
      <c r="D81" s="41">
        <f t="shared" si="13"/>
        <v>47</v>
      </c>
      <c r="E81" s="41">
        <f t="shared" si="19"/>
        <v>47</v>
      </c>
      <c r="F81" s="55">
        <f t="shared" si="14"/>
        <v>2</v>
      </c>
      <c r="G81" s="56">
        <v>24</v>
      </c>
      <c r="H81" s="32">
        <v>5.5</v>
      </c>
      <c r="I81" s="58">
        <f t="shared" si="15"/>
        <v>5.5</v>
      </c>
      <c r="J81" s="55">
        <v>0</v>
      </c>
      <c r="K81" s="58">
        <f t="shared" si="16"/>
        <v>0</v>
      </c>
      <c r="L81" s="58">
        <f t="shared" si="17"/>
        <v>1.7777777777777777</v>
      </c>
      <c r="M81" s="55">
        <v>0</v>
      </c>
      <c r="N81" s="55">
        <v>0</v>
      </c>
      <c r="O81" s="59" t="e">
        <f t="shared" si="18"/>
        <v>#DIV/0!</v>
      </c>
    </row>
    <row r="82" spans="1:15" x14ac:dyDescent="0.25">
      <c r="A82" s="60">
        <v>39042</v>
      </c>
      <c r="B82" s="41">
        <f t="shared" si="11"/>
        <v>2006</v>
      </c>
      <c r="C82" s="41">
        <f t="shared" si="12"/>
        <v>2006</v>
      </c>
      <c r="D82" s="41">
        <f t="shared" si="13"/>
        <v>47</v>
      </c>
      <c r="E82" s="41">
        <f t="shared" si="19"/>
        <v>47</v>
      </c>
      <c r="F82" s="55">
        <f t="shared" si="14"/>
        <v>3</v>
      </c>
      <c r="G82" s="56">
        <v>24</v>
      </c>
      <c r="H82" s="32">
        <v>6</v>
      </c>
      <c r="I82" s="58">
        <f t="shared" si="15"/>
        <v>6</v>
      </c>
      <c r="J82" s="55">
        <v>0</v>
      </c>
      <c r="K82" s="58">
        <f t="shared" si="16"/>
        <v>0</v>
      </c>
      <c r="L82" s="58">
        <f t="shared" si="17"/>
        <v>1.7777777777777777</v>
      </c>
      <c r="M82" s="55">
        <v>0</v>
      </c>
      <c r="N82" s="55">
        <v>0</v>
      </c>
      <c r="O82" s="59" t="e">
        <f t="shared" si="18"/>
        <v>#DIV/0!</v>
      </c>
    </row>
    <row r="83" spans="1:15" x14ac:dyDescent="0.25">
      <c r="A83" s="60">
        <v>39043</v>
      </c>
      <c r="B83" s="41">
        <f t="shared" si="11"/>
        <v>2006</v>
      </c>
      <c r="C83" s="41">
        <f t="shared" si="12"/>
        <v>2006</v>
      </c>
      <c r="D83" s="41">
        <f t="shared" si="13"/>
        <v>47</v>
      </c>
      <c r="E83" s="41">
        <f t="shared" si="19"/>
        <v>47</v>
      </c>
      <c r="F83" s="55">
        <f t="shared" si="14"/>
        <v>4</v>
      </c>
      <c r="G83" s="56">
        <v>15</v>
      </c>
      <c r="H83" s="32">
        <v>3</v>
      </c>
      <c r="I83" s="58">
        <f t="shared" si="15"/>
        <v>1.875</v>
      </c>
      <c r="J83" s="55">
        <v>0</v>
      </c>
      <c r="K83" s="58">
        <f t="shared" si="16"/>
        <v>0</v>
      </c>
      <c r="L83" s="58">
        <f t="shared" si="17"/>
        <v>1.7777777777777777</v>
      </c>
      <c r="M83" s="55">
        <v>0</v>
      </c>
      <c r="N83" s="55">
        <v>0</v>
      </c>
      <c r="O83" s="59" t="e">
        <f t="shared" si="18"/>
        <v>#DIV/0!</v>
      </c>
    </row>
    <row r="84" spans="1:15" x14ac:dyDescent="0.25">
      <c r="A84" s="60">
        <v>39047</v>
      </c>
      <c r="B84" s="41">
        <f t="shared" si="11"/>
        <v>2006</v>
      </c>
      <c r="C84" s="41">
        <f t="shared" si="12"/>
        <v>2006</v>
      </c>
      <c r="D84" s="41">
        <f t="shared" si="13"/>
        <v>48</v>
      </c>
      <c r="E84" s="41">
        <f t="shared" si="19"/>
        <v>48</v>
      </c>
      <c r="F84" s="55">
        <f t="shared" si="14"/>
        <v>1</v>
      </c>
      <c r="G84" s="56">
        <v>15</v>
      </c>
      <c r="H84" s="32">
        <v>10</v>
      </c>
      <c r="I84" s="58">
        <f t="shared" si="15"/>
        <v>6.25</v>
      </c>
      <c r="J84" s="55">
        <v>38</v>
      </c>
      <c r="K84" s="58">
        <f t="shared" si="16"/>
        <v>6.08</v>
      </c>
      <c r="L84" s="58">
        <f t="shared" si="17"/>
        <v>15.963589743589743</v>
      </c>
      <c r="M84" s="55">
        <v>2</v>
      </c>
      <c r="N84" s="55">
        <v>3</v>
      </c>
      <c r="O84" s="59">
        <f t="shared" si="18"/>
        <v>0.6</v>
      </c>
    </row>
    <row r="85" spans="1:15" x14ac:dyDescent="0.25">
      <c r="A85" s="60">
        <v>39048</v>
      </c>
      <c r="B85" s="41">
        <f t="shared" si="11"/>
        <v>2006</v>
      </c>
      <c r="C85" s="41">
        <f t="shared" si="12"/>
        <v>2006</v>
      </c>
      <c r="D85" s="41">
        <f t="shared" si="13"/>
        <v>48</v>
      </c>
      <c r="E85" s="41">
        <f t="shared" si="19"/>
        <v>48</v>
      </c>
      <c r="F85" s="55">
        <f t="shared" si="14"/>
        <v>2</v>
      </c>
      <c r="G85" s="56">
        <v>24</v>
      </c>
      <c r="H85" s="32">
        <v>7.5</v>
      </c>
      <c r="I85" s="58">
        <f t="shared" si="15"/>
        <v>7.5</v>
      </c>
      <c r="J85" s="55">
        <v>116</v>
      </c>
      <c r="K85" s="58">
        <f t="shared" si="16"/>
        <v>15.466666666666667</v>
      </c>
      <c r="L85" s="58">
        <f t="shared" si="17"/>
        <v>15.963589743589743</v>
      </c>
      <c r="M85" s="55">
        <v>37</v>
      </c>
      <c r="N85" s="55">
        <v>4</v>
      </c>
      <c r="O85" s="59">
        <f t="shared" si="18"/>
        <v>9.7560975609756101E-2</v>
      </c>
    </row>
    <row r="86" spans="1:15" x14ac:dyDescent="0.25">
      <c r="A86" s="60">
        <v>39049</v>
      </c>
      <c r="B86" s="41">
        <f t="shared" si="11"/>
        <v>2006</v>
      </c>
      <c r="C86" s="41">
        <f t="shared" si="12"/>
        <v>2006</v>
      </c>
      <c r="D86" s="41">
        <f t="shared" si="13"/>
        <v>48</v>
      </c>
      <c r="E86" s="41">
        <f t="shared" si="19"/>
        <v>48</v>
      </c>
      <c r="F86" s="55">
        <f t="shared" si="14"/>
        <v>3</v>
      </c>
      <c r="G86" s="56">
        <v>24</v>
      </c>
      <c r="H86" s="32">
        <v>6.5</v>
      </c>
      <c r="I86" s="58">
        <f t="shared" si="15"/>
        <v>6.5</v>
      </c>
      <c r="J86" s="55">
        <v>59</v>
      </c>
      <c r="K86" s="58">
        <f t="shared" si="16"/>
        <v>9.0769230769230766</v>
      </c>
      <c r="L86" s="58">
        <f t="shared" si="17"/>
        <v>15.963589743589743</v>
      </c>
      <c r="M86" s="55">
        <v>27</v>
      </c>
      <c r="N86" s="55">
        <v>4</v>
      </c>
      <c r="O86" s="59">
        <f t="shared" si="18"/>
        <v>0.12903225806451613</v>
      </c>
    </row>
    <row r="87" spans="1:15" x14ac:dyDescent="0.25">
      <c r="A87" s="60">
        <v>39050</v>
      </c>
      <c r="B87" s="41">
        <f t="shared" si="11"/>
        <v>2006</v>
      </c>
      <c r="C87" s="41">
        <f t="shared" si="12"/>
        <v>2006</v>
      </c>
      <c r="D87" s="41">
        <f t="shared" si="13"/>
        <v>48</v>
      </c>
      <c r="E87" s="41">
        <f t="shared" si="19"/>
        <v>48</v>
      </c>
      <c r="F87" s="55">
        <f t="shared" si="14"/>
        <v>4</v>
      </c>
      <c r="G87" s="56">
        <v>15</v>
      </c>
      <c r="H87" s="32">
        <v>6.5</v>
      </c>
      <c r="I87" s="58">
        <f t="shared" si="15"/>
        <v>4.0625</v>
      </c>
      <c r="J87" s="55">
        <v>135</v>
      </c>
      <c r="K87" s="58">
        <f t="shared" si="16"/>
        <v>33.230769230769234</v>
      </c>
      <c r="L87" s="58">
        <f t="shared" si="17"/>
        <v>15.963589743589743</v>
      </c>
      <c r="M87" s="55">
        <v>25</v>
      </c>
      <c r="N87" s="55">
        <v>11</v>
      </c>
      <c r="O87" s="59">
        <f t="shared" si="18"/>
        <v>0.30555555555555558</v>
      </c>
    </row>
    <row r="88" spans="1:15" x14ac:dyDescent="0.25">
      <c r="A88" s="60">
        <v>39054</v>
      </c>
      <c r="B88" s="41">
        <f t="shared" si="11"/>
        <v>2006</v>
      </c>
      <c r="C88" s="41">
        <f t="shared" si="12"/>
        <v>2006</v>
      </c>
      <c r="D88" s="41">
        <f t="shared" si="13"/>
        <v>49</v>
      </c>
      <c r="E88" s="41">
        <f t="shared" si="19"/>
        <v>49</v>
      </c>
      <c r="F88" s="55">
        <f t="shared" si="14"/>
        <v>1</v>
      </c>
      <c r="G88" s="56">
        <v>15</v>
      </c>
      <c r="H88" s="32">
        <v>16</v>
      </c>
      <c r="I88" s="58">
        <f t="shared" si="15"/>
        <v>10</v>
      </c>
      <c r="J88" s="55">
        <v>409</v>
      </c>
      <c r="K88" s="58">
        <f t="shared" si="16"/>
        <v>40.9</v>
      </c>
      <c r="L88" s="58">
        <f t="shared" si="17"/>
        <v>41.700396825396822</v>
      </c>
      <c r="M88" s="55">
        <v>7</v>
      </c>
      <c r="N88" s="55">
        <v>6</v>
      </c>
      <c r="O88" s="59">
        <f t="shared" si="18"/>
        <v>0.46153846153846156</v>
      </c>
    </row>
    <row r="89" spans="1:15" x14ac:dyDescent="0.25">
      <c r="A89" s="60">
        <v>39055</v>
      </c>
      <c r="B89" s="41">
        <f t="shared" si="11"/>
        <v>2006</v>
      </c>
      <c r="C89" s="41">
        <f t="shared" si="12"/>
        <v>2006</v>
      </c>
      <c r="D89" s="41">
        <f t="shared" si="13"/>
        <v>49</v>
      </c>
      <c r="E89" s="41">
        <f t="shared" si="19"/>
        <v>49</v>
      </c>
      <c r="F89" s="55">
        <f t="shared" si="14"/>
        <v>2</v>
      </c>
      <c r="G89" s="56">
        <v>24</v>
      </c>
      <c r="H89" s="32">
        <v>14</v>
      </c>
      <c r="I89" s="58">
        <f t="shared" si="15"/>
        <v>14</v>
      </c>
      <c r="J89" s="55">
        <v>586</v>
      </c>
      <c r="K89" s="58">
        <f t="shared" si="16"/>
        <v>41.857142857142854</v>
      </c>
      <c r="L89" s="58">
        <f t="shared" si="17"/>
        <v>41.700396825396822</v>
      </c>
      <c r="M89" s="55">
        <v>131</v>
      </c>
      <c r="N89" s="55">
        <v>51</v>
      </c>
      <c r="O89" s="59">
        <f t="shared" si="18"/>
        <v>0.28021978021978022</v>
      </c>
    </row>
    <row r="90" spans="1:15" x14ac:dyDescent="0.25">
      <c r="A90" s="60">
        <v>39056</v>
      </c>
      <c r="B90" s="41">
        <f t="shared" si="11"/>
        <v>2006</v>
      </c>
      <c r="C90" s="41">
        <f t="shared" si="12"/>
        <v>2006</v>
      </c>
      <c r="D90" s="41">
        <f t="shared" si="13"/>
        <v>49</v>
      </c>
      <c r="E90" s="41">
        <f t="shared" si="19"/>
        <v>49</v>
      </c>
      <c r="F90" s="55">
        <f t="shared" si="14"/>
        <v>3</v>
      </c>
      <c r="G90" s="56">
        <v>24</v>
      </c>
      <c r="H90" s="32">
        <v>9</v>
      </c>
      <c r="I90" s="58">
        <f t="shared" si="15"/>
        <v>9</v>
      </c>
      <c r="J90" s="55">
        <v>382</v>
      </c>
      <c r="K90" s="58">
        <f t="shared" si="16"/>
        <v>42.444444444444443</v>
      </c>
      <c r="L90" s="58">
        <f t="shared" si="17"/>
        <v>41.700396825396822</v>
      </c>
      <c r="M90" s="55">
        <v>98</v>
      </c>
      <c r="N90" s="55">
        <v>37</v>
      </c>
      <c r="O90" s="59">
        <f t="shared" si="18"/>
        <v>0.27407407407407408</v>
      </c>
    </row>
    <row r="91" spans="1:15" x14ac:dyDescent="0.25">
      <c r="A91" s="60">
        <v>39057</v>
      </c>
      <c r="B91" s="41">
        <f t="shared" si="11"/>
        <v>2006</v>
      </c>
      <c r="C91" s="41">
        <f t="shared" si="12"/>
        <v>2006</v>
      </c>
      <c r="D91" s="41">
        <f t="shared" si="13"/>
        <v>49</v>
      </c>
      <c r="E91" s="41">
        <f t="shared" si="19"/>
        <v>49</v>
      </c>
      <c r="F91" s="55">
        <f t="shared" si="14"/>
        <v>4</v>
      </c>
      <c r="G91" s="56">
        <v>15</v>
      </c>
      <c r="H91" s="32">
        <v>6.5</v>
      </c>
      <c r="I91" s="58">
        <f t="shared" si="15"/>
        <v>4.0625</v>
      </c>
      <c r="J91" s="55">
        <v>169</v>
      </c>
      <c r="K91" s="58">
        <f t="shared" si="16"/>
        <v>41.6</v>
      </c>
      <c r="L91" s="58">
        <f t="shared" si="17"/>
        <v>41.700396825396822</v>
      </c>
      <c r="M91" s="55">
        <v>103</v>
      </c>
      <c r="N91" s="55">
        <v>32</v>
      </c>
      <c r="O91" s="59">
        <f t="shared" si="18"/>
        <v>0.23703703703703705</v>
      </c>
    </row>
    <row r="92" spans="1:15" x14ac:dyDescent="0.25">
      <c r="A92" s="60">
        <v>39061</v>
      </c>
      <c r="B92" s="41">
        <f t="shared" si="11"/>
        <v>2006</v>
      </c>
      <c r="C92" s="41">
        <f t="shared" si="12"/>
        <v>2006</v>
      </c>
      <c r="D92" s="41">
        <f t="shared" si="13"/>
        <v>50</v>
      </c>
      <c r="E92" s="41">
        <f t="shared" si="19"/>
        <v>50</v>
      </c>
      <c r="F92" s="55">
        <f t="shared" si="14"/>
        <v>1</v>
      </c>
      <c r="G92" s="56">
        <v>15</v>
      </c>
      <c r="H92" s="32">
        <v>16.5</v>
      </c>
      <c r="I92" s="58">
        <f t="shared" si="15"/>
        <v>10.3125</v>
      </c>
      <c r="J92" s="55">
        <v>1113</v>
      </c>
      <c r="K92" s="58">
        <f t="shared" si="16"/>
        <v>107.92727272727272</v>
      </c>
      <c r="L92" s="58">
        <f t="shared" si="17"/>
        <v>90.323462744152394</v>
      </c>
      <c r="M92" s="55">
        <v>79</v>
      </c>
      <c r="N92" s="55">
        <v>242</v>
      </c>
      <c r="O92" s="59">
        <f t="shared" si="18"/>
        <v>0.75389408099688471</v>
      </c>
    </row>
    <row r="93" spans="1:15" x14ac:dyDescent="0.25">
      <c r="A93" s="60">
        <v>39062</v>
      </c>
      <c r="B93" s="41">
        <f t="shared" si="11"/>
        <v>2006</v>
      </c>
      <c r="C93" s="41">
        <f t="shared" si="12"/>
        <v>2006</v>
      </c>
      <c r="D93" s="41">
        <f t="shared" si="13"/>
        <v>50</v>
      </c>
      <c r="E93" s="41">
        <f t="shared" si="19"/>
        <v>50</v>
      </c>
      <c r="F93" s="55">
        <f t="shared" si="14"/>
        <v>2</v>
      </c>
      <c r="G93" s="56">
        <v>24</v>
      </c>
      <c r="H93" s="32">
        <v>14.5</v>
      </c>
      <c r="I93" s="58">
        <f t="shared" si="15"/>
        <v>14.5</v>
      </c>
      <c r="J93" s="55">
        <v>1297</v>
      </c>
      <c r="K93" s="58">
        <f t="shared" si="16"/>
        <v>89.448275862068968</v>
      </c>
      <c r="L93" s="58">
        <f t="shared" si="17"/>
        <v>90.323462744152394</v>
      </c>
      <c r="M93" s="55">
        <v>26</v>
      </c>
      <c r="N93" s="55">
        <v>123</v>
      </c>
      <c r="O93" s="59">
        <f t="shared" si="18"/>
        <v>0.82550335570469802</v>
      </c>
    </row>
    <row r="94" spans="1:15" x14ac:dyDescent="0.25">
      <c r="A94" s="60">
        <v>39063</v>
      </c>
      <c r="B94" s="41">
        <f t="shared" si="11"/>
        <v>2006</v>
      </c>
      <c r="C94" s="41">
        <f t="shared" si="12"/>
        <v>2006</v>
      </c>
      <c r="D94" s="41">
        <f t="shared" si="13"/>
        <v>50</v>
      </c>
      <c r="E94" s="41">
        <f t="shared" si="19"/>
        <v>50</v>
      </c>
      <c r="F94" s="55">
        <f t="shared" si="14"/>
        <v>3</v>
      </c>
      <c r="G94" s="56">
        <v>24</v>
      </c>
      <c r="H94" s="32">
        <v>14.5</v>
      </c>
      <c r="I94" s="58">
        <f t="shared" si="15"/>
        <v>14.5</v>
      </c>
      <c r="J94" s="55">
        <v>1265</v>
      </c>
      <c r="K94" s="58">
        <f t="shared" si="16"/>
        <v>87.241379310344826</v>
      </c>
      <c r="L94" s="58">
        <f t="shared" si="17"/>
        <v>90.323462744152394</v>
      </c>
      <c r="M94" s="55">
        <v>45</v>
      </c>
      <c r="N94" s="55">
        <v>134</v>
      </c>
      <c r="O94" s="59">
        <f t="shared" si="18"/>
        <v>0.74860335195530725</v>
      </c>
    </row>
    <row r="95" spans="1:15" x14ac:dyDescent="0.25">
      <c r="A95" s="60">
        <v>39064</v>
      </c>
      <c r="B95" s="41">
        <f t="shared" si="11"/>
        <v>2006</v>
      </c>
      <c r="C95" s="41">
        <f t="shared" si="12"/>
        <v>2006</v>
      </c>
      <c r="D95" s="41">
        <f t="shared" si="13"/>
        <v>50</v>
      </c>
      <c r="E95" s="41">
        <f t="shared" si="19"/>
        <v>50</v>
      </c>
      <c r="F95" s="55">
        <f t="shared" si="14"/>
        <v>4</v>
      </c>
      <c r="G95" s="56">
        <v>15</v>
      </c>
      <c r="H95" s="32">
        <v>13</v>
      </c>
      <c r="I95" s="58">
        <f t="shared" si="15"/>
        <v>8.125</v>
      </c>
      <c r="J95" s="55">
        <v>623</v>
      </c>
      <c r="K95" s="58">
        <f t="shared" si="16"/>
        <v>76.676923076923075</v>
      </c>
      <c r="L95" s="58">
        <f t="shared" si="17"/>
        <v>90.323462744152394</v>
      </c>
      <c r="M95" s="55">
        <v>54</v>
      </c>
      <c r="N95" s="55">
        <v>243</v>
      </c>
      <c r="O95" s="59">
        <f t="shared" si="18"/>
        <v>0.81818181818181823</v>
      </c>
    </row>
    <row r="96" spans="1:15" x14ac:dyDescent="0.25">
      <c r="A96" s="60">
        <v>39068</v>
      </c>
      <c r="B96" s="41">
        <f t="shared" si="11"/>
        <v>2006</v>
      </c>
      <c r="C96" s="41">
        <f t="shared" si="12"/>
        <v>2006</v>
      </c>
      <c r="D96" s="41">
        <f t="shared" si="13"/>
        <v>51</v>
      </c>
      <c r="E96" s="41">
        <f t="shared" si="19"/>
        <v>51</v>
      </c>
      <c r="F96" s="55">
        <f t="shared" si="14"/>
        <v>1</v>
      </c>
      <c r="G96" s="56">
        <v>15</v>
      </c>
      <c r="H96" s="32">
        <v>21.5</v>
      </c>
      <c r="I96" s="58">
        <f t="shared" si="15"/>
        <v>13.4375</v>
      </c>
      <c r="J96" s="55">
        <v>572</v>
      </c>
      <c r="K96" s="58">
        <f t="shared" si="16"/>
        <v>42.567441860465117</v>
      </c>
      <c r="L96" s="58">
        <f t="shared" si="17"/>
        <v>75.471401164770825</v>
      </c>
      <c r="M96" s="55">
        <v>176</v>
      </c>
      <c r="N96" s="55">
        <v>84</v>
      </c>
      <c r="O96" s="59">
        <f t="shared" si="18"/>
        <v>0.32307692307692309</v>
      </c>
    </row>
    <row r="97" spans="1:15" x14ac:dyDescent="0.25">
      <c r="A97" s="60">
        <v>39069</v>
      </c>
      <c r="B97" s="41">
        <f t="shared" si="11"/>
        <v>2006</v>
      </c>
      <c r="C97" s="41">
        <f t="shared" si="12"/>
        <v>2006</v>
      </c>
      <c r="D97" s="41">
        <f t="shared" si="13"/>
        <v>51</v>
      </c>
      <c r="E97" s="41">
        <f t="shared" si="19"/>
        <v>51</v>
      </c>
      <c r="F97" s="55">
        <f t="shared" si="14"/>
        <v>2</v>
      </c>
      <c r="G97" s="56">
        <v>24</v>
      </c>
      <c r="H97" s="32">
        <v>19.5</v>
      </c>
      <c r="I97" s="58">
        <f t="shared" si="15"/>
        <v>19.5</v>
      </c>
      <c r="J97" s="55">
        <v>1282</v>
      </c>
      <c r="K97" s="58">
        <f t="shared" si="16"/>
        <v>65.743589743589737</v>
      </c>
      <c r="L97" s="58">
        <f t="shared" si="17"/>
        <v>75.471401164770825</v>
      </c>
      <c r="M97" s="55">
        <v>271</v>
      </c>
      <c r="N97" s="55">
        <v>144</v>
      </c>
      <c r="O97" s="59">
        <f t="shared" si="18"/>
        <v>0.34698795180722891</v>
      </c>
    </row>
    <row r="98" spans="1:15" x14ac:dyDescent="0.25">
      <c r="A98" s="60">
        <v>39070</v>
      </c>
      <c r="B98" s="41">
        <f t="shared" si="11"/>
        <v>2006</v>
      </c>
      <c r="C98" s="41">
        <f t="shared" si="12"/>
        <v>2006</v>
      </c>
      <c r="D98" s="41">
        <f t="shared" si="13"/>
        <v>51</v>
      </c>
      <c r="E98" s="41">
        <f t="shared" si="19"/>
        <v>51</v>
      </c>
      <c r="F98" s="55">
        <f t="shared" si="14"/>
        <v>3</v>
      </c>
      <c r="G98" s="56">
        <v>24</v>
      </c>
      <c r="H98" s="32">
        <v>17</v>
      </c>
      <c r="I98" s="58">
        <f t="shared" si="15"/>
        <v>17</v>
      </c>
      <c r="J98" s="55">
        <v>1743</v>
      </c>
      <c r="K98" s="58">
        <f t="shared" si="16"/>
        <v>102.52941176470588</v>
      </c>
      <c r="L98" s="58">
        <f t="shared" si="17"/>
        <v>75.471401164770825</v>
      </c>
      <c r="M98" s="55">
        <v>314</v>
      </c>
      <c r="N98" s="55">
        <v>156</v>
      </c>
      <c r="O98" s="59">
        <f t="shared" si="18"/>
        <v>0.33191489361702126</v>
      </c>
    </row>
    <row r="99" spans="1:15" x14ac:dyDescent="0.25">
      <c r="A99" s="60">
        <v>39071</v>
      </c>
      <c r="B99" s="41">
        <f t="shared" si="11"/>
        <v>2006</v>
      </c>
      <c r="C99" s="41">
        <f t="shared" si="12"/>
        <v>2006</v>
      </c>
      <c r="D99" s="41">
        <f t="shared" si="13"/>
        <v>51</v>
      </c>
      <c r="E99" s="41">
        <f t="shared" si="19"/>
        <v>51</v>
      </c>
      <c r="F99" s="55">
        <f t="shared" si="14"/>
        <v>4</v>
      </c>
      <c r="G99" s="56">
        <v>15</v>
      </c>
      <c r="H99" s="32">
        <v>15.5</v>
      </c>
      <c r="I99" s="58">
        <f t="shared" si="15"/>
        <v>9.6875</v>
      </c>
      <c r="J99" s="55">
        <v>882</v>
      </c>
      <c r="K99" s="58">
        <f t="shared" si="16"/>
        <v>91.045161290322582</v>
      </c>
      <c r="L99" s="58">
        <f t="shared" si="17"/>
        <v>75.471401164770825</v>
      </c>
      <c r="M99" s="55">
        <v>226</v>
      </c>
      <c r="N99" s="55">
        <v>124</v>
      </c>
      <c r="O99" s="59">
        <f t="shared" si="18"/>
        <v>0.35428571428571426</v>
      </c>
    </row>
    <row r="100" spans="1:15" x14ac:dyDescent="0.25">
      <c r="A100" s="60">
        <v>39075</v>
      </c>
      <c r="B100" s="41">
        <f t="shared" si="11"/>
        <v>2006</v>
      </c>
      <c r="C100" s="41">
        <f t="shared" si="12"/>
        <v>2006</v>
      </c>
      <c r="D100" s="41">
        <f t="shared" si="13"/>
        <v>52</v>
      </c>
      <c r="E100" s="41">
        <f t="shared" si="19"/>
        <v>52</v>
      </c>
      <c r="F100" s="55">
        <f t="shared" si="14"/>
        <v>1</v>
      </c>
      <c r="G100" s="56">
        <v>15</v>
      </c>
      <c r="H100" s="32">
        <v>18</v>
      </c>
      <c r="I100" s="58">
        <f t="shared" si="15"/>
        <v>11.25</v>
      </c>
      <c r="J100" s="55">
        <v>900</v>
      </c>
      <c r="K100" s="58">
        <f t="shared" si="16"/>
        <v>80</v>
      </c>
      <c r="L100" s="58">
        <f t="shared" si="17"/>
        <v>62.929411764705875</v>
      </c>
      <c r="M100" s="55">
        <v>16</v>
      </c>
      <c r="N100" s="55">
        <v>18</v>
      </c>
      <c r="O100" s="59">
        <f t="shared" si="18"/>
        <v>0.52941176470588236</v>
      </c>
    </row>
    <row r="101" spans="1:15" x14ac:dyDescent="0.25">
      <c r="A101" s="60">
        <v>39076</v>
      </c>
      <c r="B101" s="41">
        <f t="shared" si="11"/>
        <v>2006</v>
      </c>
      <c r="C101" s="41">
        <f t="shared" si="12"/>
        <v>2006</v>
      </c>
      <c r="D101" s="41">
        <f t="shared" si="13"/>
        <v>52</v>
      </c>
      <c r="E101" s="41">
        <f t="shared" si="19"/>
        <v>52</v>
      </c>
      <c r="F101" s="55">
        <f t="shared" si="14"/>
        <v>2</v>
      </c>
      <c r="G101" s="56">
        <v>24</v>
      </c>
      <c r="H101" s="32">
        <v>17</v>
      </c>
      <c r="I101" s="58">
        <f t="shared" si="15"/>
        <v>17</v>
      </c>
      <c r="J101" s="55">
        <v>750</v>
      </c>
      <c r="K101" s="58">
        <f t="shared" si="16"/>
        <v>44.117647058823529</v>
      </c>
      <c r="L101" s="58">
        <f t="shared" si="17"/>
        <v>62.929411764705875</v>
      </c>
      <c r="M101" s="55">
        <v>141</v>
      </c>
      <c r="N101" s="55">
        <v>83</v>
      </c>
      <c r="O101" s="59">
        <f t="shared" si="18"/>
        <v>0.3705357142857143</v>
      </c>
    </row>
    <row r="102" spans="1:15" x14ac:dyDescent="0.25">
      <c r="A102" s="60">
        <v>39077</v>
      </c>
      <c r="B102" s="41">
        <f t="shared" si="11"/>
        <v>2006</v>
      </c>
      <c r="C102" s="41">
        <f t="shared" si="12"/>
        <v>2006</v>
      </c>
      <c r="D102" s="41">
        <f t="shared" si="13"/>
        <v>52</v>
      </c>
      <c r="E102" s="41">
        <f t="shared" si="19"/>
        <v>52</v>
      </c>
      <c r="F102" s="55">
        <f t="shared" si="14"/>
        <v>3</v>
      </c>
      <c r="G102" s="56">
        <v>24</v>
      </c>
      <c r="H102" s="32">
        <v>13.5</v>
      </c>
      <c r="I102" s="58">
        <f t="shared" si="15"/>
        <v>13.5</v>
      </c>
      <c r="J102" s="55">
        <v>909</v>
      </c>
      <c r="K102" s="58">
        <f t="shared" si="16"/>
        <v>67.333333333333329</v>
      </c>
      <c r="L102" s="58">
        <f t="shared" si="17"/>
        <v>62.929411764705875</v>
      </c>
      <c r="M102" s="55">
        <v>55</v>
      </c>
      <c r="N102" s="55">
        <v>28</v>
      </c>
      <c r="O102" s="59">
        <f t="shared" si="18"/>
        <v>0.33734939759036142</v>
      </c>
    </row>
    <row r="103" spans="1:15" x14ac:dyDescent="0.25">
      <c r="A103" s="60">
        <v>39078</v>
      </c>
      <c r="B103" s="41">
        <f t="shared" si="11"/>
        <v>2006</v>
      </c>
      <c r="C103" s="41">
        <f t="shared" si="12"/>
        <v>2006</v>
      </c>
      <c r="D103" s="41">
        <f t="shared" si="13"/>
        <v>52</v>
      </c>
      <c r="E103" s="41">
        <f t="shared" si="19"/>
        <v>52</v>
      </c>
      <c r="F103" s="55">
        <f t="shared" si="14"/>
        <v>4</v>
      </c>
      <c r="G103" s="56">
        <v>15</v>
      </c>
      <c r="H103" s="32">
        <v>15</v>
      </c>
      <c r="I103" s="58">
        <f t="shared" si="15"/>
        <v>9.375</v>
      </c>
      <c r="J103" s="55">
        <v>565</v>
      </c>
      <c r="K103" s="58">
        <f t="shared" si="16"/>
        <v>60.266666666666666</v>
      </c>
      <c r="L103" s="58">
        <f t="shared" si="17"/>
        <v>62.929411764705875</v>
      </c>
      <c r="M103" s="55">
        <v>258</v>
      </c>
      <c r="N103" s="55">
        <v>122</v>
      </c>
      <c r="O103" s="59">
        <f t="shared" si="18"/>
        <v>0.32105263157894737</v>
      </c>
    </row>
    <row r="104" spans="1:15" x14ac:dyDescent="0.25">
      <c r="A104" s="60">
        <v>39082</v>
      </c>
      <c r="B104" s="41">
        <f t="shared" si="11"/>
        <v>2006</v>
      </c>
      <c r="C104" s="41">
        <f t="shared" si="12"/>
        <v>2006</v>
      </c>
      <c r="D104" s="41">
        <f t="shared" si="13"/>
        <v>53</v>
      </c>
      <c r="E104" s="41">
        <f t="shared" si="19"/>
        <v>53</v>
      </c>
      <c r="F104" s="55">
        <f t="shared" si="14"/>
        <v>1</v>
      </c>
      <c r="G104" s="56">
        <v>15</v>
      </c>
      <c r="H104" s="32">
        <v>16.5</v>
      </c>
      <c r="I104" s="58">
        <f t="shared" si="15"/>
        <v>10.3125</v>
      </c>
      <c r="J104" s="55">
        <v>480</v>
      </c>
      <c r="K104" s="58">
        <f t="shared" si="16"/>
        <v>46.545454545454547</v>
      </c>
      <c r="L104" s="58">
        <f t="shared" si="17"/>
        <v>38.545111750994103</v>
      </c>
      <c r="M104" s="55">
        <v>240</v>
      </c>
      <c r="N104" s="55">
        <v>184</v>
      </c>
      <c r="O104" s="59">
        <f t="shared" si="18"/>
        <v>0.43396226415094341</v>
      </c>
    </row>
    <row r="105" spans="1:15" x14ac:dyDescent="0.25">
      <c r="A105" s="60">
        <v>39083</v>
      </c>
      <c r="B105" s="41">
        <f t="shared" si="11"/>
        <v>2007</v>
      </c>
      <c r="C105" s="41">
        <f t="shared" si="12"/>
        <v>2006</v>
      </c>
      <c r="D105" s="41">
        <f t="shared" si="13"/>
        <v>1</v>
      </c>
      <c r="E105" s="41">
        <v>53</v>
      </c>
      <c r="F105" s="55">
        <f t="shared" si="14"/>
        <v>2</v>
      </c>
      <c r="G105" s="56">
        <v>24</v>
      </c>
      <c r="H105" s="32">
        <v>16.5</v>
      </c>
      <c r="I105" s="58">
        <f t="shared" si="15"/>
        <v>16.5</v>
      </c>
      <c r="J105" s="55">
        <v>341</v>
      </c>
      <c r="K105" s="58">
        <f t="shared" si="16"/>
        <v>20.666666666666668</v>
      </c>
      <c r="L105" s="58">
        <f t="shared" si="17"/>
        <v>38.545111750994103</v>
      </c>
      <c r="M105" s="55">
        <v>14</v>
      </c>
      <c r="N105" s="55">
        <v>15</v>
      </c>
      <c r="O105" s="59">
        <f t="shared" si="18"/>
        <v>0.51724137931034486</v>
      </c>
    </row>
    <row r="106" spans="1:15" x14ac:dyDescent="0.25">
      <c r="A106" s="60">
        <v>39084</v>
      </c>
      <c r="B106" s="41">
        <f t="shared" si="11"/>
        <v>2007</v>
      </c>
      <c r="C106" s="41">
        <f t="shared" si="12"/>
        <v>2006</v>
      </c>
      <c r="D106" s="41">
        <f t="shared" si="13"/>
        <v>1</v>
      </c>
      <c r="E106" s="41">
        <v>53</v>
      </c>
      <c r="F106" s="55">
        <f t="shared" si="14"/>
        <v>3</v>
      </c>
      <c r="G106" s="56">
        <v>24</v>
      </c>
      <c r="H106" s="32">
        <v>13</v>
      </c>
      <c r="I106" s="58">
        <f t="shared" si="15"/>
        <v>13</v>
      </c>
      <c r="J106" s="55">
        <v>580</v>
      </c>
      <c r="K106" s="58">
        <f t="shared" si="16"/>
        <v>44.615384615384613</v>
      </c>
      <c r="L106" s="58">
        <f t="shared" si="17"/>
        <v>38.545111750994103</v>
      </c>
      <c r="M106" s="55">
        <v>124</v>
      </c>
      <c r="N106" s="55">
        <v>56</v>
      </c>
      <c r="O106" s="59">
        <f t="shared" si="18"/>
        <v>0.31111111111111112</v>
      </c>
    </row>
    <row r="107" spans="1:15" x14ac:dyDescent="0.25">
      <c r="A107" s="60">
        <v>39085</v>
      </c>
      <c r="B107" s="41">
        <f t="shared" si="11"/>
        <v>2007</v>
      </c>
      <c r="C107" s="41">
        <f t="shared" si="12"/>
        <v>2006</v>
      </c>
      <c r="D107" s="41">
        <f t="shared" si="13"/>
        <v>1</v>
      </c>
      <c r="E107" s="41">
        <v>53</v>
      </c>
      <c r="F107" s="55">
        <f t="shared" si="14"/>
        <v>4</v>
      </c>
      <c r="G107" s="56">
        <v>15</v>
      </c>
      <c r="H107" s="32">
        <v>8.5</v>
      </c>
      <c r="I107" s="58">
        <f t="shared" si="15"/>
        <v>5.3125</v>
      </c>
      <c r="J107" s="55">
        <v>225</v>
      </c>
      <c r="K107" s="58">
        <f t="shared" si="16"/>
        <v>42.352941176470587</v>
      </c>
      <c r="L107" s="58">
        <f t="shared" si="17"/>
        <v>38.545111750994103</v>
      </c>
      <c r="M107" s="55">
        <v>110</v>
      </c>
      <c r="N107" s="55">
        <v>54</v>
      </c>
      <c r="O107" s="59">
        <f t="shared" si="18"/>
        <v>0.32926829268292684</v>
      </c>
    </row>
    <row r="108" spans="1:15" x14ac:dyDescent="0.25">
      <c r="A108" s="60">
        <v>39089</v>
      </c>
      <c r="B108" s="41">
        <f t="shared" si="11"/>
        <v>2007</v>
      </c>
      <c r="C108" s="41">
        <f t="shared" si="12"/>
        <v>2006</v>
      </c>
      <c r="D108" s="41">
        <f t="shared" si="13"/>
        <v>2</v>
      </c>
      <c r="E108" s="41">
        <v>54</v>
      </c>
      <c r="F108" s="55">
        <f t="shared" si="14"/>
        <v>1</v>
      </c>
      <c r="G108" s="56">
        <v>15</v>
      </c>
      <c r="H108" s="32">
        <v>17</v>
      </c>
      <c r="I108" s="58">
        <f t="shared" si="15"/>
        <v>10.625</v>
      </c>
      <c r="J108" s="55">
        <v>198</v>
      </c>
      <c r="K108" s="58">
        <f t="shared" si="16"/>
        <v>18.63529411764706</v>
      </c>
      <c r="L108" s="58">
        <f t="shared" si="17"/>
        <v>41.58646359732348</v>
      </c>
      <c r="M108" s="55">
        <v>54</v>
      </c>
      <c r="N108" s="55">
        <v>57</v>
      </c>
      <c r="O108" s="59">
        <f t="shared" si="18"/>
        <v>0.51351351351351349</v>
      </c>
    </row>
    <row r="109" spans="1:15" x14ac:dyDescent="0.25">
      <c r="A109" s="60">
        <v>39090</v>
      </c>
      <c r="B109" s="41">
        <f t="shared" si="11"/>
        <v>2007</v>
      </c>
      <c r="C109" s="41">
        <f t="shared" si="12"/>
        <v>2006</v>
      </c>
      <c r="D109" s="41">
        <f t="shared" si="13"/>
        <v>2</v>
      </c>
      <c r="E109" s="41">
        <v>54</v>
      </c>
      <c r="F109" s="55">
        <f t="shared" si="14"/>
        <v>2</v>
      </c>
      <c r="G109" s="56">
        <v>24</v>
      </c>
      <c r="H109" s="32">
        <v>15.5</v>
      </c>
      <c r="I109" s="58">
        <f t="shared" si="15"/>
        <v>15.5</v>
      </c>
      <c r="J109" s="55">
        <v>472</v>
      </c>
      <c r="K109" s="58">
        <f t="shared" si="16"/>
        <v>30.451612903225808</v>
      </c>
      <c r="L109" s="58">
        <f t="shared" si="17"/>
        <v>41.58646359732348</v>
      </c>
      <c r="M109" s="55">
        <v>97</v>
      </c>
      <c r="N109" s="55">
        <v>92</v>
      </c>
      <c r="O109" s="59">
        <f t="shared" si="18"/>
        <v>0.48677248677248675</v>
      </c>
    </row>
    <row r="110" spans="1:15" x14ac:dyDescent="0.25">
      <c r="A110" s="60">
        <v>39091</v>
      </c>
      <c r="B110" s="41">
        <f t="shared" si="11"/>
        <v>2007</v>
      </c>
      <c r="C110" s="41">
        <f t="shared" si="12"/>
        <v>2006</v>
      </c>
      <c r="D110" s="41">
        <f t="shared" si="13"/>
        <v>2</v>
      </c>
      <c r="E110" s="41">
        <v>54</v>
      </c>
      <c r="F110" s="55">
        <f t="shared" si="14"/>
        <v>3</v>
      </c>
      <c r="G110" s="56">
        <v>24</v>
      </c>
      <c r="H110" s="32">
        <v>12.5</v>
      </c>
      <c r="I110" s="58">
        <f t="shared" si="15"/>
        <v>12.5</v>
      </c>
      <c r="J110" s="55">
        <v>611</v>
      </c>
      <c r="K110" s="58">
        <f t="shared" si="16"/>
        <v>48.88</v>
      </c>
      <c r="L110" s="58">
        <f t="shared" si="17"/>
        <v>41.58646359732348</v>
      </c>
      <c r="M110" s="55">
        <v>0</v>
      </c>
      <c r="N110" s="55">
        <v>0</v>
      </c>
      <c r="O110" s="59" t="e">
        <f t="shared" si="18"/>
        <v>#DIV/0!</v>
      </c>
    </row>
    <row r="111" spans="1:15" x14ac:dyDescent="0.25">
      <c r="A111" s="60">
        <v>39092</v>
      </c>
      <c r="B111" s="41">
        <f t="shared" si="11"/>
        <v>2007</v>
      </c>
      <c r="C111" s="41">
        <f t="shared" si="12"/>
        <v>2006</v>
      </c>
      <c r="D111" s="41">
        <f t="shared" si="13"/>
        <v>2</v>
      </c>
      <c r="E111" s="41">
        <v>54</v>
      </c>
      <c r="F111" s="55">
        <f t="shared" si="14"/>
        <v>4</v>
      </c>
      <c r="G111" s="56">
        <v>15</v>
      </c>
      <c r="H111" s="32">
        <v>9.5</v>
      </c>
      <c r="I111" s="58">
        <f t="shared" si="15"/>
        <v>5.9375</v>
      </c>
      <c r="J111" s="55">
        <v>406</v>
      </c>
      <c r="K111" s="58">
        <f t="shared" si="16"/>
        <v>68.378947368421052</v>
      </c>
      <c r="L111" s="58">
        <f t="shared" si="17"/>
        <v>41.58646359732348</v>
      </c>
      <c r="M111" s="55">
        <v>0</v>
      </c>
      <c r="N111" s="55">
        <v>0</v>
      </c>
      <c r="O111" s="59" t="e">
        <f t="shared" si="18"/>
        <v>#DIV/0!</v>
      </c>
    </row>
    <row r="112" spans="1:15" x14ac:dyDescent="0.25">
      <c r="A112" s="45">
        <v>39404</v>
      </c>
      <c r="B112" s="41">
        <f t="shared" si="11"/>
        <v>2007</v>
      </c>
      <c r="C112" s="41">
        <f t="shared" si="12"/>
        <v>2007</v>
      </c>
      <c r="D112" s="41">
        <f t="shared" si="13"/>
        <v>47</v>
      </c>
      <c r="E112" s="41">
        <f t="shared" ref="E112:E137" si="20">IF(D112&gt;10,D112,"")</f>
        <v>47</v>
      </c>
      <c r="F112" s="55">
        <f t="shared" si="14"/>
        <v>1</v>
      </c>
      <c r="G112" s="56">
        <v>12</v>
      </c>
      <c r="H112">
        <v>14</v>
      </c>
      <c r="I112" s="58">
        <f t="shared" si="15"/>
        <v>7</v>
      </c>
      <c r="J112" s="52">
        <v>517</v>
      </c>
      <c r="K112" s="58">
        <f t="shared" si="16"/>
        <v>73.857142857142861</v>
      </c>
      <c r="L112" s="58">
        <f t="shared" si="17"/>
        <v>45.609523809523807</v>
      </c>
      <c r="M112" s="52">
        <v>188</v>
      </c>
      <c r="N112" s="52">
        <v>162</v>
      </c>
      <c r="O112" s="59">
        <f t="shared" si="18"/>
        <v>0.46285714285714286</v>
      </c>
    </row>
    <row r="113" spans="1:15" x14ac:dyDescent="0.25">
      <c r="A113" s="45">
        <v>39405</v>
      </c>
      <c r="B113" s="41">
        <f t="shared" si="11"/>
        <v>2007</v>
      </c>
      <c r="C113" s="41">
        <f t="shared" si="12"/>
        <v>2007</v>
      </c>
      <c r="D113" s="41">
        <f t="shared" si="13"/>
        <v>47</v>
      </c>
      <c r="E113" s="41">
        <f t="shared" si="20"/>
        <v>47</v>
      </c>
      <c r="F113" s="55">
        <f t="shared" si="14"/>
        <v>2</v>
      </c>
      <c r="G113" s="56">
        <v>24</v>
      </c>
      <c r="H113">
        <v>7</v>
      </c>
      <c r="I113" s="58">
        <f t="shared" si="15"/>
        <v>7</v>
      </c>
      <c r="J113" s="52">
        <v>194</v>
      </c>
      <c r="K113" s="58">
        <f t="shared" si="16"/>
        <v>27.714285714285715</v>
      </c>
      <c r="L113" s="58">
        <f t="shared" si="17"/>
        <v>45.609523809523807</v>
      </c>
      <c r="M113" s="52"/>
      <c r="N113" s="52"/>
      <c r="O113" s="59"/>
    </row>
    <row r="114" spans="1:15" x14ac:dyDescent="0.25">
      <c r="A114" s="45">
        <v>39406</v>
      </c>
      <c r="B114" s="41">
        <f t="shared" si="11"/>
        <v>2007</v>
      </c>
      <c r="C114" s="41">
        <f t="shared" si="12"/>
        <v>2007</v>
      </c>
      <c r="D114" s="41">
        <f t="shared" si="13"/>
        <v>47</v>
      </c>
      <c r="E114" s="41">
        <f t="shared" si="20"/>
        <v>47</v>
      </c>
      <c r="F114" s="55">
        <f t="shared" si="14"/>
        <v>3</v>
      </c>
      <c r="G114" s="56">
        <v>24</v>
      </c>
      <c r="H114">
        <v>9</v>
      </c>
      <c r="I114" s="58">
        <f t="shared" si="15"/>
        <v>9</v>
      </c>
      <c r="J114" s="52">
        <v>249</v>
      </c>
      <c r="K114" s="58">
        <f t="shared" si="16"/>
        <v>27.666666666666668</v>
      </c>
      <c r="L114" s="58">
        <f t="shared" si="17"/>
        <v>45.609523809523807</v>
      </c>
      <c r="M114" s="52"/>
      <c r="N114" s="52"/>
      <c r="O114" s="59"/>
    </row>
    <row r="115" spans="1:15" x14ac:dyDescent="0.25">
      <c r="A115" s="45">
        <v>39407</v>
      </c>
      <c r="B115" s="41">
        <f t="shared" si="11"/>
        <v>2007</v>
      </c>
      <c r="C115" s="41">
        <f t="shared" si="12"/>
        <v>2007</v>
      </c>
      <c r="D115" s="41">
        <f t="shared" si="13"/>
        <v>47</v>
      </c>
      <c r="E115" s="41">
        <f t="shared" si="20"/>
        <v>47</v>
      </c>
      <c r="F115" s="55">
        <f t="shared" si="14"/>
        <v>4</v>
      </c>
      <c r="G115" s="56">
        <v>12</v>
      </c>
      <c r="H115">
        <v>5</v>
      </c>
      <c r="I115" s="58">
        <f t="shared" si="15"/>
        <v>2.5</v>
      </c>
      <c r="J115" s="52">
        <v>133</v>
      </c>
      <c r="K115" s="58">
        <f t="shared" si="16"/>
        <v>53.2</v>
      </c>
      <c r="L115" s="58">
        <f t="shared" si="17"/>
        <v>45.609523809523807</v>
      </c>
      <c r="M115" s="52"/>
      <c r="N115" s="52"/>
      <c r="O115" s="59"/>
    </row>
    <row r="116" spans="1:15" x14ac:dyDescent="0.25">
      <c r="A116" s="45">
        <v>39411</v>
      </c>
      <c r="B116" s="41">
        <f t="shared" si="11"/>
        <v>2007</v>
      </c>
      <c r="C116" s="41">
        <f t="shared" si="12"/>
        <v>2007</v>
      </c>
      <c r="D116" s="41">
        <f t="shared" si="13"/>
        <v>48</v>
      </c>
      <c r="E116" s="41">
        <f t="shared" si="20"/>
        <v>48</v>
      </c>
      <c r="F116" s="55">
        <f t="shared" si="14"/>
        <v>1</v>
      </c>
      <c r="G116" s="56">
        <v>12</v>
      </c>
      <c r="H116">
        <v>15</v>
      </c>
      <c r="I116" s="58">
        <f t="shared" si="15"/>
        <v>7.5</v>
      </c>
      <c r="J116" s="52">
        <v>517</v>
      </c>
      <c r="K116" s="58">
        <f t="shared" si="16"/>
        <v>68.933333333333337</v>
      </c>
      <c r="L116" s="58">
        <f t="shared" si="17"/>
        <v>75.245833333333337</v>
      </c>
      <c r="M116" s="52">
        <v>202</v>
      </c>
      <c r="N116" s="52">
        <v>107</v>
      </c>
      <c r="O116" s="59">
        <f t="shared" ref="O116:O121" si="21">N116/(M116+N116)</f>
        <v>0.34627831715210355</v>
      </c>
    </row>
    <row r="117" spans="1:15" x14ac:dyDescent="0.25">
      <c r="A117" s="45">
        <v>39412</v>
      </c>
      <c r="B117" s="41">
        <f t="shared" si="11"/>
        <v>2007</v>
      </c>
      <c r="C117" s="41">
        <f t="shared" si="12"/>
        <v>2007</v>
      </c>
      <c r="D117" s="41">
        <f t="shared" si="13"/>
        <v>48</v>
      </c>
      <c r="E117" s="41">
        <f t="shared" si="20"/>
        <v>48</v>
      </c>
      <c r="F117" s="55">
        <f t="shared" si="14"/>
        <v>2</v>
      </c>
      <c r="G117" s="56">
        <v>24</v>
      </c>
      <c r="H117">
        <v>12</v>
      </c>
      <c r="I117" s="58">
        <f t="shared" si="15"/>
        <v>12</v>
      </c>
      <c r="J117" s="52">
        <v>537</v>
      </c>
      <c r="K117" s="58">
        <f t="shared" si="16"/>
        <v>44.75</v>
      </c>
      <c r="L117" s="58">
        <f t="shared" si="17"/>
        <v>75.245833333333337</v>
      </c>
      <c r="M117" s="52">
        <v>129</v>
      </c>
      <c r="N117" s="52">
        <v>59</v>
      </c>
      <c r="O117" s="59">
        <f t="shared" si="21"/>
        <v>0.31382978723404253</v>
      </c>
    </row>
    <row r="118" spans="1:15" x14ac:dyDescent="0.25">
      <c r="A118" s="45">
        <v>39413</v>
      </c>
      <c r="B118" s="41">
        <f t="shared" si="11"/>
        <v>2007</v>
      </c>
      <c r="C118" s="41">
        <f t="shared" si="12"/>
        <v>2007</v>
      </c>
      <c r="D118" s="41">
        <f t="shared" si="13"/>
        <v>48</v>
      </c>
      <c r="E118" s="41">
        <f t="shared" si="20"/>
        <v>48</v>
      </c>
      <c r="F118" s="55">
        <f t="shared" si="14"/>
        <v>3</v>
      </c>
      <c r="G118" s="56">
        <v>24</v>
      </c>
      <c r="H118">
        <v>10</v>
      </c>
      <c r="I118" s="58">
        <f t="shared" si="15"/>
        <v>10</v>
      </c>
      <c r="J118" s="52">
        <v>579</v>
      </c>
      <c r="K118" s="58">
        <f t="shared" si="16"/>
        <v>57.9</v>
      </c>
      <c r="L118" s="58">
        <f t="shared" si="17"/>
        <v>75.245833333333337</v>
      </c>
      <c r="M118" s="52">
        <v>60</v>
      </c>
      <c r="N118" s="52">
        <v>63</v>
      </c>
      <c r="O118" s="59">
        <f t="shared" si="21"/>
        <v>0.51219512195121952</v>
      </c>
    </row>
    <row r="119" spans="1:15" x14ac:dyDescent="0.25">
      <c r="A119" s="45">
        <v>39414</v>
      </c>
      <c r="B119" s="41">
        <f t="shared" si="11"/>
        <v>2007</v>
      </c>
      <c r="C119" s="41">
        <f t="shared" si="12"/>
        <v>2007</v>
      </c>
      <c r="D119" s="41">
        <f t="shared" si="13"/>
        <v>48</v>
      </c>
      <c r="E119" s="41">
        <f t="shared" si="20"/>
        <v>48</v>
      </c>
      <c r="F119" s="55">
        <f t="shared" si="14"/>
        <v>4</v>
      </c>
      <c r="G119" s="56">
        <v>12</v>
      </c>
      <c r="H119">
        <v>10</v>
      </c>
      <c r="I119" s="58">
        <f t="shared" si="15"/>
        <v>5</v>
      </c>
      <c r="J119" s="52">
        <v>647</v>
      </c>
      <c r="K119" s="58">
        <f t="shared" si="16"/>
        <v>129.4</v>
      </c>
      <c r="L119" s="58">
        <f t="shared" si="17"/>
        <v>75.245833333333337</v>
      </c>
      <c r="M119" s="52">
        <v>56</v>
      </c>
      <c r="N119" s="52">
        <v>45</v>
      </c>
      <c r="O119" s="59">
        <f t="shared" si="21"/>
        <v>0.44554455445544555</v>
      </c>
    </row>
    <row r="120" spans="1:15" x14ac:dyDescent="0.25">
      <c r="A120" s="45">
        <v>39418</v>
      </c>
      <c r="B120" s="41">
        <f t="shared" si="11"/>
        <v>2007</v>
      </c>
      <c r="C120" s="41">
        <f t="shared" si="12"/>
        <v>2007</v>
      </c>
      <c r="D120" s="41">
        <f t="shared" si="13"/>
        <v>49</v>
      </c>
      <c r="E120" s="41">
        <f t="shared" si="20"/>
        <v>49</v>
      </c>
      <c r="F120" s="55">
        <f t="shared" si="14"/>
        <v>1</v>
      </c>
      <c r="G120" s="56">
        <v>12</v>
      </c>
      <c r="H120">
        <v>19</v>
      </c>
      <c r="I120" s="58">
        <f t="shared" si="15"/>
        <v>9.5</v>
      </c>
      <c r="J120" s="52">
        <v>1849</v>
      </c>
      <c r="K120" s="58">
        <f t="shared" si="16"/>
        <v>194.63157894736841</v>
      </c>
      <c r="L120" s="58">
        <f t="shared" si="17"/>
        <v>105.63061299081036</v>
      </c>
      <c r="M120" s="52">
        <v>527</v>
      </c>
      <c r="N120" s="52">
        <v>367</v>
      </c>
      <c r="O120" s="59">
        <f t="shared" si="21"/>
        <v>0.41051454138702459</v>
      </c>
    </row>
    <row r="121" spans="1:15" x14ac:dyDescent="0.25">
      <c r="A121" s="45">
        <v>39419</v>
      </c>
      <c r="B121" s="41">
        <f t="shared" si="11"/>
        <v>2007</v>
      </c>
      <c r="C121" s="41">
        <f t="shared" si="12"/>
        <v>2007</v>
      </c>
      <c r="D121" s="41">
        <f t="shared" si="13"/>
        <v>49</v>
      </c>
      <c r="E121" s="41">
        <f t="shared" si="20"/>
        <v>49</v>
      </c>
      <c r="F121" s="55">
        <f t="shared" si="14"/>
        <v>2</v>
      </c>
      <c r="G121" s="56">
        <v>24</v>
      </c>
      <c r="H121">
        <v>18</v>
      </c>
      <c r="I121" s="58">
        <f t="shared" si="15"/>
        <v>18</v>
      </c>
      <c r="J121" s="52">
        <v>971</v>
      </c>
      <c r="K121" s="58">
        <f t="shared" si="16"/>
        <v>53.944444444444443</v>
      </c>
      <c r="L121" s="58">
        <f t="shared" si="17"/>
        <v>105.63061299081036</v>
      </c>
      <c r="M121" s="52">
        <v>145</v>
      </c>
      <c r="N121" s="52">
        <v>84</v>
      </c>
      <c r="O121" s="59">
        <f t="shared" si="21"/>
        <v>0.36681222707423583</v>
      </c>
    </row>
    <row r="122" spans="1:15" x14ac:dyDescent="0.25">
      <c r="A122" s="45">
        <v>39420</v>
      </c>
      <c r="B122" s="41">
        <f t="shared" si="11"/>
        <v>2007</v>
      </c>
      <c r="C122" s="41">
        <f t="shared" si="12"/>
        <v>2007</v>
      </c>
      <c r="D122" s="41">
        <f t="shared" si="13"/>
        <v>49</v>
      </c>
      <c r="E122" s="41">
        <f t="shared" si="20"/>
        <v>49</v>
      </c>
      <c r="F122" s="55">
        <f t="shared" si="14"/>
        <v>3</v>
      </c>
      <c r="G122" s="56">
        <v>24</v>
      </c>
      <c r="H122">
        <v>8</v>
      </c>
      <c r="I122" s="58">
        <f t="shared" si="15"/>
        <v>8</v>
      </c>
      <c r="J122" s="52">
        <v>299</v>
      </c>
      <c r="K122" s="58">
        <f t="shared" si="16"/>
        <v>37.375</v>
      </c>
      <c r="L122" s="58">
        <f t="shared" si="17"/>
        <v>105.63061299081036</v>
      </c>
      <c r="M122" s="52"/>
      <c r="N122" s="52"/>
      <c r="O122" s="59"/>
    </row>
    <row r="123" spans="1:15" x14ac:dyDescent="0.25">
      <c r="A123" s="45">
        <v>39421</v>
      </c>
      <c r="B123" s="41">
        <f t="shared" si="11"/>
        <v>2007</v>
      </c>
      <c r="C123" s="41">
        <f t="shared" si="12"/>
        <v>2007</v>
      </c>
      <c r="D123" s="41">
        <f t="shared" si="13"/>
        <v>49</v>
      </c>
      <c r="E123" s="41">
        <f t="shared" si="20"/>
        <v>49</v>
      </c>
      <c r="F123" s="55">
        <f t="shared" si="14"/>
        <v>4</v>
      </c>
      <c r="G123" s="56">
        <v>12</v>
      </c>
      <c r="H123">
        <v>7</v>
      </c>
      <c r="I123" s="58">
        <f t="shared" si="15"/>
        <v>3.5</v>
      </c>
      <c r="J123" s="52">
        <v>478</v>
      </c>
      <c r="K123" s="58">
        <f t="shared" si="16"/>
        <v>136.57142857142858</v>
      </c>
      <c r="L123" s="58">
        <f t="shared" si="17"/>
        <v>105.63061299081036</v>
      </c>
      <c r="M123" s="52">
        <v>42</v>
      </c>
      <c r="N123" s="52">
        <v>26</v>
      </c>
      <c r="O123" s="59">
        <f t="shared" ref="O123:O142" si="22">N123/(M123+N123)</f>
        <v>0.38235294117647056</v>
      </c>
    </row>
    <row r="124" spans="1:15" x14ac:dyDescent="0.25">
      <c r="A124" s="45">
        <v>39425</v>
      </c>
      <c r="B124" s="41">
        <f t="shared" si="11"/>
        <v>2007</v>
      </c>
      <c r="C124" s="41">
        <f t="shared" si="12"/>
        <v>2007</v>
      </c>
      <c r="D124" s="41">
        <f t="shared" si="13"/>
        <v>50</v>
      </c>
      <c r="E124" s="41">
        <f t="shared" si="20"/>
        <v>50</v>
      </c>
      <c r="F124" s="55">
        <f t="shared" si="14"/>
        <v>1</v>
      </c>
      <c r="G124" s="56">
        <v>12</v>
      </c>
      <c r="H124">
        <v>19</v>
      </c>
      <c r="I124" s="58">
        <f t="shared" si="15"/>
        <v>9.5</v>
      </c>
      <c r="J124" s="52">
        <v>1606</v>
      </c>
      <c r="K124" s="58">
        <f t="shared" si="16"/>
        <v>169.05263157894737</v>
      </c>
      <c r="L124" s="58">
        <f t="shared" si="17"/>
        <v>152.40482456140353</v>
      </c>
      <c r="M124" s="52">
        <v>696</v>
      </c>
      <c r="N124" s="52">
        <v>448</v>
      </c>
      <c r="O124" s="59">
        <f t="shared" si="22"/>
        <v>0.39160839160839161</v>
      </c>
    </row>
    <row r="125" spans="1:15" x14ac:dyDescent="0.25">
      <c r="A125" s="45">
        <v>39426</v>
      </c>
      <c r="B125" s="41">
        <f t="shared" si="11"/>
        <v>2007</v>
      </c>
      <c r="C125" s="41">
        <f t="shared" si="12"/>
        <v>2007</v>
      </c>
      <c r="D125" s="41">
        <f t="shared" si="13"/>
        <v>50</v>
      </c>
      <c r="E125" s="41">
        <f t="shared" si="20"/>
        <v>50</v>
      </c>
      <c r="F125" s="55">
        <f t="shared" si="14"/>
        <v>2</v>
      </c>
      <c r="G125" s="56">
        <v>24</v>
      </c>
      <c r="H125">
        <v>16</v>
      </c>
      <c r="I125" s="58">
        <f t="shared" si="15"/>
        <v>16</v>
      </c>
      <c r="J125" s="52">
        <v>2476</v>
      </c>
      <c r="K125" s="58">
        <f t="shared" si="16"/>
        <v>154.75</v>
      </c>
      <c r="L125" s="58">
        <f t="shared" si="17"/>
        <v>152.40482456140353</v>
      </c>
      <c r="M125" s="52">
        <v>237</v>
      </c>
      <c r="N125" s="52">
        <v>190</v>
      </c>
      <c r="O125" s="59">
        <f t="shared" si="22"/>
        <v>0.44496487119437939</v>
      </c>
    </row>
    <row r="126" spans="1:15" x14ac:dyDescent="0.25">
      <c r="A126" s="45">
        <v>39427</v>
      </c>
      <c r="B126" s="41">
        <f t="shared" si="11"/>
        <v>2007</v>
      </c>
      <c r="C126" s="41">
        <f t="shared" si="12"/>
        <v>2007</v>
      </c>
      <c r="D126" s="41">
        <f t="shared" si="13"/>
        <v>50</v>
      </c>
      <c r="E126" s="41">
        <f t="shared" si="20"/>
        <v>50</v>
      </c>
      <c r="F126" s="55">
        <f t="shared" si="14"/>
        <v>3</v>
      </c>
      <c r="G126" s="56">
        <v>24</v>
      </c>
      <c r="H126">
        <v>16</v>
      </c>
      <c r="I126" s="58">
        <f t="shared" si="15"/>
        <v>16</v>
      </c>
      <c r="J126" s="52">
        <v>2028</v>
      </c>
      <c r="K126" s="58">
        <f t="shared" si="16"/>
        <v>126.75</v>
      </c>
      <c r="L126" s="58">
        <f t="shared" si="17"/>
        <v>152.40482456140353</v>
      </c>
      <c r="M126" s="52">
        <v>368</v>
      </c>
      <c r="N126" s="52">
        <v>262</v>
      </c>
      <c r="O126" s="59">
        <f t="shared" si="22"/>
        <v>0.41587301587301589</v>
      </c>
    </row>
    <row r="127" spans="1:15" x14ac:dyDescent="0.25">
      <c r="A127" s="45">
        <v>39428</v>
      </c>
      <c r="B127" s="41">
        <f t="shared" si="11"/>
        <v>2007</v>
      </c>
      <c r="C127" s="41">
        <f t="shared" si="12"/>
        <v>2007</v>
      </c>
      <c r="D127" s="41">
        <f t="shared" si="13"/>
        <v>50</v>
      </c>
      <c r="E127" s="41">
        <f t="shared" si="20"/>
        <v>50</v>
      </c>
      <c r="F127" s="55">
        <f t="shared" si="14"/>
        <v>4</v>
      </c>
      <c r="G127" s="56">
        <v>12</v>
      </c>
      <c r="H127">
        <v>15</v>
      </c>
      <c r="I127" s="58">
        <f t="shared" si="15"/>
        <v>7.5</v>
      </c>
      <c r="J127" s="52">
        <v>1193</v>
      </c>
      <c r="K127" s="58">
        <f t="shared" si="16"/>
        <v>159.06666666666666</v>
      </c>
      <c r="L127" s="58">
        <f t="shared" si="17"/>
        <v>152.40482456140353</v>
      </c>
      <c r="M127" s="52">
        <v>287</v>
      </c>
      <c r="N127" s="52">
        <v>194</v>
      </c>
      <c r="O127" s="59">
        <f t="shared" si="22"/>
        <v>0.40332640332640335</v>
      </c>
    </row>
    <row r="128" spans="1:15" x14ac:dyDescent="0.25">
      <c r="A128" s="45">
        <v>39432</v>
      </c>
      <c r="B128" s="41">
        <f t="shared" si="11"/>
        <v>2007</v>
      </c>
      <c r="C128" s="41">
        <f t="shared" si="12"/>
        <v>2007</v>
      </c>
      <c r="D128" s="41">
        <f t="shared" si="13"/>
        <v>51</v>
      </c>
      <c r="E128" s="41">
        <f t="shared" si="20"/>
        <v>51</v>
      </c>
      <c r="F128" s="55">
        <f t="shared" si="14"/>
        <v>1</v>
      </c>
      <c r="G128" s="56">
        <v>12</v>
      </c>
      <c r="H128">
        <v>24</v>
      </c>
      <c r="I128" s="58">
        <f t="shared" si="15"/>
        <v>12</v>
      </c>
      <c r="J128" s="52">
        <v>2566</v>
      </c>
      <c r="K128" s="58">
        <f t="shared" si="16"/>
        <v>213.83333333333334</v>
      </c>
      <c r="L128" s="58">
        <f t="shared" si="17"/>
        <v>138.91179653679654</v>
      </c>
      <c r="M128" s="52">
        <v>428</v>
      </c>
      <c r="N128" s="52">
        <v>498</v>
      </c>
      <c r="O128" s="59">
        <f t="shared" si="22"/>
        <v>0.53779697624190059</v>
      </c>
    </row>
    <row r="129" spans="1:15" x14ac:dyDescent="0.25">
      <c r="A129" s="45">
        <v>39433</v>
      </c>
      <c r="B129" s="41">
        <f t="shared" si="11"/>
        <v>2007</v>
      </c>
      <c r="C129" s="41">
        <f t="shared" si="12"/>
        <v>2007</v>
      </c>
      <c r="D129" s="41">
        <f t="shared" si="13"/>
        <v>51</v>
      </c>
      <c r="E129" s="41">
        <f t="shared" si="20"/>
        <v>51</v>
      </c>
      <c r="F129" s="55">
        <f t="shared" si="14"/>
        <v>2</v>
      </c>
      <c r="G129" s="56">
        <v>24</v>
      </c>
      <c r="H129">
        <v>22</v>
      </c>
      <c r="I129" s="58">
        <f t="shared" si="15"/>
        <v>22</v>
      </c>
      <c r="J129" s="52">
        <v>2079</v>
      </c>
      <c r="K129" s="58">
        <f t="shared" si="16"/>
        <v>94.5</v>
      </c>
      <c r="L129" s="58">
        <f t="shared" si="17"/>
        <v>138.91179653679654</v>
      </c>
      <c r="M129" s="52">
        <v>451</v>
      </c>
      <c r="N129" s="52">
        <v>445</v>
      </c>
      <c r="O129" s="59">
        <f t="shared" si="22"/>
        <v>0.4966517857142857</v>
      </c>
    </row>
    <row r="130" spans="1:15" x14ac:dyDescent="0.25">
      <c r="A130" s="45">
        <v>39434</v>
      </c>
      <c r="B130" s="41">
        <f t="shared" ref="B130:B193" si="23">YEAR(A130)</f>
        <v>2007</v>
      </c>
      <c r="C130" s="41">
        <f t="shared" ref="C130:C193" si="24">IF(D130&gt;10,B130,B130-1)</f>
        <v>2007</v>
      </c>
      <c r="D130" s="41">
        <f t="shared" ref="D130:D193" si="25">WEEKNUM(A130)</f>
        <v>51</v>
      </c>
      <c r="E130" s="41">
        <f t="shared" si="20"/>
        <v>51</v>
      </c>
      <c r="F130" s="55">
        <f t="shared" ref="F130:F193" si="26">WEEKDAY(A130)</f>
        <v>3</v>
      </c>
      <c r="G130" s="56">
        <v>24</v>
      </c>
      <c r="H130">
        <v>22</v>
      </c>
      <c r="I130" s="58">
        <f t="shared" ref="I130:I193" si="27">(G130/24)*H130</f>
        <v>22</v>
      </c>
      <c r="J130" s="52">
        <v>2187</v>
      </c>
      <c r="K130" s="58">
        <f t="shared" ref="K130:K183" si="28">J130/I130</f>
        <v>99.409090909090907</v>
      </c>
      <c r="L130" s="58">
        <f t="shared" ref="L130:L193" si="29">AVERAGEIFS(K:K,C:C,C130,E:E,E130)</f>
        <v>138.91179653679654</v>
      </c>
      <c r="M130" s="52">
        <v>331</v>
      </c>
      <c r="N130" s="52">
        <v>328</v>
      </c>
      <c r="O130" s="59">
        <f t="shared" si="22"/>
        <v>0.49772382397572079</v>
      </c>
    </row>
    <row r="131" spans="1:15" x14ac:dyDescent="0.25">
      <c r="A131" s="45">
        <v>39435</v>
      </c>
      <c r="B131" s="41">
        <f t="shared" si="23"/>
        <v>2007</v>
      </c>
      <c r="C131" s="41">
        <f t="shared" si="24"/>
        <v>2007</v>
      </c>
      <c r="D131" s="41">
        <f t="shared" si="25"/>
        <v>51</v>
      </c>
      <c r="E131" s="41">
        <f t="shared" si="20"/>
        <v>51</v>
      </c>
      <c r="F131" s="55">
        <f t="shared" si="26"/>
        <v>4</v>
      </c>
      <c r="G131" s="56">
        <v>12</v>
      </c>
      <c r="H131">
        <v>21</v>
      </c>
      <c r="I131" s="58">
        <f t="shared" si="27"/>
        <v>10.5</v>
      </c>
      <c r="J131" s="52">
        <v>1553</v>
      </c>
      <c r="K131" s="58">
        <f t="shared" si="28"/>
        <v>147.9047619047619</v>
      </c>
      <c r="L131" s="58">
        <f t="shared" si="29"/>
        <v>138.91179653679654</v>
      </c>
      <c r="M131" s="52">
        <v>424</v>
      </c>
      <c r="N131" s="52">
        <v>318</v>
      </c>
      <c r="O131" s="59">
        <f t="shared" si="22"/>
        <v>0.42857142857142855</v>
      </c>
    </row>
    <row r="132" spans="1:15" x14ac:dyDescent="0.25">
      <c r="A132" s="45">
        <v>39439</v>
      </c>
      <c r="B132" s="41">
        <f t="shared" si="23"/>
        <v>2007</v>
      </c>
      <c r="C132" s="41">
        <f t="shared" si="24"/>
        <v>2007</v>
      </c>
      <c r="D132" s="41">
        <f t="shared" si="25"/>
        <v>52</v>
      </c>
      <c r="E132" s="41">
        <f t="shared" si="20"/>
        <v>52</v>
      </c>
      <c r="F132" s="55">
        <f t="shared" si="26"/>
        <v>1</v>
      </c>
      <c r="G132" s="56">
        <v>12</v>
      </c>
      <c r="H132">
        <v>18</v>
      </c>
      <c r="I132" s="58">
        <f t="shared" si="27"/>
        <v>9</v>
      </c>
      <c r="J132" s="52">
        <v>896</v>
      </c>
      <c r="K132" s="58">
        <f t="shared" si="28"/>
        <v>99.555555555555557</v>
      </c>
      <c r="L132" s="58">
        <f t="shared" si="29"/>
        <v>84.420672894357097</v>
      </c>
      <c r="M132" s="52">
        <v>126</v>
      </c>
      <c r="N132" s="52">
        <v>185</v>
      </c>
      <c r="O132" s="59">
        <f t="shared" si="22"/>
        <v>0.59485530546623799</v>
      </c>
    </row>
    <row r="133" spans="1:15" x14ac:dyDescent="0.25">
      <c r="A133" s="45">
        <v>39440</v>
      </c>
      <c r="B133" s="41">
        <f t="shared" si="23"/>
        <v>2007</v>
      </c>
      <c r="C133" s="41">
        <f t="shared" si="24"/>
        <v>2007</v>
      </c>
      <c r="D133" s="41">
        <f t="shared" si="25"/>
        <v>52</v>
      </c>
      <c r="E133" s="41">
        <f t="shared" si="20"/>
        <v>52</v>
      </c>
      <c r="F133" s="55">
        <f t="shared" si="26"/>
        <v>2</v>
      </c>
      <c r="G133" s="56">
        <v>24</v>
      </c>
      <c r="H133">
        <v>19</v>
      </c>
      <c r="I133" s="58">
        <f t="shared" si="27"/>
        <v>19</v>
      </c>
      <c r="J133" s="52">
        <v>1383</v>
      </c>
      <c r="K133" s="58">
        <f t="shared" si="28"/>
        <v>72.78947368421052</v>
      </c>
      <c r="L133" s="58">
        <f t="shared" si="29"/>
        <v>84.420672894357097</v>
      </c>
      <c r="M133" s="52">
        <v>288</v>
      </c>
      <c r="N133" s="52">
        <v>402</v>
      </c>
      <c r="O133" s="59">
        <f t="shared" si="22"/>
        <v>0.58260869565217388</v>
      </c>
    </row>
    <row r="134" spans="1:15" x14ac:dyDescent="0.25">
      <c r="A134" s="45">
        <v>39441</v>
      </c>
      <c r="B134" s="41">
        <f t="shared" si="23"/>
        <v>2007</v>
      </c>
      <c r="C134" s="41">
        <f t="shared" si="24"/>
        <v>2007</v>
      </c>
      <c r="D134" s="41">
        <f t="shared" si="25"/>
        <v>52</v>
      </c>
      <c r="E134" s="41">
        <f t="shared" si="20"/>
        <v>52</v>
      </c>
      <c r="F134" s="55">
        <f t="shared" si="26"/>
        <v>3</v>
      </c>
      <c r="G134" s="56">
        <v>24</v>
      </c>
      <c r="H134">
        <v>11</v>
      </c>
      <c r="I134" s="58">
        <f t="shared" si="27"/>
        <v>11</v>
      </c>
      <c r="J134" s="52">
        <v>736</v>
      </c>
      <c r="K134" s="58">
        <f t="shared" si="28"/>
        <v>66.909090909090907</v>
      </c>
      <c r="L134" s="58">
        <f t="shared" si="29"/>
        <v>84.420672894357097</v>
      </c>
      <c r="M134" s="52">
        <v>12</v>
      </c>
      <c r="N134" s="52">
        <v>20</v>
      </c>
      <c r="O134" s="59">
        <f t="shared" si="22"/>
        <v>0.625</v>
      </c>
    </row>
    <row r="135" spans="1:15" x14ac:dyDescent="0.25">
      <c r="A135" s="45">
        <v>39442</v>
      </c>
      <c r="B135" s="41">
        <f t="shared" si="23"/>
        <v>2007</v>
      </c>
      <c r="C135" s="41">
        <f t="shared" si="24"/>
        <v>2007</v>
      </c>
      <c r="D135" s="41">
        <f t="shared" si="25"/>
        <v>52</v>
      </c>
      <c r="E135" s="41">
        <f t="shared" si="20"/>
        <v>52</v>
      </c>
      <c r="F135" s="55">
        <f t="shared" si="26"/>
        <v>4</v>
      </c>
      <c r="G135" s="56">
        <v>12</v>
      </c>
      <c r="H135">
        <v>14</v>
      </c>
      <c r="I135" s="58">
        <f t="shared" si="27"/>
        <v>7</v>
      </c>
      <c r="J135" s="52">
        <v>689</v>
      </c>
      <c r="K135" s="58">
        <f t="shared" si="28"/>
        <v>98.428571428571431</v>
      </c>
      <c r="L135" s="58">
        <f t="shared" si="29"/>
        <v>84.420672894357097</v>
      </c>
      <c r="M135" s="52">
        <v>165</v>
      </c>
      <c r="N135" s="52">
        <v>176</v>
      </c>
      <c r="O135" s="59">
        <f t="shared" si="22"/>
        <v>0.5161290322580645</v>
      </c>
    </row>
    <row r="136" spans="1:15" x14ac:dyDescent="0.25">
      <c r="A136" s="45">
        <v>39446</v>
      </c>
      <c r="B136" s="41">
        <f t="shared" si="23"/>
        <v>2007</v>
      </c>
      <c r="C136" s="41">
        <f t="shared" si="24"/>
        <v>2007</v>
      </c>
      <c r="D136" s="41">
        <f t="shared" si="25"/>
        <v>53</v>
      </c>
      <c r="E136" s="41">
        <f t="shared" si="20"/>
        <v>53</v>
      </c>
      <c r="F136" s="55">
        <f t="shared" si="26"/>
        <v>1</v>
      </c>
      <c r="G136" s="56">
        <v>12</v>
      </c>
      <c r="H136">
        <v>21</v>
      </c>
      <c r="I136" s="58">
        <f t="shared" si="27"/>
        <v>10.5</v>
      </c>
      <c r="J136" s="52">
        <v>1253</v>
      </c>
      <c r="K136" s="58">
        <f t="shared" si="28"/>
        <v>119.33333333333333</v>
      </c>
      <c r="L136" s="58">
        <f t="shared" si="29"/>
        <v>74.279040404040401</v>
      </c>
      <c r="M136" s="52">
        <v>283</v>
      </c>
      <c r="N136" s="52">
        <v>333</v>
      </c>
      <c r="O136" s="59">
        <f t="shared" si="22"/>
        <v>0.54058441558441561</v>
      </c>
    </row>
    <row r="137" spans="1:15" x14ac:dyDescent="0.25">
      <c r="A137" s="45">
        <v>39447</v>
      </c>
      <c r="B137" s="41">
        <f t="shared" si="23"/>
        <v>2007</v>
      </c>
      <c r="C137" s="41">
        <f t="shared" si="24"/>
        <v>2007</v>
      </c>
      <c r="D137" s="41">
        <f t="shared" si="25"/>
        <v>53</v>
      </c>
      <c r="E137" s="41">
        <f t="shared" si="20"/>
        <v>53</v>
      </c>
      <c r="F137" s="55">
        <f t="shared" si="26"/>
        <v>2</v>
      </c>
      <c r="G137" s="56">
        <v>24</v>
      </c>
      <c r="H137">
        <v>18</v>
      </c>
      <c r="I137" s="58">
        <f t="shared" si="27"/>
        <v>18</v>
      </c>
      <c r="J137" s="52">
        <v>1037</v>
      </c>
      <c r="K137" s="58">
        <f t="shared" si="28"/>
        <v>57.611111111111114</v>
      </c>
      <c r="L137" s="58">
        <f t="shared" si="29"/>
        <v>74.279040404040401</v>
      </c>
      <c r="M137" s="52">
        <v>40</v>
      </c>
      <c r="N137" s="52">
        <v>54</v>
      </c>
      <c r="O137" s="59">
        <f t="shared" si="22"/>
        <v>0.57446808510638303</v>
      </c>
    </row>
    <row r="138" spans="1:15" x14ac:dyDescent="0.25">
      <c r="A138" s="45">
        <v>39448</v>
      </c>
      <c r="B138" s="41">
        <f t="shared" si="23"/>
        <v>2008</v>
      </c>
      <c r="C138" s="41">
        <f t="shared" si="24"/>
        <v>2007</v>
      </c>
      <c r="D138" s="41">
        <f t="shared" si="25"/>
        <v>1</v>
      </c>
      <c r="E138" s="41">
        <v>53</v>
      </c>
      <c r="F138" s="55">
        <f t="shared" si="26"/>
        <v>3</v>
      </c>
      <c r="G138" s="56">
        <v>24</v>
      </c>
      <c r="H138">
        <v>11</v>
      </c>
      <c r="I138" s="58">
        <f t="shared" si="27"/>
        <v>11</v>
      </c>
      <c r="J138" s="52">
        <v>217</v>
      </c>
      <c r="K138" s="58">
        <f t="shared" si="28"/>
        <v>19.727272727272727</v>
      </c>
      <c r="L138" s="58">
        <f t="shared" si="29"/>
        <v>74.279040404040401</v>
      </c>
      <c r="M138" s="52">
        <v>40</v>
      </c>
      <c r="N138" s="52">
        <v>32</v>
      </c>
      <c r="O138" s="59">
        <f t="shared" si="22"/>
        <v>0.44444444444444442</v>
      </c>
    </row>
    <row r="139" spans="1:15" x14ac:dyDescent="0.25">
      <c r="A139" s="45">
        <v>39449</v>
      </c>
      <c r="B139" s="41">
        <f t="shared" si="23"/>
        <v>2008</v>
      </c>
      <c r="C139" s="41">
        <f t="shared" si="24"/>
        <v>2007</v>
      </c>
      <c r="D139" s="41">
        <f t="shared" si="25"/>
        <v>1</v>
      </c>
      <c r="E139" s="41">
        <v>53</v>
      </c>
      <c r="F139" s="55">
        <f t="shared" si="26"/>
        <v>4</v>
      </c>
      <c r="G139" s="56">
        <v>12</v>
      </c>
      <c r="H139">
        <v>9</v>
      </c>
      <c r="I139" s="58">
        <f t="shared" si="27"/>
        <v>4.5</v>
      </c>
      <c r="J139" s="52">
        <v>452</v>
      </c>
      <c r="K139" s="58">
        <f t="shared" si="28"/>
        <v>100.44444444444444</v>
      </c>
      <c r="L139" s="58">
        <f t="shared" si="29"/>
        <v>74.279040404040401</v>
      </c>
      <c r="M139" s="52">
        <v>125</v>
      </c>
      <c r="N139" s="52">
        <v>91</v>
      </c>
      <c r="O139" s="59">
        <f t="shared" si="22"/>
        <v>0.42129629629629628</v>
      </c>
    </row>
    <row r="140" spans="1:15" x14ac:dyDescent="0.25">
      <c r="A140" s="45">
        <v>39453</v>
      </c>
      <c r="B140" s="41">
        <f t="shared" si="23"/>
        <v>2008</v>
      </c>
      <c r="C140" s="41">
        <f t="shared" si="24"/>
        <v>2007</v>
      </c>
      <c r="D140" s="41">
        <f t="shared" si="25"/>
        <v>2</v>
      </c>
      <c r="E140" s="41">
        <v>54</v>
      </c>
      <c r="F140" s="55">
        <f t="shared" si="26"/>
        <v>1</v>
      </c>
      <c r="G140" s="56">
        <v>12</v>
      </c>
      <c r="H140">
        <v>21</v>
      </c>
      <c r="I140" s="58">
        <f t="shared" si="27"/>
        <v>10.5</v>
      </c>
      <c r="J140" s="52">
        <v>634</v>
      </c>
      <c r="K140" s="58">
        <f t="shared" si="28"/>
        <v>60.38095238095238</v>
      </c>
      <c r="L140" s="58">
        <f t="shared" si="29"/>
        <v>35.074404761904759</v>
      </c>
      <c r="M140" s="52">
        <v>61</v>
      </c>
      <c r="N140" s="52">
        <v>105</v>
      </c>
      <c r="O140" s="59">
        <f t="shared" si="22"/>
        <v>0.63253012048192769</v>
      </c>
    </row>
    <row r="141" spans="1:15" x14ac:dyDescent="0.25">
      <c r="A141" s="45">
        <v>39454</v>
      </c>
      <c r="B141" s="41">
        <f t="shared" si="23"/>
        <v>2008</v>
      </c>
      <c r="C141" s="41">
        <f t="shared" si="24"/>
        <v>2007</v>
      </c>
      <c r="D141" s="41">
        <f t="shared" si="25"/>
        <v>2</v>
      </c>
      <c r="E141" s="41">
        <v>54</v>
      </c>
      <c r="F141" s="55">
        <f t="shared" si="26"/>
        <v>2</v>
      </c>
      <c r="G141" s="56">
        <v>24</v>
      </c>
      <c r="H141">
        <v>18</v>
      </c>
      <c r="I141" s="58">
        <f t="shared" si="27"/>
        <v>18</v>
      </c>
      <c r="J141" s="52">
        <v>348</v>
      </c>
      <c r="K141" s="58">
        <f t="shared" si="28"/>
        <v>19.333333333333332</v>
      </c>
      <c r="L141" s="58">
        <f t="shared" si="29"/>
        <v>35.074404761904759</v>
      </c>
      <c r="M141" s="52">
        <v>114</v>
      </c>
      <c r="N141" s="52">
        <v>107</v>
      </c>
      <c r="O141" s="59">
        <f t="shared" si="22"/>
        <v>0.48416289592760181</v>
      </c>
    </row>
    <row r="142" spans="1:15" x14ac:dyDescent="0.25">
      <c r="A142" s="45">
        <v>39455</v>
      </c>
      <c r="B142" s="41">
        <f t="shared" si="23"/>
        <v>2008</v>
      </c>
      <c r="C142" s="41">
        <f t="shared" si="24"/>
        <v>2007</v>
      </c>
      <c r="D142" s="41">
        <f t="shared" si="25"/>
        <v>2</v>
      </c>
      <c r="E142" s="41">
        <v>54</v>
      </c>
      <c r="F142" s="55">
        <f t="shared" si="26"/>
        <v>3</v>
      </c>
      <c r="G142" s="56">
        <v>24</v>
      </c>
      <c r="H142">
        <v>12</v>
      </c>
      <c r="I142" s="58">
        <f t="shared" si="27"/>
        <v>12</v>
      </c>
      <c r="J142" s="52">
        <v>115</v>
      </c>
      <c r="K142" s="58">
        <f t="shared" si="28"/>
        <v>9.5833333333333339</v>
      </c>
      <c r="L142" s="58">
        <f t="shared" si="29"/>
        <v>35.074404761904759</v>
      </c>
      <c r="M142" s="52">
        <v>32</v>
      </c>
      <c r="N142" s="52">
        <v>48</v>
      </c>
      <c r="O142" s="59">
        <f t="shared" si="22"/>
        <v>0.6</v>
      </c>
    </row>
    <row r="143" spans="1:15" x14ac:dyDescent="0.25">
      <c r="A143" s="45">
        <v>39456</v>
      </c>
      <c r="B143" s="41">
        <f t="shared" si="23"/>
        <v>2008</v>
      </c>
      <c r="C143" s="41">
        <f t="shared" si="24"/>
        <v>2007</v>
      </c>
      <c r="D143" s="41">
        <f t="shared" si="25"/>
        <v>2</v>
      </c>
      <c r="E143" s="41">
        <v>54</v>
      </c>
      <c r="F143" s="55">
        <f t="shared" si="26"/>
        <v>4</v>
      </c>
      <c r="G143" s="56">
        <v>12</v>
      </c>
      <c r="H143">
        <v>6</v>
      </c>
      <c r="I143" s="58">
        <f t="shared" si="27"/>
        <v>3</v>
      </c>
      <c r="J143" s="52">
        <v>153</v>
      </c>
      <c r="K143" s="58">
        <f t="shared" si="28"/>
        <v>51</v>
      </c>
      <c r="L143" s="58">
        <f t="shared" si="29"/>
        <v>35.074404761904759</v>
      </c>
      <c r="M143" s="52"/>
      <c r="N143" s="52"/>
      <c r="O143" s="59"/>
    </row>
    <row r="144" spans="1:15" x14ac:dyDescent="0.25">
      <c r="A144" s="45">
        <v>39460</v>
      </c>
      <c r="B144" s="41">
        <f t="shared" si="23"/>
        <v>2008</v>
      </c>
      <c r="C144" s="41">
        <f t="shared" si="24"/>
        <v>2007</v>
      </c>
      <c r="D144" s="41">
        <f t="shared" si="25"/>
        <v>3</v>
      </c>
      <c r="E144" s="41">
        <v>55</v>
      </c>
      <c r="F144" s="55">
        <f t="shared" si="26"/>
        <v>1</v>
      </c>
      <c r="G144" s="56">
        <v>12</v>
      </c>
      <c r="H144">
        <v>16</v>
      </c>
      <c r="I144" s="58">
        <f t="shared" si="27"/>
        <v>8</v>
      </c>
      <c r="J144" s="52">
        <v>316</v>
      </c>
      <c r="K144" s="58">
        <f t="shared" si="28"/>
        <v>39.5</v>
      </c>
      <c r="L144" s="58">
        <f t="shared" si="29"/>
        <v>19.047619047619047</v>
      </c>
      <c r="M144" s="52">
        <v>94</v>
      </c>
      <c r="N144" s="52">
        <v>116</v>
      </c>
      <c r="O144" s="59">
        <f>N144/(M144+N144)</f>
        <v>0.55238095238095242</v>
      </c>
    </row>
    <row r="145" spans="1:15" x14ac:dyDescent="0.25">
      <c r="A145" s="45">
        <v>39461</v>
      </c>
      <c r="B145" s="41">
        <f t="shared" si="23"/>
        <v>2008</v>
      </c>
      <c r="C145" s="41">
        <f t="shared" si="24"/>
        <v>2007</v>
      </c>
      <c r="D145" s="41">
        <f t="shared" si="25"/>
        <v>3</v>
      </c>
      <c r="E145" s="41">
        <v>55</v>
      </c>
      <c r="F145" s="55">
        <f t="shared" si="26"/>
        <v>2</v>
      </c>
      <c r="G145" s="56">
        <v>24</v>
      </c>
      <c r="H145">
        <v>14</v>
      </c>
      <c r="I145" s="58">
        <f t="shared" si="27"/>
        <v>14</v>
      </c>
      <c r="J145" s="52">
        <v>229</v>
      </c>
      <c r="K145" s="58">
        <f t="shared" si="28"/>
        <v>16.357142857142858</v>
      </c>
      <c r="L145" s="58">
        <f t="shared" si="29"/>
        <v>19.047619047619047</v>
      </c>
      <c r="M145" s="52"/>
      <c r="N145" s="52"/>
      <c r="O145" s="59"/>
    </row>
    <row r="146" spans="1:15" x14ac:dyDescent="0.25">
      <c r="A146" s="45">
        <v>39462</v>
      </c>
      <c r="B146" s="41">
        <f t="shared" si="23"/>
        <v>2008</v>
      </c>
      <c r="C146" s="41">
        <f t="shared" si="24"/>
        <v>2007</v>
      </c>
      <c r="D146" s="41">
        <f t="shared" si="25"/>
        <v>3</v>
      </c>
      <c r="E146" s="41">
        <v>55</v>
      </c>
      <c r="F146" s="55">
        <f t="shared" si="26"/>
        <v>3</v>
      </c>
      <c r="G146" s="56">
        <v>24</v>
      </c>
      <c r="H146">
        <v>12</v>
      </c>
      <c r="I146" s="58">
        <f t="shared" si="27"/>
        <v>12</v>
      </c>
      <c r="J146" s="52">
        <v>112</v>
      </c>
      <c r="K146" s="58">
        <f t="shared" si="28"/>
        <v>9.3333333333333339</v>
      </c>
      <c r="L146" s="58">
        <f t="shared" si="29"/>
        <v>19.047619047619047</v>
      </c>
      <c r="M146" s="52"/>
      <c r="N146" s="52"/>
      <c r="O146" s="59"/>
    </row>
    <row r="147" spans="1:15" x14ac:dyDescent="0.25">
      <c r="A147" s="45">
        <v>39463</v>
      </c>
      <c r="B147" s="41">
        <f t="shared" si="23"/>
        <v>2008</v>
      </c>
      <c r="C147" s="41">
        <f t="shared" si="24"/>
        <v>2007</v>
      </c>
      <c r="D147" s="41">
        <f t="shared" si="25"/>
        <v>3</v>
      </c>
      <c r="E147" s="41">
        <v>55</v>
      </c>
      <c r="F147" s="55">
        <f t="shared" si="26"/>
        <v>4</v>
      </c>
      <c r="G147" s="56">
        <v>12</v>
      </c>
      <c r="H147">
        <v>10</v>
      </c>
      <c r="I147" s="58">
        <f t="shared" si="27"/>
        <v>5</v>
      </c>
      <c r="J147" s="52">
        <v>55</v>
      </c>
      <c r="K147" s="58">
        <f t="shared" si="28"/>
        <v>11</v>
      </c>
      <c r="L147" s="58">
        <f t="shared" si="29"/>
        <v>19.047619047619047</v>
      </c>
      <c r="M147" s="52"/>
      <c r="N147" s="52"/>
      <c r="O147" s="59"/>
    </row>
    <row r="148" spans="1:15" x14ac:dyDescent="0.25">
      <c r="A148" s="45">
        <v>39768</v>
      </c>
      <c r="B148" s="41">
        <f t="shared" si="23"/>
        <v>2008</v>
      </c>
      <c r="C148" s="41">
        <f t="shared" si="24"/>
        <v>2008</v>
      </c>
      <c r="D148" s="41">
        <f t="shared" si="25"/>
        <v>47</v>
      </c>
      <c r="E148" s="41">
        <f t="shared" ref="E148:E176" si="30">IF(D148&gt;10,D148,"")</f>
        <v>47</v>
      </c>
      <c r="F148" s="55">
        <f t="shared" si="26"/>
        <v>1</v>
      </c>
      <c r="G148" s="56">
        <v>12</v>
      </c>
      <c r="H148">
        <v>19</v>
      </c>
      <c r="I148" s="58">
        <f t="shared" si="27"/>
        <v>9.5</v>
      </c>
      <c r="J148" s="52">
        <v>318</v>
      </c>
      <c r="K148" s="58">
        <f t="shared" si="28"/>
        <v>33.473684210526315</v>
      </c>
      <c r="L148" s="58">
        <f t="shared" si="29"/>
        <v>23.299671052631581</v>
      </c>
      <c r="M148" s="55">
        <v>106</v>
      </c>
      <c r="N148" s="55">
        <v>55</v>
      </c>
      <c r="O148" s="59">
        <f>N148/(M148+N148)</f>
        <v>0.34161490683229812</v>
      </c>
    </row>
    <row r="149" spans="1:15" x14ac:dyDescent="0.25">
      <c r="A149" s="45">
        <v>39769</v>
      </c>
      <c r="B149" s="41">
        <f t="shared" si="23"/>
        <v>2008</v>
      </c>
      <c r="C149" s="41">
        <f t="shared" si="24"/>
        <v>2008</v>
      </c>
      <c r="D149" s="41">
        <f t="shared" si="25"/>
        <v>47</v>
      </c>
      <c r="E149" s="41">
        <f t="shared" si="30"/>
        <v>47</v>
      </c>
      <c r="F149" s="55">
        <f t="shared" si="26"/>
        <v>2</v>
      </c>
      <c r="G149" s="56">
        <v>24</v>
      </c>
      <c r="H149">
        <v>14</v>
      </c>
      <c r="I149" s="58">
        <f t="shared" si="27"/>
        <v>14</v>
      </c>
      <c r="J149" s="52">
        <v>252</v>
      </c>
      <c r="K149" s="58">
        <f t="shared" si="28"/>
        <v>18</v>
      </c>
      <c r="L149" s="58">
        <f t="shared" si="29"/>
        <v>23.299671052631581</v>
      </c>
      <c r="M149" s="55">
        <v>40</v>
      </c>
      <c r="N149" s="55">
        <v>21</v>
      </c>
      <c r="O149" s="59">
        <f>N149/(M149+N149)</f>
        <v>0.34426229508196721</v>
      </c>
    </row>
    <row r="150" spans="1:15" x14ac:dyDescent="0.25">
      <c r="A150" s="45">
        <v>39770</v>
      </c>
      <c r="B150" s="41">
        <f t="shared" si="23"/>
        <v>2008</v>
      </c>
      <c r="C150" s="41">
        <f t="shared" si="24"/>
        <v>2008</v>
      </c>
      <c r="D150" s="41">
        <f t="shared" si="25"/>
        <v>47</v>
      </c>
      <c r="E150" s="41">
        <f t="shared" si="30"/>
        <v>47</v>
      </c>
      <c r="F150" s="55">
        <f t="shared" si="26"/>
        <v>3</v>
      </c>
      <c r="G150" s="56">
        <v>24</v>
      </c>
      <c r="H150">
        <v>8</v>
      </c>
      <c r="I150" s="58">
        <f t="shared" si="27"/>
        <v>8</v>
      </c>
      <c r="J150" s="52">
        <v>89</v>
      </c>
      <c r="K150" s="58">
        <f t="shared" si="28"/>
        <v>11.125</v>
      </c>
      <c r="L150" s="58">
        <f t="shared" si="29"/>
        <v>23.299671052631581</v>
      </c>
      <c r="O150" s="59"/>
    </row>
    <row r="151" spans="1:15" x14ac:dyDescent="0.25">
      <c r="A151" s="45">
        <v>39771</v>
      </c>
      <c r="B151" s="41">
        <f t="shared" si="23"/>
        <v>2008</v>
      </c>
      <c r="C151" s="41">
        <f t="shared" si="24"/>
        <v>2008</v>
      </c>
      <c r="D151" s="41">
        <f t="shared" si="25"/>
        <v>47</v>
      </c>
      <c r="E151" s="41">
        <f t="shared" si="30"/>
        <v>47</v>
      </c>
      <c r="F151" s="55">
        <f t="shared" si="26"/>
        <v>4</v>
      </c>
      <c r="G151" s="56">
        <v>12</v>
      </c>
      <c r="H151">
        <v>10</v>
      </c>
      <c r="I151" s="58">
        <f t="shared" si="27"/>
        <v>5</v>
      </c>
      <c r="J151" s="52">
        <v>153</v>
      </c>
      <c r="K151" s="58">
        <f t="shared" si="28"/>
        <v>30.6</v>
      </c>
      <c r="L151" s="58">
        <f t="shared" si="29"/>
        <v>23.299671052631581</v>
      </c>
      <c r="M151" s="55">
        <v>27</v>
      </c>
      <c r="N151" s="55">
        <v>22</v>
      </c>
      <c r="O151" s="59">
        <f>N151/(M151+N151)</f>
        <v>0.44897959183673469</v>
      </c>
    </row>
    <row r="152" spans="1:15" x14ac:dyDescent="0.25">
      <c r="A152" s="45">
        <v>39775</v>
      </c>
      <c r="B152" s="41">
        <f t="shared" si="23"/>
        <v>2008</v>
      </c>
      <c r="C152" s="41">
        <f t="shared" si="24"/>
        <v>2008</v>
      </c>
      <c r="D152" s="41">
        <f t="shared" si="25"/>
        <v>48</v>
      </c>
      <c r="E152" s="41">
        <f t="shared" si="30"/>
        <v>48</v>
      </c>
      <c r="F152" s="55">
        <f t="shared" si="26"/>
        <v>1</v>
      </c>
      <c r="G152" s="56">
        <v>12</v>
      </c>
      <c r="H152">
        <v>17</v>
      </c>
      <c r="I152" s="58">
        <f t="shared" si="27"/>
        <v>8.5</v>
      </c>
      <c r="J152" s="52">
        <v>697</v>
      </c>
      <c r="K152" s="58">
        <f t="shared" si="28"/>
        <v>82</v>
      </c>
      <c r="L152" s="58">
        <f t="shared" si="29"/>
        <v>56.108041958041959</v>
      </c>
      <c r="M152" s="55">
        <v>113</v>
      </c>
      <c r="N152" s="55">
        <v>91</v>
      </c>
      <c r="O152" s="59">
        <f>N152/(M152+N152)</f>
        <v>0.44607843137254904</v>
      </c>
    </row>
    <row r="153" spans="1:15" x14ac:dyDescent="0.25">
      <c r="A153" s="45">
        <v>39776</v>
      </c>
      <c r="B153" s="41">
        <f t="shared" si="23"/>
        <v>2008</v>
      </c>
      <c r="C153" s="41">
        <f t="shared" si="24"/>
        <v>2008</v>
      </c>
      <c r="D153" s="41">
        <f t="shared" si="25"/>
        <v>48</v>
      </c>
      <c r="E153" s="41">
        <f t="shared" si="30"/>
        <v>48</v>
      </c>
      <c r="F153" s="55">
        <f t="shared" si="26"/>
        <v>2</v>
      </c>
      <c r="G153" s="56">
        <v>24</v>
      </c>
      <c r="H153">
        <v>13</v>
      </c>
      <c r="I153" s="58">
        <f t="shared" si="27"/>
        <v>13</v>
      </c>
      <c r="J153" s="52">
        <v>493</v>
      </c>
      <c r="K153" s="58">
        <f t="shared" si="28"/>
        <v>37.92307692307692</v>
      </c>
      <c r="L153" s="58">
        <f t="shared" si="29"/>
        <v>56.108041958041959</v>
      </c>
      <c r="O153" s="59"/>
    </row>
    <row r="154" spans="1:15" x14ac:dyDescent="0.25">
      <c r="A154" s="45">
        <v>39777</v>
      </c>
      <c r="B154" s="41">
        <f t="shared" si="23"/>
        <v>2008</v>
      </c>
      <c r="C154" s="41">
        <f t="shared" si="24"/>
        <v>2008</v>
      </c>
      <c r="D154" s="41">
        <f t="shared" si="25"/>
        <v>48</v>
      </c>
      <c r="E154" s="41">
        <f t="shared" si="30"/>
        <v>48</v>
      </c>
      <c r="F154" s="55">
        <f t="shared" si="26"/>
        <v>3</v>
      </c>
      <c r="G154" s="56">
        <v>24</v>
      </c>
      <c r="H154">
        <v>11</v>
      </c>
      <c r="I154" s="58">
        <f t="shared" si="27"/>
        <v>11</v>
      </c>
      <c r="J154" s="52">
        <v>417</v>
      </c>
      <c r="K154" s="58">
        <f t="shared" si="28"/>
        <v>37.909090909090907</v>
      </c>
      <c r="L154" s="58">
        <f t="shared" si="29"/>
        <v>56.108041958041959</v>
      </c>
      <c r="O154" s="59"/>
    </row>
    <row r="155" spans="1:15" x14ac:dyDescent="0.25">
      <c r="A155" s="45">
        <v>39778</v>
      </c>
      <c r="B155" s="41">
        <f t="shared" si="23"/>
        <v>2008</v>
      </c>
      <c r="C155" s="41">
        <f t="shared" si="24"/>
        <v>2008</v>
      </c>
      <c r="D155" s="41">
        <f t="shared" si="25"/>
        <v>48</v>
      </c>
      <c r="E155" s="41">
        <f t="shared" si="30"/>
        <v>48</v>
      </c>
      <c r="F155" s="55">
        <f t="shared" si="26"/>
        <v>4</v>
      </c>
      <c r="G155" s="56">
        <v>12</v>
      </c>
      <c r="H155">
        <v>10</v>
      </c>
      <c r="I155" s="58">
        <f t="shared" si="27"/>
        <v>5</v>
      </c>
      <c r="J155" s="52">
        <v>333</v>
      </c>
      <c r="K155" s="58">
        <f t="shared" si="28"/>
        <v>66.599999999999994</v>
      </c>
      <c r="L155" s="58">
        <f t="shared" si="29"/>
        <v>56.108041958041959</v>
      </c>
      <c r="O155" s="59"/>
    </row>
    <row r="156" spans="1:15" x14ac:dyDescent="0.25">
      <c r="A156" s="45">
        <v>39782</v>
      </c>
      <c r="B156" s="41">
        <f t="shared" si="23"/>
        <v>2008</v>
      </c>
      <c r="C156" s="41">
        <f t="shared" si="24"/>
        <v>2008</v>
      </c>
      <c r="D156" s="41">
        <f t="shared" si="25"/>
        <v>49</v>
      </c>
      <c r="E156" s="41">
        <f t="shared" si="30"/>
        <v>49</v>
      </c>
      <c r="F156" s="55">
        <f t="shared" si="26"/>
        <v>1</v>
      </c>
      <c r="G156" s="56">
        <v>12</v>
      </c>
      <c r="H156">
        <v>20</v>
      </c>
      <c r="I156" s="58">
        <f t="shared" si="27"/>
        <v>10</v>
      </c>
      <c r="J156" s="52">
        <v>1283</v>
      </c>
      <c r="K156" s="58">
        <f t="shared" si="28"/>
        <v>128.30000000000001</v>
      </c>
      <c r="L156" s="58">
        <f t="shared" si="29"/>
        <v>76.977287581699358</v>
      </c>
      <c r="O156" s="59"/>
    </row>
    <row r="157" spans="1:15" x14ac:dyDescent="0.25">
      <c r="A157" s="45">
        <v>39783</v>
      </c>
      <c r="B157" s="41">
        <f t="shared" si="23"/>
        <v>2008</v>
      </c>
      <c r="C157" s="41">
        <f t="shared" si="24"/>
        <v>2008</v>
      </c>
      <c r="D157" s="41">
        <f t="shared" si="25"/>
        <v>49</v>
      </c>
      <c r="E157" s="41">
        <f t="shared" si="30"/>
        <v>49</v>
      </c>
      <c r="F157" s="55">
        <f t="shared" si="26"/>
        <v>2</v>
      </c>
      <c r="G157" s="56">
        <v>24</v>
      </c>
      <c r="H157">
        <v>20</v>
      </c>
      <c r="I157" s="58">
        <f t="shared" si="27"/>
        <v>20</v>
      </c>
      <c r="J157" s="52">
        <v>1128</v>
      </c>
      <c r="K157" s="58">
        <f t="shared" si="28"/>
        <v>56.4</v>
      </c>
      <c r="L157" s="58">
        <f t="shared" si="29"/>
        <v>76.977287581699358</v>
      </c>
      <c r="M157" s="55">
        <v>251</v>
      </c>
      <c r="N157" s="55">
        <v>157</v>
      </c>
      <c r="O157" s="59">
        <f t="shared" ref="O157:O171" si="31">N157/(M157+N157)</f>
        <v>0.38480392156862747</v>
      </c>
    </row>
    <row r="158" spans="1:15" x14ac:dyDescent="0.25">
      <c r="A158" s="45">
        <v>39784</v>
      </c>
      <c r="B158" s="41">
        <f t="shared" si="23"/>
        <v>2008</v>
      </c>
      <c r="C158" s="41">
        <f t="shared" si="24"/>
        <v>2008</v>
      </c>
      <c r="D158" s="41">
        <f t="shared" si="25"/>
        <v>49</v>
      </c>
      <c r="E158" s="41">
        <f t="shared" si="30"/>
        <v>49</v>
      </c>
      <c r="F158" s="55">
        <f t="shared" si="26"/>
        <v>3</v>
      </c>
      <c r="G158" s="56">
        <v>24</v>
      </c>
      <c r="H158">
        <v>17</v>
      </c>
      <c r="I158" s="58">
        <f t="shared" si="27"/>
        <v>17</v>
      </c>
      <c r="J158" s="52">
        <v>965</v>
      </c>
      <c r="K158" s="58">
        <f t="shared" si="28"/>
        <v>56.764705882352942</v>
      </c>
      <c r="L158" s="58">
        <f t="shared" si="29"/>
        <v>76.977287581699358</v>
      </c>
      <c r="M158" s="55">
        <v>91</v>
      </c>
      <c r="N158" s="55">
        <v>70</v>
      </c>
      <c r="O158" s="59">
        <f t="shared" si="31"/>
        <v>0.43478260869565216</v>
      </c>
    </row>
    <row r="159" spans="1:15" x14ac:dyDescent="0.25">
      <c r="A159" s="45">
        <v>39785</v>
      </c>
      <c r="B159" s="41">
        <f t="shared" si="23"/>
        <v>2008</v>
      </c>
      <c r="C159" s="41">
        <f t="shared" si="24"/>
        <v>2008</v>
      </c>
      <c r="D159" s="41">
        <f t="shared" si="25"/>
        <v>49</v>
      </c>
      <c r="E159" s="41">
        <f t="shared" si="30"/>
        <v>49</v>
      </c>
      <c r="F159" s="55">
        <f t="shared" si="26"/>
        <v>4</v>
      </c>
      <c r="G159" s="56">
        <v>12</v>
      </c>
      <c r="H159">
        <v>18</v>
      </c>
      <c r="I159" s="58">
        <f t="shared" si="27"/>
        <v>9</v>
      </c>
      <c r="J159" s="52">
        <v>598</v>
      </c>
      <c r="K159" s="58">
        <f t="shared" si="28"/>
        <v>66.444444444444443</v>
      </c>
      <c r="L159" s="58">
        <f t="shared" si="29"/>
        <v>76.977287581699358</v>
      </c>
      <c r="M159" s="55">
        <v>142</v>
      </c>
      <c r="N159" s="55">
        <v>81</v>
      </c>
      <c r="O159" s="59">
        <f t="shared" si="31"/>
        <v>0.3632286995515695</v>
      </c>
    </row>
    <row r="160" spans="1:15" x14ac:dyDescent="0.25">
      <c r="A160" s="45">
        <v>39789</v>
      </c>
      <c r="B160" s="41">
        <f t="shared" si="23"/>
        <v>2008</v>
      </c>
      <c r="C160" s="41">
        <f t="shared" si="24"/>
        <v>2008</v>
      </c>
      <c r="D160" s="41">
        <f t="shared" si="25"/>
        <v>50</v>
      </c>
      <c r="E160" s="41">
        <f t="shared" si="30"/>
        <v>50</v>
      </c>
      <c r="F160" s="55">
        <f t="shared" si="26"/>
        <v>1</v>
      </c>
      <c r="G160" s="56">
        <v>12</v>
      </c>
      <c r="H160">
        <v>23</v>
      </c>
      <c r="I160" s="58">
        <f t="shared" si="27"/>
        <v>11.5</v>
      </c>
      <c r="J160" s="52">
        <v>2798</v>
      </c>
      <c r="K160" s="58">
        <f t="shared" si="28"/>
        <v>243.30434782608697</v>
      </c>
      <c r="L160" s="58">
        <f t="shared" si="29"/>
        <v>130.24150362318841</v>
      </c>
      <c r="M160" s="55">
        <v>126</v>
      </c>
      <c r="N160" s="55">
        <v>21</v>
      </c>
      <c r="O160" s="59">
        <f t="shared" si="31"/>
        <v>0.14285714285714285</v>
      </c>
    </row>
    <row r="161" spans="1:15" x14ac:dyDescent="0.25">
      <c r="A161" s="45">
        <v>39790</v>
      </c>
      <c r="B161" s="41">
        <f t="shared" si="23"/>
        <v>2008</v>
      </c>
      <c r="C161" s="41">
        <f t="shared" si="24"/>
        <v>2008</v>
      </c>
      <c r="D161" s="41">
        <f t="shared" si="25"/>
        <v>50</v>
      </c>
      <c r="E161" s="41">
        <f t="shared" si="30"/>
        <v>50</v>
      </c>
      <c r="F161" s="55">
        <f t="shared" si="26"/>
        <v>2</v>
      </c>
      <c r="G161" s="56">
        <v>24</v>
      </c>
      <c r="H161">
        <v>25</v>
      </c>
      <c r="I161" s="58">
        <f t="shared" si="27"/>
        <v>25</v>
      </c>
      <c r="J161" s="52">
        <v>2573</v>
      </c>
      <c r="K161" s="58">
        <f t="shared" si="28"/>
        <v>102.92</v>
      </c>
      <c r="L161" s="58">
        <f t="shared" si="29"/>
        <v>130.24150362318841</v>
      </c>
      <c r="M161" s="55">
        <v>601</v>
      </c>
      <c r="N161" s="55">
        <v>363</v>
      </c>
      <c r="O161" s="59">
        <f t="shared" si="31"/>
        <v>0.37655601659751037</v>
      </c>
    </row>
    <row r="162" spans="1:15" x14ac:dyDescent="0.25">
      <c r="A162" s="45">
        <v>39791</v>
      </c>
      <c r="B162" s="41">
        <f t="shared" si="23"/>
        <v>2008</v>
      </c>
      <c r="C162" s="41">
        <f t="shared" si="24"/>
        <v>2008</v>
      </c>
      <c r="D162" s="41">
        <f t="shared" si="25"/>
        <v>50</v>
      </c>
      <c r="E162" s="41">
        <f t="shared" si="30"/>
        <v>50</v>
      </c>
      <c r="F162" s="55">
        <f t="shared" si="26"/>
        <v>3</v>
      </c>
      <c r="G162" s="56">
        <v>24</v>
      </c>
      <c r="H162">
        <v>24</v>
      </c>
      <c r="I162" s="58">
        <f t="shared" si="27"/>
        <v>24</v>
      </c>
      <c r="J162" s="52">
        <v>1825</v>
      </c>
      <c r="K162" s="58">
        <f t="shared" si="28"/>
        <v>76.041666666666671</v>
      </c>
      <c r="L162" s="58">
        <f t="shared" si="29"/>
        <v>130.24150362318841</v>
      </c>
      <c r="M162" s="55">
        <v>451</v>
      </c>
      <c r="N162" s="55">
        <v>258</v>
      </c>
      <c r="O162" s="59">
        <f t="shared" si="31"/>
        <v>0.36389280677009872</v>
      </c>
    </row>
    <row r="163" spans="1:15" x14ac:dyDescent="0.25">
      <c r="A163" s="45">
        <v>39792</v>
      </c>
      <c r="B163" s="41">
        <f t="shared" si="23"/>
        <v>2008</v>
      </c>
      <c r="C163" s="41">
        <f t="shared" si="24"/>
        <v>2008</v>
      </c>
      <c r="D163" s="41">
        <f t="shared" si="25"/>
        <v>50</v>
      </c>
      <c r="E163" s="41">
        <f t="shared" si="30"/>
        <v>50</v>
      </c>
      <c r="F163" s="55">
        <f t="shared" si="26"/>
        <v>4</v>
      </c>
      <c r="G163" s="56">
        <v>12</v>
      </c>
      <c r="H163">
        <v>20</v>
      </c>
      <c r="I163" s="58">
        <f t="shared" si="27"/>
        <v>10</v>
      </c>
      <c r="J163" s="52">
        <v>987</v>
      </c>
      <c r="K163" s="58">
        <f t="shared" si="28"/>
        <v>98.7</v>
      </c>
      <c r="L163" s="58">
        <f t="shared" si="29"/>
        <v>130.24150362318841</v>
      </c>
      <c r="M163" s="55">
        <v>281</v>
      </c>
      <c r="N163" s="55">
        <v>173</v>
      </c>
      <c r="O163" s="59">
        <f t="shared" si="31"/>
        <v>0.38105726872246698</v>
      </c>
    </row>
    <row r="164" spans="1:15" x14ac:dyDescent="0.25">
      <c r="A164" s="45">
        <v>39796</v>
      </c>
      <c r="B164" s="41">
        <f t="shared" si="23"/>
        <v>2008</v>
      </c>
      <c r="C164" s="41">
        <f t="shared" si="24"/>
        <v>2008</v>
      </c>
      <c r="D164" s="41">
        <f t="shared" si="25"/>
        <v>51</v>
      </c>
      <c r="E164" s="41">
        <f t="shared" si="30"/>
        <v>51</v>
      </c>
      <c r="F164" s="55">
        <f t="shared" si="26"/>
        <v>1</v>
      </c>
      <c r="G164" s="56">
        <v>12</v>
      </c>
      <c r="H164">
        <v>28</v>
      </c>
      <c r="I164" s="58">
        <f t="shared" si="27"/>
        <v>14</v>
      </c>
      <c r="J164" s="52">
        <v>3140</v>
      </c>
      <c r="K164" s="58">
        <f t="shared" si="28"/>
        <v>224.28571428571428</v>
      </c>
      <c r="L164" s="58">
        <f t="shared" si="29"/>
        <v>152.56976576055524</v>
      </c>
      <c r="M164" s="55">
        <v>301</v>
      </c>
      <c r="N164" s="55">
        <v>172</v>
      </c>
      <c r="O164" s="59">
        <f t="shared" si="31"/>
        <v>0.36363636363636365</v>
      </c>
    </row>
    <row r="165" spans="1:15" x14ac:dyDescent="0.25">
      <c r="A165" s="45">
        <v>39797</v>
      </c>
      <c r="B165" s="41">
        <f t="shared" si="23"/>
        <v>2008</v>
      </c>
      <c r="C165" s="41">
        <f t="shared" si="24"/>
        <v>2008</v>
      </c>
      <c r="D165" s="41">
        <f t="shared" si="25"/>
        <v>51</v>
      </c>
      <c r="E165" s="41">
        <f t="shared" si="30"/>
        <v>51</v>
      </c>
      <c r="F165" s="55">
        <f t="shared" si="26"/>
        <v>2</v>
      </c>
      <c r="G165" s="56">
        <v>24</v>
      </c>
      <c r="H165">
        <v>28</v>
      </c>
      <c r="I165" s="58">
        <f t="shared" si="27"/>
        <v>28</v>
      </c>
      <c r="J165" s="52">
        <v>3274</v>
      </c>
      <c r="K165" s="58">
        <f t="shared" si="28"/>
        <v>116.92857142857143</v>
      </c>
      <c r="L165" s="58">
        <f t="shared" si="29"/>
        <v>152.56976576055524</v>
      </c>
      <c r="M165" s="55">
        <v>775</v>
      </c>
      <c r="N165" s="55">
        <v>556</v>
      </c>
      <c r="O165" s="59">
        <f t="shared" si="31"/>
        <v>0.41773102930127726</v>
      </c>
    </row>
    <row r="166" spans="1:15" x14ac:dyDescent="0.25">
      <c r="A166" s="45">
        <v>39798</v>
      </c>
      <c r="B166" s="41">
        <f t="shared" si="23"/>
        <v>2008</v>
      </c>
      <c r="C166" s="41">
        <f t="shared" si="24"/>
        <v>2008</v>
      </c>
      <c r="D166" s="41">
        <f t="shared" si="25"/>
        <v>51</v>
      </c>
      <c r="E166" s="41">
        <f t="shared" si="30"/>
        <v>51</v>
      </c>
      <c r="F166" s="55">
        <f t="shared" si="26"/>
        <v>3</v>
      </c>
      <c r="G166" s="56">
        <v>24</v>
      </c>
      <c r="H166">
        <v>26</v>
      </c>
      <c r="I166" s="58">
        <f t="shared" si="27"/>
        <v>26</v>
      </c>
      <c r="J166" s="52">
        <v>3134</v>
      </c>
      <c r="K166" s="58">
        <f t="shared" si="28"/>
        <v>120.53846153846153</v>
      </c>
      <c r="L166" s="58">
        <f t="shared" si="29"/>
        <v>152.56976576055524</v>
      </c>
      <c r="M166" s="55">
        <v>419</v>
      </c>
      <c r="N166" s="55">
        <v>358</v>
      </c>
      <c r="O166" s="59">
        <f t="shared" si="31"/>
        <v>0.46074646074646075</v>
      </c>
    </row>
    <row r="167" spans="1:15" x14ac:dyDescent="0.25">
      <c r="A167" s="45">
        <v>39799</v>
      </c>
      <c r="B167" s="41">
        <f t="shared" si="23"/>
        <v>2008</v>
      </c>
      <c r="C167" s="41">
        <f t="shared" si="24"/>
        <v>2008</v>
      </c>
      <c r="D167" s="41">
        <f t="shared" si="25"/>
        <v>51</v>
      </c>
      <c r="E167" s="41">
        <f t="shared" si="30"/>
        <v>51</v>
      </c>
      <c r="F167" s="55">
        <f t="shared" si="26"/>
        <v>4</v>
      </c>
      <c r="G167" s="56">
        <v>12</v>
      </c>
      <c r="H167">
        <v>19</v>
      </c>
      <c r="I167" s="58">
        <f t="shared" si="27"/>
        <v>9.5</v>
      </c>
      <c r="J167" s="52">
        <v>1411</v>
      </c>
      <c r="K167" s="58">
        <f t="shared" si="28"/>
        <v>148.52631578947367</v>
      </c>
      <c r="L167" s="58">
        <f t="shared" si="29"/>
        <v>152.56976576055524</v>
      </c>
      <c r="M167" s="55">
        <v>296</v>
      </c>
      <c r="N167" s="55">
        <v>325</v>
      </c>
      <c r="O167" s="59">
        <f t="shared" si="31"/>
        <v>0.52334943639291465</v>
      </c>
    </row>
    <row r="168" spans="1:15" x14ac:dyDescent="0.25">
      <c r="A168" s="45">
        <v>39803</v>
      </c>
      <c r="B168" s="41">
        <f t="shared" si="23"/>
        <v>2008</v>
      </c>
      <c r="C168" s="41">
        <f t="shared" si="24"/>
        <v>2008</v>
      </c>
      <c r="D168" s="41">
        <f t="shared" si="25"/>
        <v>52</v>
      </c>
      <c r="E168" s="41">
        <f t="shared" si="30"/>
        <v>52</v>
      </c>
      <c r="F168" s="55">
        <f t="shared" si="26"/>
        <v>1</v>
      </c>
      <c r="G168" s="56">
        <v>12</v>
      </c>
      <c r="H168">
        <v>21</v>
      </c>
      <c r="I168" s="58">
        <f t="shared" si="27"/>
        <v>10.5</v>
      </c>
      <c r="J168" s="52">
        <v>2537</v>
      </c>
      <c r="K168" s="58">
        <f t="shared" si="28"/>
        <v>241.61904761904762</v>
      </c>
      <c r="L168" s="58">
        <f t="shared" si="29"/>
        <v>115.20196741854636</v>
      </c>
      <c r="M168" s="55">
        <v>168</v>
      </c>
      <c r="N168" s="55">
        <v>170</v>
      </c>
      <c r="O168" s="59">
        <f t="shared" si="31"/>
        <v>0.50295857988165682</v>
      </c>
    </row>
    <row r="169" spans="1:15" x14ac:dyDescent="0.25">
      <c r="A169" s="45">
        <v>39804</v>
      </c>
      <c r="B169" s="41">
        <f t="shared" si="23"/>
        <v>2008</v>
      </c>
      <c r="C169" s="41">
        <f t="shared" si="24"/>
        <v>2008</v>
      </c>
      <c r="D169" s="41">
        <f t="shared" si="25"/>
        <v>52</v>
      </c>
      <c r="E169" s="41">
        <f t="shared" si="30"/>
        <v>52</v>
      </c>
      <c r="F169" s="55">
        <f t="shared" si="26"/>
        <v>2</v>
      </c>
      <c r="G169" s="56">
        <v>24</v>
      </c>
      <c r="H169">
        <v>19</v>
      </c>
      <c r="I169" s="58">
        <f t="shared" si="27"/>
        <v>19</v>
      </c>
      <c r="J169" s="52">
        <v>2020</v>
      </c>
      <c r="K169" s="58">
        <f t="shared" si="28"/>
        <v>106.31578947368421</v>
      </c>
      <c r="L169" s="58">
        <f t="shared" si="29"/>
        <v>115.20196741854636</v>
      </c>
      <c r="M169" s="55">
        <v>560</v>
      </c>
      <c r="N169" s="55">
        <v>500</v>
      </c>
      <c r="O169" s="59">
        <f t="shared" si="31"/>
        <v>0.47169811320754718</v>
      </c>
    </row>
    <row r="170" spans="1:15" x14ac:dyDescent="0.25">
      <c r="A170" s="45">
        <v>39805</v>
      </c>
      <c r="B170" s="41">
        <f t="shared" si="23"/>
        <v>2008</v>
      </c>
      <c r="C170" s="41">
        <f t="shared" si="24"/>
        <v>2008</v>
      </c>
      <c r="D170" s="41">
        <f t="shared" si="25"/>
        <v>52</v>
      </c>
      <c r="E170" s="41">
        <f t="shared" si="30"/>
        <v>52</v>
      </c>
      <c r="F170" s="55">
        <f t="shared" si="26"/>
        <v>3</v>
      </c>
      <c r="G170" s="56">
        <v>24</v>
      </c>
      <c r="H170">
        <v>8</v>
      </c>
      <c r="I170" s="58">
        <f t="shared" si="27"/>
        <v>8</v>
      </c>
      <c r="J170" s="52">
        <v>567</v>
      </c>
      <c r="K170" s="58">
        <f t="shared" si="28"/>
        <v>70.875</v>
      </c>
      <c r="L170" s="58">
        <f t="shared" si="29"/>
        <v>115.20196741854636</v>
      </c>
      <c r="M170" s="55">
        <v>78</v>
      </c>
      <c r="N170" s="55">
        <v>146</v>
      </c>
      <c r="O170" s="59">
        <f t="shared" si="31"/>
        <v>0.6517857142857143</v>
      </c>
    </row>
    <row r="171" spans="1:15" x14ac:dyDescent="0.25">
      <c r="A171" s="45">
        <v>39806</v>
      </c>
      <c r="B171" s="41">
        <f t="shared" si="23"/>
        <v>2008</v>
      </c>
      <c r="C171" s="41">
        <f t="shared" si="24"/>
        <v>2008</v>
      </c>
      <c r="D171" s="41">
        <f t="shared" si="25"/>
        <v>52</v>
      </c>
      <c r="E171" s="41">
        <f t="shared" si="30"/>
        <v>52</v>
      </c>
      <c r="F171" s="55">
        <f t="shared" si="26"/>
        <v>4</v>
      </c>
      <c r="G171" s="56">
        <v>24</v>
      </c>
      <c r="H171">
        <v>5</v>
      </c>
      <c r="I171" s="58">
        <f t="shared" si="27"/>
        <v>5</v>
      </c>
      <c r="J171" s="52">
        <v>281</v>
      </c>
      <c r="K171" s="58">
        <f t="shared" si="28"/>
        <v>56.2</v>
      </c>
      <c r="L171" s="58">
        <f t="shared" si="29"/>
        <v>115.20196741854636</v>
      </c>
      <c r="M171" s="55">
        <v>47</v>
      </c>
      <c r="N171" s="55">
        <v>68</v>
      </c>
      <c r="O171" s="59">
        <f t="shared" si="31"/>
        <v>0.59130434782608698</v>
      </c>
    </row>
    <row r="172" spans="1:15" x14ac:dyDescent="0.25">
      <c r="A172" s="45">
        <v>39807</v>
      </c>
      <c r="B172" s="41">
        <f t="shared" si="23"/>
        <v>2008</v>
      </c>
      <c r="C172" s="41">
        <f t="shared" si="24"/>
        <v>2008</v>
      </c>
      <c r="D172" s="41">
        <f t="shared" si="25"/>
        <v>52</v>
      </c>
      <c r="E172" s="41">
        <f t="shared" si="30"/>
        <v>52</v>
      </c>
      <c r="F172" s="55">
        <f t="shared" si="26"/>
        <v>5</v>
      </c>
      <c r="G172" s="56">
        <v>12</v>
      </c>
      <c r="H172">
        <v>4</v>
      </c>
      <c r="I172" s="58">
        <f t="shared" si="27"/>
        <v>2</v>
      </c>
      <c r="J172" s="52">
        <v>202</v>
      </c>
      <c r="K172" s="58">
        <f t="shared" si="28"/>
        <v>101</v>
      </c>
      <c r="L172" s="58">
        <f t="shared" si="29"/>
        <v>115.20196741854636</v>
      </c>
      <c r="O172" s="59"/>
    </row>
    <row r="173" spans="1:15" x14ac:dyDescent="0.25">
      <c r="A173" s="45">
        <v>39810</v>
      </c>
      <c r="B173" s="41">
        <f t="shared" si="23"/>
        <v>2008</v>
      </c>
      <c r="C173" s="41">
        <f t="shared" si="24"/>
        <v>2008</v>
      </c>
      <c r="D173" s="41">
        <f t="shared" si="25"/>
        <v>53</v>
      </c>
      <c r="E173" s="41">
        <f t="shared" si="30"/>
        <v>53</v>
      </c>
      <c r="F173" s="55">
        <f t="shared" si="26"/>
        <v>1</v>
      </c>
      <c r="G173" s="56">
        <v>12</v>
      </c>
      <c r="H173">
        <v>26</v>
      </c>
      <c r="I173" s="58">
        <f t="shared" si="27"/>
        <v>13</v>
      </c>
      <c r="J173" s="52">
        <v>2707</v>
      </c>
      <c r="K173" s="58">
        <f t="shared" si="28"/>
        <v>208.23076923076923</v>
      </c>
      <c r="L173" s="58">
        <f t="shared" si="29"/>
        <v>118.62085940375414</v>
      </c>
      <c r="M173" s="55">
        <v>439</v>
      </c>
      <c r="N173" s="55">
        <v>452</v>
      </c>
      <c r="O173" s="59">
        <f t="shared" ref="O173:O179" si="32">N173/(M173+N173)</f>
        <v>0.50729517396184065</v>
      </c>
    </row>
    <row r="174" spans="1:15" x14ac:dyDescent="0.25">
      <c r="A174" s="45">
        <v>39811</v>
      </c>
      <c r="B174" s="41">
        <f t="shared" si="23"/>
        <v>2008</v>
      </c>
      <c r="C174" s="41">
        <f t="shared" si="24"/>
        <v>2008</v>
      </c>
      <c r="D174" s="41">
        <f t="shared" si="25"/>
        <v>53</v>
      </c>
      <c r="E174" s="41">
        <f t="shared" si="30"/>
        <v>53</v>
      </c>
      <c r="F174" s="55">
        <f t="shared" si="26"/>
        <v>2</v>
      </c>
      <c r="G174" s="56">
        <v>24</v>
      </c>
      <c r="H174">
        <v>26</v>
      </c>
      <c r="I174" s="58">
        <f t="shared" si="27"/>
        <v>26</v>
      </c>
      <c r="J174" s="52">
        <v>2153</v>
      </c>
      <c r="K174" s="58">
        <f t="shared" si="28"/>
        <v>82.807692307692307</v>
      </c>
      <c r="L174" s="58">
        <f t="shared" si="29"/>
        <v>118.62085940375414</v>
      </c>
      <c r="M174" s="55">
        <v>298</v>
      </c>
      <c r="N174" s="55">
        <v>267</v>
      </c>
      <c r="O174" s="59">
        <f t="shared" si="32"/>
        <v>0.47256637168141591</v>
      </c>
    </row>
    <row r="175" spans="1:15" x14ac:dyDescent="0.25">
      <c r="A175" s="45">
        <v>39812</v>
      </c>
      <c r="B175" s="41">
        <f t="shared" si="23"/>
        <v>2008</v>
      </c>
      <c r="C175" s="41">
        <f t="shared" si="24"/>
        <v>2008</v>
      </c>
      <c r="D175" s="41">
        <f t="shared" si="25"/>
        <v>53</v>
      </c>
      <c r="E175" s="41">
        <f t="shared" si="30"/>
        <v>53</v>
      </c>
      <c r="F175" s="55">
        <f t="shared" si="26"/>
        <v>3</v>
      </c>
      <c r="G175" s="56">
        <v>24</v>
      </c>
      <c r="H175">
        <v>19</v>
      </c>
      <c r="I175" s="58">
        <f t="shared" si="27"/>
        <v>19</v>
      </c>
      <c r="J175" s="52">
        <v>1544</v>
      </c>
      <c r="K175" s="58">
        <f t="shared" si="28"/>
        <v>81.263157894736835</v>
      </c>
      <c r="L175" s="58">
        <f t="shared" si="29"/>
        <v>118.62085940375414</v>
      </c>
      <c r="M175" s="55">
        <v>300</v>
      </c>
      <c r="N175" s="55">
        <v>353</v>
      </c>
      <c r="O175" s="59">
        <f t="shared" si="32"/>
        <v>0.5405819295558959</v>
      </c>
    </row>
    <row r="176" spans="1:15" x14ac:dyDescent="0.25">
      <c r="A176" s="45">
        <v>39813</v>
      </c>
      <c r="B176" s="41">
        <f t="shared" si="23"/>
        <v>2008</v>
      </c>
      <c r="C176" s="41">
        <f t="shared" si="24"/>
        <v>2008</v>
      </c>
      <c r="D176" s="41">
        <f t="shared" si="25"/>
        <v>53</v>
      </c>
      <c r="E176" s="41">
        <f t="shared" si="30"/>
        <v>53</v>
      </c>
      <c r="F176" s="55">
        <f t="shared" si="26"/>
        <v>4</v>
      </c>
      <c r="G176" s="56">
        <v>12</v>
      </c>
      <c r="H176">
        <v>11</v>
      </c>
      <c r="I176" s="58">
        <f t="shared" si="27"/>
        <v>5.5</v>
      </c>
      <c r="J176" s="52">
        <v>562</v>
      </c>
      <c r="K176" s="58">
        <f t="shared" si="28"/>
        <v>102.18181818181819</v>
      </c>
      <c r="L176" s="58">
        <f t="shared" si="29"/>
        <v>118.62085940375414</v>
      </c>
      <c r="M176" s="55">
        <v>245</v>
      </c>
      <c r="N176" s="55">
        <v>174</v>
      </c>
      <c r="O176" s="59">
        <f t="shared" si="32"/>
        <v>0.41527446300715992</v>
      </c>
    </row>
    <row r="177" spans="1:15" x14ac:dyDescent="0.25">
      <c r="A177" s="45">
        <v>39817</v>
      </c>
      <c r="B177" s="41">
        <f t="shared" si="23"/>
        <v>2009</v>
      </c>
      <c r="C177" s="41">
        <f t="shared" si="24"/>
        <v>2008</v>
      </c>
      <c r="D177" s="41">
        <f t="shared" si="25"/>
        <v>2</v>
      </c>
      <c r="E177" s="41">
        <v>54</v>
      </c>
      <c r="F177" s="55">
        <f t="shared" si="26"/>
        <v>1</v>
      </c>
      <c r="G177" s="56">
        <v>12</v>
      </c>
      <c r="H177">
        <v>22</v>
      </c>
      <c r="I177" s="58">
        <f t="shared" si="27"/>
        <v>11</v>
      </c>
      <c r="J177" s="52">
        <v>1511</v>
      </c>
      <c r="K177" s="58">
        <f t="shared" si="28"/>
        <v>137.36363636363637</v>
      </c>
      <c r="L177" s="58">
        <f t="shared" si="29"/>
        <v>78.423796791443863</v>
      </c>
      <c r="M177" s="55">
        <v>295</v>
      </c>
      <c r="N177" s="55">
        <v>326</v>
      </c>
      <c r="O177" s="59">
        <f t="shared" si="32"/>
        <v>0.5249597423510467</v>
      </c>
    </row>
    <row r="178" spans="1:15" x14ac:dyDescent="0.25">
      <c r="A178" s="45">
        <v>39818</v>
      </c>
      <c r="B178" s="41">
        <f t="shared" si="23"/>
        <v>2009</v>
      </c>
      <c r="C178" s="41">
        <f t="shared" si="24"/>
        <v>2008</v>
      </c>
      <c r="D178" s="41">
        <f t="shared" si="25"/>
        <v>2</v>
      </c>
      <c r="E178" s="41">
        <v>54</v>
      </c>
      <c r="F178" s="55">
        <f t="shared" si="26"/>
        <v>2</v>
      </c>
      <c r="G178" s="56">
        <v>24</v>
      </c>
      <c r="H178">
        <v>17</v>
      </c>
      <c r="I178" s="58">
        <f t="shared" si="27"/>
        <v>17</v>
      </c>
      <c r="J178" s="52">
        <v>885</v>
      </c>
      <c r="K178" s="58">
        <f t="shared" si="28"/>
        <v>52.058823529411768</v>
      </c>
      <c r="L178" s="58">
        <f t="shared" si="29"/>
        <v>78.423796791443863</v>
      </c>
      <c r="M178" s="55">
        <v>410</v>
      </c>
      <c r="N178" s="55">
        <v>377</v>
      </c>
      <c r="O178" s="59">
        <f t="shared" si="32"/>
        <v>0.47903430749682335</v>
      </c>
    </row>
    <row r="179" spans="1:15" x14ac:dyDescent="0.25">
      <c r="A179" s="45">
        <v>39819</v>
      </c>
      <c r="B179" s="41">
        <f t="shared" si="23"/>
        <v>2009</v>
      </c>
      <c r="C179" s="41">
        <f t="shared" si="24"/>
        <v>2008</v>
      </c>
      <c r="D179" s="41">
        <f t="shared" si="25"/>
        <v>2</v>
      </c>
      <c r="E179" s="41">
        <v>54</v>
      </c>
      <c r="F179" s="55">
        <f t="shared" si="26"/>
        <v>3</v>
      </c>
      <c r="G179" s="56">
        <v>24</v>
      </c>
      <c r="H179">
        <v>11</v>
      </c>
      <c r="I179" s="58">
        <f t="shared" si="27"/>
        <v>11</v>
      </c>
      <c r="J179" s="52">
        <v>465</v>
      </c>
      <c r="K179" s="58">
        <f t="shared" si="28"/>
        <v>42.272727272727273</v>
      </c>
      <c r="L179" s="58">
        <f t="shared" si="29"/>
        <v>78.423796791443863</v>
      </c>
      <c r="M179" s="55">
        <v>101</v>
      </c>
      <c r="N179" s="55">
        <v>81</v>
      </c>
      <c r="O179" s="59">
        <f t="shared" si="32"/>
        <v>0.44505494505494503</v>
      </c>
    </row>
    <row r="180" spans="1:15" x14ac:dyDescent="0.25">
      <c r="A180" s="45">
        <v>39820</v>
      </c>
      <c r="B180" s="41">
        <f t="shared" si="23"/>
        <v>2009</v>
      </c>
      <c r="C180" s="41">
        <f t="shared" si="24"/>
        <v>2008</v>
      </c>
      <c r="D180" s="41">
        <f t="shared" si="25"/>
        <v>2</v>
      </c>
      <c r="E180" s="41">
        <v>54</v>
      </c>
      <c r="F180" s="55">
        <f t="shared" si="26"/>
        <v>4</v>
      </c>
      <c r="G180" s="56">
        <v>12</v>
      </c>
      <c r="H180">
        <v>4</v>
      </c>
      <c r="I180" s="58">
        <f t="shared" si="27"/>
        <v>2</v>
      </c>
      <c r="J180" s="52">
        <v>164</v>
      </c>
      <c r="K180" s="58">
        <f t="shared" si="28"/>
        <v>82</v>
      </c>
      <c r="L180" s="58">
        <f t="shared" si="29"/>
        <v>78.423796791443863</v>
      </c>
      <c r="O180" s="59"/>
    </row>
    <row r="181" spans="1:15" x14ac:dyDescent="0.25">
      <c r="A181" s="45">
        <v>39824</v>
      </c>
      <c r="B181" s="41">
        <f t="shared" si="23"/>
        <v>2009</v>
      </c>
      <c r="C181" s="41">
        <f t="shared" si="24"/>
        <v>2008</v>
      </c>
      <c r="D181" s="41">
        <f t="shared" si="25"/>
        <v>3</v>
      </c>
      <c r="E181" s="41">
        <v>55</v>
      </c>
      <c r="F181" s="55">
        <f t="shared" si="26"/>
        <v>1</v>
      </c>
      <c r="G181" s="56">
        <v>12</v>
      </c>
      <c r="H181">
        <v>16</v>
      </c>
      <c r="I181" s="58">
        <f t="shared" si="27"/>
        <v>8</v>
      </c>
      <c r="J181" s="52">
        <v>168</v>
      </c>
      <c r="K181" s="58">
        <f t="shared" si="28"/>
        <v>21</v>
      </c>
      <c r="L181" s="58">
        <f t="shared" si="29"/>
        <v>31.040404040404042</v>
      </c>
      <c r="M181" s="55">
        <v>38</v>
      </c>
      <c r="N181" s="55">
        <v>16</v>
      </c>
      <c r="O181" s="59">
        <f>N181/(M181+N181)</f>
        <v>0.29629629629629628</v>
      </c>
    </row>
    <row r="182" spans="1:15" x14ac:dyDescent="0.25">
      <c r="A182" s="45">
        <v>39825</v>
      </c>
      <c r="B182" s="41">
        <f t="shared" si="23"/>
        <v>2009</v>
      </c>
      <c r="C182" s="41">
        <f t="shared" si="24"/>
        <v>2008</v>
      </c>
      <c r="D182" s="41">
        <f t="shared" si="25"/>
        <v>3</v>
      </c>
      <c r="E182" s="41">
        <v>55</v>
      </c>
      <c r="F182" s="55">
        <f t="shared" si="26"/>
        <v>2</v>
      </c>
      <c r="G182" s="56">
        <v>24</v>
      </c>
      <c r="H182">
        <v>11</v>
      </c>
      <c r="I182" s="58">
        <f t="shared" si="27"/>
        <v>11</v>
      </c>
      <c r="J182" s="52">
        <v>412</v>
      </c>
      <c r="K182" s="58">
        <f t="shared" si="28"/>
        <v>37.454545454545453</v>
      </c>
      <c r="L182" s="58">
        <f t="shared" si="29"/>
        <v>31.040404040404042</v>
      </c>
      <c r="M182" s="55">
        <v>17</v>
      </c>
      <c r="N182" s="55">
        <v>21</v>
      </c>
      <c r="O182" s="59">
        <f>N182/(M182+N182)</f>
        <v>0.55263157894736847</v>
      </c>
    </row>
    <row r="183" spans="1:15" x14ac:dyDescent="0.25">
      <c r="A183" s="45">
        <v>39826</v>
      </c>
      <c r="B183" s="41">
        <f t="shared" si="23"/>
        <v>2009</v>
      </c>
      <c r="C183" s="41">
        <f t="shared" si="24"/>
        <v>2008</v>
      </c>
      <c r="D183" s="41">
        <f t="shared" si="25"/>
        <v>3</v>
      </c>
      <c r="E183" s="41">
        <v>55</v>
      </c>
      <c r="F183" s="55">
        <f t="shared" si="26"/>
        <v>3</v>
      </c>
      <c r="G183" s="56">
        <v>24</v>
      </c>
      <c r="H183">
        <v>9</v>
      </c>
      <c r="I183" s="58">
        <f t="shared" si="27"/>
        <v>9</v>
      </c>
      <c r="J183" s="52">
        <v>312</v>
      </c>
      <c r="K183" s="58">
        <f t="shared" si="28"/>
        <v>34.666666666666664</v>
      </c>
      <c r="L183" s="58">
        <f t="shared" si="29"/>
        <v>31.040404040404042</v>
      </c>
      <c r="M183" s="55">
        <v>5</v>
      </c>
      <c r="N183" s="55">
        <v>16</v>
      </c>
      <c r="O183" s="59">
        <f>N183/(M183+N183)</f>
        <v>0.76190476190476186</v>
      </c>
    </row>
    <row r="184" spans="1:15" x14ac:dyDescent="0.25">
      <c r="A184" s="45">
        <v>39827</v>
      </c>
      <c r="B184" s="41">
        <f t="shared" si="23"/>
        <v>2009</v>
      </c>
      <c r="C184" s="41">
        <f t="shared" si="24"/>
        <v>2008</v>
      </c>
      <c r="D184" s="41">
        <f t="shared" si="25"/>
        <v>3</v>
      </c>
      <c r="E184" s="41">
        <v>55</v>
      </c>
      <c r="F184" s="55">
        <f t="shared" si="26"/>
        <v>4</v>
      </c>
      <c r="G184" s="56">
        <v>12</v>
      </c>
      <c r="I184" s="58">
        <f t="shared" si="27"/>
        <v>0</v>
      </c>
      <c r="J184" s="52">
        <v>0</v>
      </c>
      <c r="K184" s="58"/>
      <c r="L184" s="58">
        <f t="shared" si="29"/>
        <v>31.040404040404042</v>
      </c>
      <c r="O184" s="59"/>
    </row>
    <row r="185" spans="1:15" x14ac:dyDescent="0.25">
      <c r="A185" s="45">
        <v>40132</v>
      </c>
      <c r="B185" s="41">
        <f t="shared" si="23"/>
        <v>2009</v>
      </c>
      <c r="C185" s="41">
        <f t="shared" si="24"/>
        <v>2009</v>
      </c>
      <c r="D185" s="41">
        <f t="shared" si="25"/>
        <v>47</v>
      </c>
      <c r="E185" s="41">
        <f t="shared" ref="E185:E212" si="33">IF(D185&gt;10,D185,"")</f>
        <v>47</v>
      </c>
      <c r="F185" s="55">
        <f t="shared" si="26"/>
        <v>1</v>
      </c>
      <c r="G185" s="61">
        <v>12</v>
      </c>
      <c r="H185">
        <v>10</v>
      </c>
      <c r="I185" s="58">
        <f t="shared" si="27"/>
        <v>5</v>
      </c>
      <c r="J185" s="52">
        <v>80</v>
      </c>
      <c r="K185" s="58">
        <f t="shared" ref="K185:K248" si="34">J185/I185</f>
        <v>16</v>
      </c>
      <c r="L185" s="58">
        <f t="shared" si="29"/>
        <v>13.922619047619047</v>
      </c>
      <c r="O185" s="59"/>
    </row>
    <row r="186" spans="1:15" x14ac:dyDescent="0.25">
      <c r="A186" s="45">
        <v>40133</v>
      </c>
      <c r="B186" s="41">
        <f t="shared" si="23"/>
        <v>2009</v>
      </c>
      <c r="C186" s="41">
        <f t="shared" si="24"/>
        <v>2009</v>
      </c>
      <c r="D186" s="41">
        <f t="shared" si="25"/>
        <v>47</v>
      </c>
      <c r="E186" s="41">
        <f t="shared" si="33"/>
        <v>47</v>
      </c>
      <c r="F186" s="55">
        <f t="shared" si="26"/>
        <v>2</v>
      </c>
      <c r="G186" s="56">
        <v>24</v>
      </c>
      <c r="H186">
        <v>7</v>
      </c>
      <c r="I186" s="58">
        <f t="shared" si="27"/>
        <v>7</v>
      </c>
      <c r="J186" s="52">
        <v>41</v>
      </c>
      <c r="K186" s="58">
        <f t="shared" si="34"/>
        <v>5.8571428571428568</v>
      </c>
      <c r="L186" s="58">
        <f t="shared" si="29"/>
        <v>13.922619047619047</v>
      </c>
      <c r="O186" s="59"/>
    </row>
    <row r="187" spans="1:15" x14ac:dyDescent="0.25">
      <c r="A187" s="45">
        <v>40134</v>
      </c>
      <c r="B187" s="41">
        <f t="shared" si="23"/>
        <v>2009</v>
      </c>
      <c r="C187" s="41">
        <f t="shared" si="24"/>
        <v>2009</v>
      </c>
      <c r="D187" s="41">
        <f t="shared" si="25"/>
        <v>47</v>
      </c>
      <c r="E187" s="41">
        <f t="shared" si="33"/>
        <v>47</v>
      </c>
      <c r="F187" s="55">
        <f t="shared" si="26"/>
        <v>3</v>
      </c>
      <c r="G187" s="56">
        <v>24</v>
      </c>
      <c r="H187">
        <v>6</v>
      </c>
      <c r="I187" s="58">
        <f t="shared" si="27"/>
        <v>6</v>
      </c>
      <c r="J187" s="52">
        <v>29</v>
      </c>
      <c r="K187" s="58">
        <f t="shared" si="34"/>
        <v>4.833333333333333</v>
      </c>
      <c r="L187" s="58">
        <f t="shared" si="29"/>
        <v>13.922619047619047</v>
      </c>
      <c r="O187" s="59"/>
    </row>
    <row r="188" spans="1:15" x14ac:dyDescent="0.25">
      <c r="A188" s="45">
        <v>40135</v>
      </c>
      <c r="B188" s="41">
        <f t="shared" si="23"/>
        <v>2009</v>
      </c>
      <c r="C188" s="41">
        <f t="shared" si="24"/>
        <v>2009</v>
      </c>
      <c r="D188" s="41">
        <f t="shared" si="25"/>
        <v>47</v>
      </c>
      <c r="E188" s="41">
        <f t="shared" si="33"/>
        <v>47</v>
      </c>
      <c r="F188" s="55">
        <f t="shared" si="26"/>
        <v>4</v>
      </c>
      <c r="G188" s="56">
        <v>12</v>
      </c>
      <c r="H188">
        <v>2</v>
      </c>
      <c r="I188" s="58">
        <f t="shared" si="27"/>
        <v>1</v>
      </c>
      <c r="J188" s="52">
        <v>29</v>
      </c>
      <c r="K188" s="58">
        <f t="shared" si="34"/>
        <v>29</v>
      </c>
      <c r="L188" s="58">
        <f t="shared" si="29"/>
        <v>13.922619047619047</v>
      </c>
      <c r="O188" s="59"/>
    </row>
    <row r="189" spans="1:15" x14ac:dyDescent="0.25">
      <c r="A189" s="45">
        <v>40139</v>
      </c>
      <c r="B189" s="41">
        <f t="shared" si="23"/>
        <v>2009</v>
      </c>
      <c r="C189" s="41">
        <f t="shared" si="24"/>
        <v>2009</v>
      </c>
      <c r="D189" s="41">
        <f t="shared" si="25"/>
        <v>48</v>
      </c>
      <c r="E189" s="41">
        <f t="shared" si="33"/>
        <v>48</v>
      </c>
      <c r="F189" s="55">
        <f t="shared" si="26"/>
        <v>1</v>
      </c>
      <c r="G189" s="61">
        <v>12</v>
      </c>
      <c r="H189">
        <v>13</v>
      </c>
      <c r="I189" s="58">
        <f t="shared" si="27"/>
        <v>6.5</v>
      </c>
      <c r="J189" s="52">
        <v>329</v>
      </c>
      <c r="K189" s="58">
        <f t="shared" si="34"/>
        <v>50.615384615384613</v>
      </c>
      <c r="L189" s="58">
        <f t="shared" si="29"/>
        <v>35.312873931623933</v>
      </c>
      <c r="M189" s="55">
        <v>99</v>
      </c>
      <c r="N189" s="55">
        <v>76</v>
      </c>
      <c r="O189" s="59">
        <f>N189/(M189+N189)</f>
        <v>0.43428571428571427</v>
      </c>
    </row>
    <row r="190" spans="1:15" x14ac:dyDescent="0.25">
      <c r="A190" s="45">
        <v>40140</v>
      </c>
      <c r="B190" s="41">
        <f t="shared" si="23"/>
        <v>2009</v>
      </c>
      <c r="C190" s="41">
        <f t="shared" si="24"/>
        <v>2009</v>
      </c>
      <c r="D190" s="41">
        <f t="shared" si="25"/>
        <v>48</v>
      </c>
      <c r="E190" s="41">
        <f t="shared" si="33"/>
        <v>48</v>
      </c>
      <c r="F190" s="55">
        <f t="shared" si="26"/>
        <v>2</v>
      </c>
      <c r="G190" s="56">
        <v>24</v>
      </c>
      <c r="H190">
        <v>10</v>
      </c>
      <c r="I190" s="58">
        <f t="shared" si="27"/>
        <v>10</v>
      </c>
      <c r="J190" s="52">
        <v>334</v>
      </c>
      <c r="K190" s="58">
        <f t="shared" si="34"/>
        <v>33.4</v>
      </c>
      <c r="L190" s="58">
        <f t="shared" si="29"/>
        <v>35.312873931623933</v>
      </c>
      <c r="M190" s="55">
        <v>94</v>
      </c>
      <c r="N190" s="55">
        <v>30</v>
      </c>
      <c r="O190" s="59">
        <f>N190/(M190+N190)</f>
        <v>0.24193548387096775</v>
      </c>
    </row>
    <row r="191" spans="1:15" x14ac:dyDescent="0.25">
      <c r="A191" s="45">
        <v>40141</v>
      </c>
      <c r="B191" s="41">
        <f t="shared" si="23"/>
        <v>2009</v>
      </c>
      <c r="C191" s="41">
        <f t="shared" si="24"/>
        <v>2009</v>
      </c>
      <c r="D191" s="41">
        <f t="shared" si="25"/>
        <v>48</v>
      </c>
      <c r="E191" s="41">
        <f t="shared" si="33"/>
        <v>48</v>
      </c>
      <c r="F191" s="55">
        <f t="shared" si="26"/>
        <v>3</v>
      </c>
      <c r="G191" s="56">
        <v>24</v>
      </c>
      <c r="H191">
        <v>8</v>
      </c>
      <c r="I191" s="58">
        <f t="shared" si="27"/>
        <v>8</v>
      </c>
      <c r="J191" s="52">
        <v>225</v>
      </c>
      <c r="K191" s="58">
        <f t="shared" si="34"/>
        <v>28.125</v>
      </c>
      <c r="L191" s="58">
        <f t="shared" si="29"/>
        <v>35.312873931623933</v>
      </c>
      <c r="O191" s="59"/>
    </row>
    <row r="192" spans="1:15" x14ac:dyDescent="0.25">
      <c r="A192" s="45">
        <v>40142</v>
      </c>
      <c r="B192" s="41">
        <f t="shared" si="23"/>
        <v>2009</v>
      </c>
      <c r="C192" s="41">
        <f t="shared" si="24"/>
        <v>2009</v>
      </c>
      <c r="D192" s="41">
        <f t="shared" si="25"/>
        <v>48</v>
      </c>
      <c r="E192" s="41">
        <f t="shared" si="33"/>
        <v>48</v>
      </c>
      <c r="F192" s="55">
        <f t="shared" si="26"/>
        <v>4</v>
      </c>
      <c r="G192" s="56">
        <v>12</v>
      </c>
      <c r="H192">
        <v>9</v>
      </c>
      <c r="I192" s="58">
        <f t="shared" si="27"/>
        <v>4.5</v>
      </c>
      <c r="J192" s="52">
        <v>131</v>
      </c>
      <c r="K192" s="58">
        <f t="shared" si="34"/>
        <v>29.111111111111111</v>
      </c>
      <c r="L192" s="58">
        <f t="shared" si="29"/>
        <v>35.312873931623933</v>
      </c>
      <c r="O192" s="59"/>
    </row>
    <row r="193" spans="1:15" x14ac:dyDescent="0.25">
      <c r="A193" s="45">
        <v>40146</v>
      </c>
      <c r="B193" s="41">
        <f t="shared" si="23"/>
        <v>2009</v>
      </c>
      <c r="C193" s="41">
        <f t="shared" si="24"/>
        <v>2009</v>
      </c>
      <c r="D193" s="41">
        <f t="shared" si="25"/>
        <v>49</v>
      </c>
      <c r="E193" s="41">
        <f t="shared" si="33"/>
        <v>49</v>
      </c>
      <c r="F193" s="55">
        <f t="shared" si="26"/>
        <v>1</v>
      </c>
      <c r="G193" s="61">
        <v>12</v>
      </c>
      <c r="H193">
        <v>19</v>
      </c>
      <c r="I193" s="58">
        <f t="shared" si="27"/>
        <v>9.5</v>
      </c>
      <c r="J193" s="52">
        <v>689</v>
      </c>
      <c r="K193" s="58">
        <f t="shared" si="34"/>
        <v>72.526315789473685</v>
      </c>
      <c r="L193" s="58">
        <f t="shared" si="29"/>
        <v>37.905388471177943</v>
      </c>
      <c r="O193" s="59"/>
    </row>
    <row r="194" spans="1:15" x14ac:dyDescent="0.25">
      <c r="A194" s="45">
        <v>40147</v>
      </c>
      <c r="B194" s="41">
        <f t="shared" ref="B194:B257" si="35">YEAR(A194)</f>
        <v>2009</v>
      </c>
      <c r="C194" s="41">
        <f t="shared" ref="C194:C257" si="36">IF(D194&gt;10,B194,B194-1)</f>
        <v>2009</v>
      </c>
      <c r="D194" s="41">
        <f t="shared" ref="D194:D257" si="37">WEEKNUM(A194)</f>
        <v>49</v>
      </c>
      <c r="E194" s="41">
        <f t="shared" si="33"/>
        <v>49</v>
      </c>
      <c r="F194" s="55">
        <f t="shared" ref="F194:F257" si="38">WEEKDAY(A194)</f>
        <v>2</v>
      </c>
      <c r="G194" s="56">
        <v>24</v>
      </c>
      <c r="H194">
        <v>18</v>
      </c>
      <c r="I194" s="58">
        <f t="shared" ref="I194:I257" si="39">(G194/24)*H194</f>
        <v>18</v>
      </c>
      <c r="J194" s="52">
        <v>444</v>
      </c>
      <c r="K194" s="58">
        <f t="shared" si="34"/>
        <v>24.666666666666668</v>
      </c>
      <c r="L194" s="58">
        <f t="shared" ref="L194:L257" si="40">AVERAGEIFS(K:K,C:C,C194,E:E,E194)</f>
        <v>37.905388471177943</v>
      </c>
      <c r="M194" s="55">
        <v>203</v>
      </c>
      <c r="N194" s="55">
        <v>118</v>
      </c>
      <c r="O194" s="59">
        <f t="shared" ref="O194:O219" si="41">N194/(M194+N194)</f>
        <v>0.36760124610591899</v>
      </c>
    </row>
    <row r="195" spans="1:15" x14ac:dyDescent="0.25">
      <c r="A195" s="45">
        <v>40148</v>
      </c>
      <c r="B195" s="41">
        <f t="shared" si="35"/>
        <v>2009</v>
      </c>
      <c r="C195" s="41">
        <f t="shared" si="36"/>
        <v>2009</v>
      </c>
      <c r="D195" s="41">
        <f t="shared" si="37"/>
        <v>49</v>
      </c>
      <c r="E195" s="41">
        <f t="shared" si="33"/>
        <v>49</v>
      </c>
      <c r="F195" s="55">
        <f t="shared" si="38"/>
        <v>3</v>
      </c>
      <c r="G195" s="56">
        <v>24</v>
      </c>
      <c r="H195">
        <v>14</v>
      </c>
      <c r="I195" s="58">
        <f t="shared" si="39"/>
        <v>14</v>
      </c>
      <c r="J195" s="52">
        <v>286</v>
      </c>
      <c r="K195" s="58">
        <f t="shared" si="34"/>
        <v>20.428571428571427</v>
      </c>
      <c r="L195" s="58">
        <f t="shared" si="40"/>
        <v>37.905388471177943</v>
      </c>
      <c r="M195" s="55">
        <v>107</v>
      </c>
      <c r="N195" s="55">
        <v>81</v>
      </c>
      <c r="O195" s="59">
        <f t="shared" si="41"/>
        <v>0.43085106382978722</v>
      </c>
    </row>
    <row r="196" spans="1:15" x14ac:dyDescent="0.25">
      <c r="A196" s="45">
        <v>40149</v>
      </c>
      <c r="B196" s="41">
        <f t="shared" si="35"/>
        <v>2009</v>
      </c>
      <c r="C196" s="41">
        <f t="shared" si="36"/>
        <v>2009</v>
      </c>
      <c r="D196" s="41">
        <f t="shared" si="37"/>
        <v>49</v>
      </c>
      <c r="E196" s="41">
        <f t="shared" si="33"/>
        <v>49</v>
      </c>
      <c r="F196" s="55">
        <f t="shared" si="38"/>
        <v>4</v>
      </c>
      <c r="G196" s="56">
        <v>12</v>
      </c>
      <c r="H196">
        <v>7</v>
      </c>
      <c r="I196" s="58">
        <f t="shared" si="39"/>
        <v>3.5</v>
      </c>
      <c r="J196" s="52">
        <v>119</v>
      </c>
      <c r="K196" s="58">
        <f t="shared" si="34"/>
        <v>34</v>
      </c>
      <c r="L196" s="58">
        <f t="shared" si="40"/>
        <v>37.905388471177943</v>
      </c>
      <c r="M196" s="55">
        <v>28</v>
      </c>
      <c r="N196" s="55">
        <v>17</v>
      </c>
      <c r="O196" s="59">
        <f t="shared" si="41"/>
        <v>0.37777777777777777</v>
      </c>
    </row>
    <row r="197" spans="1:15" x14ac:dyDescent="0.25">
      <c r="A197" s="45">
        <v>40153</v>
      </c>
      <c r="B197" s="41">
        <f t="shared" si="35"/>
        <v>2009</v>
      </c>
      <c r="C197" s="41">
        <f t="shared" si="36"/>
        <v>2009</v>
      </c>
      <c r="D197" s="41">
        <f t="shared" si="37"/>
        <v>50</v>
      </c>
      <c r="E197" s="41">
        <f t="shared" si="33"/>
        <v>50</v>
      </c>
      <c r="F197" s="55">
        <f t="shared" si="38"/>
        <v>1</v>
      </c>
      <c r="G197" s="61">
        <v>12</v>
      </c>
      <c r="H197">
        <v>23</v>
      </c>
      <c r="I197" s="58">
        <f t="shared" si="39"/>
        <v>11.5</v>
      </c>
      <c r="J197" s="52">
        <v>1090</v>
      </c>
      <c r="K197" s="58">
        <f t="shared" si="34"/>
        <v>94.782608695652172</v>
      </c>
      <c r="L197" s="58">
        <f t="shared" si="40"/>
        <v>67.594336384439359</v>
      </c>
      <c r="M197" s="55">
        <v>543</v>
      </c>
      <c r="N197" s="55">
        <v>314</v>
      </c>
      <c r="O197" s="59">
        <f t="shared" si="41"/>
        <v>0.36639439906651111</v>
      </c>
    </row>
    <row r="198" spans="1:15" x14ac:dyDescent="0.25">
      <c r="A198" s="45">
        <v>40154</v>
      </c>
      <c r="B198" s="41">
        <f t="shared" si="35"/>
        <v>2009</v>
      </c>
      <c r="C198" s="41">
        <f t="shared" si="36"/>
        <v>2009</v>
      </c>
      <c r="D198" s="41">
        <f t="shared" si="37"/>
        <v>50</v>
      </c>
      <c r="E198" s="41">
        <f t="shared" si="33"/>
        <v>50</v>
      </c>
      <c r="F198" s="55">
        <f t="shared" si="38"/>
        <v>2</v>
      </c>
      <c r="G198" s="56">
        <v>24</v>
      </c>
      <c r="H198">
        <v>19</v>
      </c>
      <c r="I198" s="58">
        <f t="shared" si="39"/>
        <v>19</v>
      </c>
      <c r="J198" s="52">
        <v>1233</v>
      </c>
      <c r="K198" s="58">
        <f t="shared" si="34"/>
        <v>64.89473684210526</v>
      </c>
      <c r="L198" s="58">
        <f t="shared" si="40"/>
        <v>67.594336384439359</v>
      </c>
      <c r="M198" s="55">
        <v>488</v>
      </c>
      <c r="N198" s="55">
        <v>286</v>
      </c>
      <c r="O198" s="59">
        <f t="shared" si="41"/>
        <v>0.36950904392764861</v>
      </c>
    </row>
    <row r="199" spans="1:15" x14ac:dyDescent="0.25">
      <c r="A199" s="45">
        <v>40155</v>
      </c>
      <c r="B199" s="41">
        <f t="shared" si="35"/>
        <v>2009</v>
      </c>
      <c r="C199" s="41">
        <f t="shared" si="36"/>
        <v>2009</v>
      </c>
      <c r="D199" s="41">
        <f t="shared" si="37"/>
        <v>50</v>
      </c>
      <c r="E199" s="41">
        <f t="shared" si="33"/>
        <v>50</v>
      </c>
      <c r="F199" s="55">
        <f t="shared" si="38"/>
        <v>3</v>
      </c>
      <c r="G199" s="56">
        <v>24</v>
      </c>
      <c r="H199">
        <v>20</v>
      </c>
      <c r="I199" s="58">
        <f t="shared" si="39"/>
        <v>20</v>
      </c>
      <c r="J199" s="52">
        <v>1094</v>
      </c>
      <c r="K199" s="58">
        <f t="shared" si="34"/>
        <v>54.7</v>
      </c>
      <c r="L199" s="58">
        <f t="shared" si="40"/>
        <v>67.594336384439359</v>
      </c>
      <c r="M199" s="55">
        <v>449</v>
      </c>
      <c r="N199" s="55">
        <v>307</v>
      </c>
      <c r="O199" s="59">
        <f t="shared" si="41"/>
        <v>0.4060846560846561</v>
      </c>
    </row>
    <row r="200" spans="1:15" x14ac:dyDescent="0.25">
      <c r="A200" s="45">
        <v>40156</v>
      </c>
      <c r="B200" s="41">
        <f t="shared" si="35"/>
        <v>2009</v>
      </c>
      <c r="C200" s="41">
        <f t="shared" si="36"/>
        <v>2009</v>
      </c>
      <c r="D200" s="41">
        <f t="shared" si="37"/>
        <v>50</v>
      </c>
      <c r="E200" s="41">
        <f t="shared" si="33"/>
        <v>50</v>
      </c>
      <c r="F200" s="55">
        <f t="shared" si="38"/>
        <v>4</v>
      </c>
      <c r="G200" s="56">
        <v>12</v>
      </c>
      <c r="H200">
        <v>14</v>
      </c>
      <c r="I200" s="58">
        <f t="shared" si="39"/>
        <v>7</v>
      </c>
      <c r="J200" s="52">
        <v>392</v>
      </c>
      <c r="K200" s="58">
        <f t="shared" si="34"/>
        <v>56</v>
      </c>
      <c r="L200" s="58">
        <f t="shared" si="40"/>
        <v>67.594336384439359</v>
      </c>
      <c r="M200" s="55">
        <v>86</v>
      </c>
      <c r="N200" s="55">
        <v>80</v>
      </c>
      <c r="O200" s="59">
        <f t="shared" si="41"/>
        <v>0.48192771084337349</v>
      </c>
    </row>
    <row r="201" spans="1:15" x14ac:dyDescent="0.25">
      <c r="A201" s="45">
        <v>40160</v>
      </c>
      <c r="B201" s="41">
        <f t="shared" si="35"/>
        <v>2009</v>
      </c>
      <c r="C201" s="41">
        <f t="shared" si="36"/>
        <v>2009</v>
      </c>
      <c r="D201" s="41">
        <f t="shared" si="37"/>
        <v>51</v>
      </c>
      <c r="E201" s="41">
        <f t="shared" si="33"/>
        <v>51</v>
      </c>
      <c r="F201" s="55">
        <f t="shared" si="38"/>
        <v>1</v>
      </c>
      <c r="G201" s="61">
        <v>12</v>
      </c>
      <c r="H201">
        <v>28</v>
      </c>
      <c r="I201" s="58">
        <f t="shared" si="39"/>
        <v>14</v>
      </c>
      <c r="J201" s="52">
        <v>1202</v>
      </c>
      <c r="K201" s="58">
        <f t="shared" si="34"/>
        <v>85.857142857142861</v>
      </c>
      <c r="L201" s="58">
        <f t="shared" si="40"/>
        <v>51.887987012987011</v>
      </c>
      <c r="M201" s="55">
        <v>241</v>
      </c>
      <c r="N201" s="55">
        <v>188</v>
      </c>
      <c r="O201" s="59">
        <f t="shared" si="41"/>
        <v>0.43822843822843821</v>
      </c>
    </row>
    <row r="202" spans="1:15" x14ac:dyDescent="0.25">
      <c r="A202" s="45">
        <v>40161</v>
      </c>
      <c r="B202" s="41">
        <f t="shared" si="35"/>
        <v>2009</v>
      </c>
      <c r="C202" s="41">
        <f t="shared" si="36"/>
        <v>2009</v>
      </c>
      <c r="D202" s="41">
        <f t="shared" si="37"/>
        <v>51</v>
      </c>
      <c r="E202" s="41">
        <f t="shared" si="33"/>
        <v>51</v>
      </c>
      <c r="F202" s="55">
        <f t="shared" si="38"/>
        <v>2</v>
      </c>
      <c r="G202" s="56">
        <v>24</v>
      </c>
      <c r="H202">
        <v>22</v>
      </c>
      <c r="I202" s="58">
        <f t="shared" si="39"/>
        <v>22</v>
      </c>
      <c r="J202" s="52">
        <v>1021</v>
      </c>
      <c r="K202" s="58">
        <f t="shared" si="34"/>
        <v>46.409090909090907</v>
      </c>
      <c r="L202" s="58">
        <f t="shared" si="40"/>
        <v>51.887987012987011</v>
      </c>
      <c r="M202" s="55">
        <v>393</v>
      </c>
      <c r="N202" s="55">
        <v>306</v>
      </c>
      <c r="O202" s="59">
        <f t="shared" si="41"/>
        <v>0.43776824034334766</v>
      </c>
    </row>
    <row r="203" spans="1:15" x14ac:dyDescent="0.25">
      <c r="A203" s="45">
        <v>40162</v>
      </c>
      <c r="B203" s="41">
        <f t="shared" si="35"/>
        <v>2009</v>
      </c>
      <c r="C203" s="41">
        <f t="shared" si="36"/>
        <v>2009</v>
      </c>
      <c r="D203" s="41">
        <f t="shared" si="37"/>
        <v>51</v>
      </c>
      <c r="E203" s="41">
        <f t="shared" si="33"/>
        <v>51</v>
      </c>
      <c r="F203" s="55">
        <f t="shared" si="38"/>
        <v>3</v>
      </c>
      <c r="G203" s="56">
        <v>24</v>
      </c>
      <c r="H203">
        <v>20</v>
      </c>
      <c r="I203" s="58">
        <f t="shared" si="39"/>
        <v>20</v>
      </c>
      <c r="J203" s="52">
        <v>620</v>
      </c>
      <c r="K203" s="58">
        <f t="shared" si="34"/>
        <v>31</v>
      </c>
      <c r="L203" s="58">
        <f t="shared" si="40"/>
        <v>51.887987012987011</v>
      </c>
      <c r="M203" s="55">
        <v>198</v>
      </c>
      <c r="N203" s="55">
        <v>139</v>
      </c>
      <c r="O203" s="59">
        <f t="shared" si="41"/>
        <v>0.41246290801186941</v>
      </c>
    </row>
    <row r="204" spans="1:15" x14ac:dyDescent="0.25">
      <c r="A204" s="45">
        <v>40163</v>
      </c>
      <c r="B204" s="41">
        <f t="shared" si="35"/>
        <v>2009</v>
      </c>
      <c r="C204" s="41">
        <f t="shared" si="36"/>
        <v>2009</v>
      </c>
      <c r="D204" s="41">
        <f t="shared" si="37"/>
        <v>51</v>
      </c>
      <c r="E204" s="41">
        <f t="shared" si="33"/>
        <v>51</v>
      </c>
      <c r="F204" s="55">
        <f t="shared" si="38"/>
        <v>4</v>
      </c>
      <c r="G204" s="56">
        <v>12</v>
      </c>
      <c r="H204">
        <v>14</v>
      </c>
      <c r="I204" s="58">
        <f t="shared" si="39"/>
        <v>7</v>
      </c>
      <c r="J204" s="52">
        <v>310</v>
      </c>
      <c r="K204" s="58">
        <f t="shared" si="34"/>
        <v>44.285714285714285</v>
      </c>
      <c r="L204" s="58">
        <f t="shared" si="40"/>
        <v>51.887987012987011</v>
      </c>
      <c r="M204" s="55">
        <v>116</v>
      </c>
      <c r="N204" s="55">
        <v>65</v>
      </c>
      <c r="O204" s="59">
        <f t="shared" si="41"/>
        <v>0.35911602209944754</v>
      </c>
    </row>
    <row r="205" spans="1:15" x14ac:dyDescent="0.25">
      <c r="A205" s="45">
        <v>40167</v>
      </c>
      <c r="B205" s="41">
        <f t="shared" si="35"/>
        <v>2009</v>
      </c>
      <c r="C205" s="41">
        <f t="shared" si="36"/>
        <v>2009</v>
      </c>
      <c r="D205" s="41">
        <f t="shared" si="37"/>
        <v>52</v>
      </c>
      <c r="E205" s="41">
        <f t="shared" si="33"/>
        <v>52</v>
      </c>
      <c r="F205" s="55">
        <f t="shared" si="38"/>
        <v>1</v>
      </c>
      <c r="G205" s="61">
        <v>12</v>
      </c>
      <c r="H205">
        <v>28</v>
      </c>
      <c r="I205" s="58">
        <f t="shared" si="39"/>
        <v>14</v>
      </c>
      <c r="J205" s="52">
        <v>1638</v>
      </c>
      <c r="K205" s="58">
        <f t="shared" si="34"/>
        <v>117</v>
      </c>
      <c r="L205" s="58">
        <f t="shared" si="40"/>
        <v>81.437179487179492</v>
      </c>
      <c r="M205" s="55">
        <v>318</v>
      </c>
      <c r="N205" s="55">
        <v>197</v>
      </c>
      <c r="O205" s="59">
        <f t="shared" si="41"/>
        <v>0.3825242718446602</v>
      </c>
    </row>
    <row r="206" spans="1:15" x14ac:dyDescent="0.25">
      <c r="A206" s="45">
        <v>40168</v>
      </c>
      <c r="B206" s="41">
        <f t="shared" si="35"/>
        <v>2009</v>
      </c>
      <c r="C206" s="41">
        <f t="shared" si="36"/>
        <v>2009</v>
      </c>
      <c r="D206" s="41">
        <f t="shared" si="37"/>
        <v>52</v>
      </c>
      <c r="E206" s="41">
        <f t="shared" si="33"/>
        <v>52</v>
      </c>
      <c r="F206" s="55">
        <f t="shared" si="38"/>
        <v>2</v>
      </c>
      <c r="G206" s="56">
        <v>24</v>
      </c>
      <c r="H206">
        <v>21</v>
      </c>
      <c r="I206" s="58">
        <f t="shared" si="39"/>
        <v>21</v>
      </c>
      <c r="J206" s="52">
        <v>1526</v>
      </c>
      <c r="K206" s="58">
        <f t="shared" si="34"/>
        <v>72.666666666666671</v>
      </c>
      <c r="L206" s="58">
        <f t="shared" si="40"/>
        <v>81.437179487179492</v>
      </c>
      <c r="M206" s="55">
        <v>411</v>
      </c>
      <c r="N206" s="55">
        <v>302</v>
      </c>
      <c r="O206" s="59">
        <f t="shared" si="41"/>
        <v>0.42356241234221598</v>
      </c>
    </row>
    <row r="207" spans="1:15" x14ac:dyDescent="0.25">
      <c r="A207" s="45">
        <v>40169</v>
      </c>
      <c r="B207" s="41">
        <f t="shared" si="35"/>
        <v>2009</v>
      </c>
      <c r="C207" s="41">
        <f t="shared" si="36"/>
        <v>2009</v>
      </c>
      <c r="D207" s="41">
        <f t="shared" si="37"/>
        <v>52</v>
      </c>
      <c r="E207" s="41">
        <f t="shared" si="33"/>
        <v>52</v>
      </c>
      <c r="F207" s="55">
        <f t="shared" si="38"/>
        <v>3</v>
      </c>
      <c r="G207" s="56">
        <v>24</v>
      </c>
      <c r="H207">
        <v>26</v>
      </c>
      <c r="I207" s="58">
        <f t="shared" si="39"/>
        <v>26</v>
      </c>
      <c r="J207" s="52">
        <v>1472</v>
      </c>
      <c r="K207" s="58">
        <f t="shared" si="34"/>
        <v>56.615384615384613</v>
      </c>
      <c r="L207" s="58">
        <f t="shared" si="40"/>
        <v>81.437179487179492</v>
      </c>
      <c r="M207" s="55">
        <v>423</v>
      </c>
      <c r="N207" s="55">
        <v>334</v>
      </c>
      <c r="O207" s="59">
        <f t="shared" si="41"/>
        <v>0.44121532364597094</v>
      </c>
    </row>
    <row r="208" spans="1:15" x14ac:dyDescent="0.25">
      <c r="A208" s="45">
        <v>40170</v>
      </c>
      <c r="B208" s="41">
        <f t="shared" si="35"/>
        <v>2009</v>
      </c>
      <c r="C208" s="41">
        <f t="shared" si="36"/>
        <v>2009</v>
      </c>
      <c r="D208" s="41">
        <f t="shared" si="37"/>
        <v>52</v>
      </c>
      <c r="E208" s="41">
        <f t="shared" si="33"/>
        <v>52</v>
      </c>
      <c r="F208" s="55">
        <f t="shared" si="38"/>
        <v>4</v>
      </c>
      <c r="G208" s="56">
        <v>12</v>
      </c>
      <c r="H208">
        <v>15</v>
      </c>
      <c r="I208" s="58">
        <f t="shared" si="39"/>
        <v>7.5</v>
      </c>
      <c r="J208" s="52">
        <v>596</v>
      </c>
      <c r="K208" s="58">
        <f t="shared" si="34"/>
        <v>79.466666666666669</v>
      </c>
      <c r="L208" s="58">
        <f t="shared" si="40"/>
        <v>81.437179487179492</v>
      </c>
      <c r="M208" s="55">
        <v>259</v>
      </c>
      <c r="N208" s="55">
        <v>208</v>
      </c>
      <c r="O208" s="59">
        <f t="shared" si="41"/>
        <v>0.44539614561027835</v>
      </c>
    </row>
    <row r="209" spans="1:15" x14ac:dyDescent="0.25">
      <c r="A209" s="45">
        <v>40174</v>
      </c>
      <c r="B209" s="41">
        <f t="shared" si="35"/>
        <v>2009</v>
      </c>
      <c r="C209" s="41">
        <f t="shared" si="36"/>
        <v>2009</v>
      </c>
      <c r="D209" s="41">
        <f t="shared" si="37"/>
        <v>53</v>
      </c>
      <c r="E209" s="41">
        <f t="shared" si="33"/>
        <v>53</v>
      </c>
      <c r="F209" s="55">
        <f t="shared" si="38"/>
        <v>1</v>
      </c>
      <c r="G209" s="61">
        <v>12</v>
      </c>
      <c r="H209">
        <v>22</v>
      </c>
      <c r="I209" s="58">
        <f t="shared" si="39"/>
        <v>11</v>
      </c>
      <c r="J209" s="52">
        <v>799</v>
      </c>
      <c r="K209" s="58">
        <f t="shared" si="34"/>
        <v>72.63636363636364</v>
      </c>
      <c r="L209" s="58">
        <f t="shared" si="40"/>
        <v>51.083766233766241</v>
      </c>
      <c r="M209" s="55">
        <v>282</v>
      </c>
      <c r="N209" s="55">
        <v>279</v>
      </c>
      <c r="O209" s="59">
        <f t="shared" si="41"/>
        <v>0.49732620320855614</v>
      </c>
    </row>
    <row r="210" spans="1:15" x14ac:dyDescent="0.25">
      <c r="A210" s="45">
        <v>40175</v>
      </c>
      <c r="B210" s="41">
        <f t="shared" si="35"/>
        <v>2009</v>
      </c>
      <c r="C210" s="41">
        <f t="shared" si="36"/>
        <v>2009</v>
      </c>
      <c r="D210" s="41">
        <f t="shared" si="37"/>
        <v>53</v>
      </c>
      <c r="E210" s="41">
        <f t="shared" si="33"/>
        <v>53</v>
      </c>
      <c r="F210" s="55">
        <f t="shared" si="38"/>
        <v>2</v>
      </c>
      <c r="G210" s="56">
        <v>24</v>
      </c>
      <c r="H210">
        <v>22</v>
      </c>
      <c r="I210" s="58">
        <f t="shared" si="39"/>
        <v>22</v>
      </c>
      <c r="J210" s="52">
        <v>753</v>
      </c>
      <c r="K210" s="58">
        <f t="shared" si="34"/>
        <v>34.227272727272727</v>
      </c>
      <c r="L210" s="58">
        <f t="shared" si="40"/>
        <v>51.083766233766241</v>
      </c>
      <c r="M210" s="55">
        <v>275</v>
      </c>
      <c r="N210" s="55">
        <v>243</v>
      </c>
      <c r="O210" s="59">
        <f t="shared" si="41"/>
        <v>0.46911196911196912</v>
      </c>
    </row>
    <row r="211" spans="1:15" x14ac:dyDescent="0.25">
      <c r="A211" s="45">
        <v>40176</v>
      </c>
      <c r="B211" s="41">
        <f t="shared" si="35"/>
        <v>2009</v>
      </c>
      <c r="C211" s="41">
        <f t="shared" si="36"/>
        <v>2009</v>
      </c>
      <c r="D211" s="41">
        <f t="shared" si="37"/>
        <v>53</v>
      </c>
      <c r="E211" s="41">
        <f t="shared" si="33"/>
        <v>53</v>
      </c>
      <c r="F211" s="55">
        <f t="shared" si="38"/>
        <v>3</v>
      </c>
      <c r="G211" s="56">
        <v>24</v>
      </c>
      <c r="H211">
        <v>20</v>
      </c>
      <c r="I211" s="58">
        <f t="shared" si="39"/>
        <v>20</v>
      </c>
      <c r="J211" s="52">
        <v>658</v>
      </c>
      <c r="K211" s="58">
        <f t="shared" si="34"/>
        <v>32.9</v>
      </c>
      <c r="L211" s="58">
        <f t="shared" si="40"/>
        <v>51.083766233766241</v>
      </c>
      <c r="M211" s="55">
        <v>207</v>
      </c>
      <c r="N211" s="55">
        <v>160</v>
      </c>
      <c r="O211" s="59">
        <f t="shared" si="41"/>
        <v>0.43596730245231607</v>
      </c>
    </row>
    <row r="212" spans="1:15" x14ac:dyDescent="0.25">
      <c r="A212" s="45">
        <v>40177</v>
      </c>
      <c r="B212" s="41">
        <f t="shared" si="35"/>
        <v>2009</v>
      </c>
      <c r="C212" s="41">
        <f t="shared" si="36"/>
        <v>2009</v>
      </c>
      <c r="D212" s="41">
        <f t="shared" si="37"/>
        <v>53</v>
      </c>
      <c r="E212" s="41">
        <f t="shared" si="33"/>
        <v>53</v>
      </c>
      <c r="F212" s="55">
        <f t="shared" si="38"/>
        <v>4</v>
      </c>
      <c r="G212" s="56">
        <v>12</v>
      </c>
      <c r="H212">
        <v>14</v>
      </c>
      <c r="I212" s="58">
        <f t="shared" si="39"/>
        <v>7</v>
      </c>
      <c r="J212" s="52">
        <v>452</v>
      </c>
      <c r="K212" s="58">
        <f t="shared" si="34"/>
        <v>64.571428571428569</v>
      </c>
      <c r="L212" s="58">
        <f t="shared" si="40"/>
        <v>51.083766233766241</v>
      </c>
      <c r="M212" s="55">
        <v>117</v>
      </c>
      <c r="N212" s="55">
        <v>116</v>
      </c>
      <c r="O212" s="59">
        <f t="shared" si="41"/>
        <v>0.4978540772532189</v>
      </c>
    </row>
    <row r="213" spans="1:15" x14ac:dyDescent="0.25">
      <c r="A213" s="45">
        <v>40181</v>
      </c>
      <c r="B213" s="41">
        <f t="shared" si="35"/>
        <v>2010</v>
      </c>
      <c r="C213" s="41">
        <f t="shared" si="36"/>
        <v>2009</v>
      </c>
      <c r="D213" s="41">
        <f t="shared" si="37"/>
        <v>2</v>
      </c>
      <c r="E213" s="41">
        <v>54</v>
      </c>
      <c r="F213" s="55">
        <f t="shared" si="38"/>
        <v>1</v>
      </c>
      <c r="G213" s="61">
        <v>12</v>
      </c>
      <c r="H213">
        <v>27</v>
      </c>
      <c r="I213" s="58">
        <f t="shared" si="39"/>
        <v>13.5</v>
      </c>
      <c r="J213" s="52">
        <v>1079</v>
      </c>
      <c r="K213" s="58">
        <f t="shared" si="34"/>
        <v>79.925925925925924</v>
      </c>
      <c r="L213" s="58">
        <f t="shared" si="40"/>
        <v>41.852747715247716</v>
      </c>
      <c r="M213" s="55">
        <v>305</v>
      </c>
      <c r="N213" s="55">
        <v>236</v>
      </c>
      <c r="O213" s="59">
        <f t="shared" si="41"/>
        <v>0.43622920517560076</v>
      </c>
    </row>
    <row r="214" spans="1:15" x14ac:dyDescent="0.25">
      <c r="A214" s="45">
        <v>40182</v>
      </c>
      <c r="B214" s="41">
        <f t="shared" si="35"/>
        <v>2010</v>
      </c>
      <c r="C214" s="41">
        <f t="shared" si="36"/>
        <v>2009</v>
      </c>
      <c r="D214" s="41">
        <f t="shared" si="37"/>
        <v>2</v>
      </c>
      <c r="E214" s="41">
        <v>54</v>
      </c>
      <c r="F214" s="55">
        <f t="shared" si="38"/>
        <v>2</v>
      </c>
      <c r="G214" s="56">
        <v>24</v>
      </c>
      <c r="H214">
        <v>22</v>
      </c>
      <c r="I214" s="58">
        <f t="shared" si="39"/>
        <v>22</v>
      </c>
      <c r="J214" s="52">
        <v>569</v>
      </c>
      <c r="K214" s="58">
        <f t="shared" si="34"/>
        <v>25.863636363636363</v>
      </c>
      <c r="L214" s="58">
        <f t="shared" si="40"/>
        <v>41.852747715247716</v>
      </c>
      <c r="M214" s="55">
        <v>138</v>
      </c>
      <c r="N214" s="55">
        <v>140</v>
      </c>
      <c r="O214" s="59">
        <f t="shared" si="41"/>
        <v>0.50359712230215825</v>
      </c>
    </row>
    <row r="215" spans="1:15" x14ac:dyDescent="0.25">
      <c r="A215" s="45">
        <v>40183</v>
      </c>
      <c r="B215" s="41">
        <f t="shared" si="35"/>
        <v>2010</v>
      </c>
      <c r="C215" s="41">
        <f t="shared" si="36"/>
        <v>2009</v>
      </c>
      <c r="D215" s="41">
        <f t="shared" si="37"/>
        <v>2</v>
      </c>
      <c r="E215" s="41">
        <v>54</v>
      </c>
      <c r="F215" s="55">
        <f t="shared" si="38"/>
        <v>3</v>
      </c>
      <c r="G215" s="56">
        <v>24</v>
      </c>
      <c r="H215">
        <v>20</v>
      </c>
      <c r="I215" s="58">
        <f t="shared" si="39"/>
        <v>20</v>
      </c>
      <c r="J215" s="52">
        <v>381</v>
      </c>
      <c r="K215" s="58">
        <f t="shared" si="34"/>
        <v>19.05</v>
      </c>
      <c r="L215" s="58">
        <f t="shared" si="40"/>
        <v>41.852747715247716</v>
      </c>
      <c r="M215" s="55">
        <v>75</v>
      </c>
      <c r="N215" s="55">
        <v>89</v>
      </c>
      <c r="O215" s="59">
        <f t="shared" si="41"/>
        <v>0.54268292682926833</v>
      </c>
    </row>
    <row r="216" spans="1:15" x14ac:dyDescent="0.25">
      <c r="A216" s="45">
        <v>40184</v>
      </c>
      <c r="B216" s="41">
        <f t="shared" si="35"/>
        <v>2010</v>
      </c>
      <c r="C216" s="41">
        <f t="shared" si="36"/>
        <v>2009</v>
      </c>
      <c r="D216" s="41">
        <f t="shared" si="37"/>
        <v>2</v>
      </c>
      <c r="E216" s="41">
        <v>54</v>
      </c>
      <c r="F216" s="55">
        <f t="shared" si="38"/>
        <v>4</v>
      </c>
      <c r="G216" s="56">
        <v>12</v>
      </c>
      <c r="H216">
        <v>7</v>
      </c>
      <c r="I216" s="58">
        <f t="shared" si="39"/>
        <v>3.5</v>
      </c>
      <c r="J216" s="52">
        <v>149</v>
      </c>
      <c r="K216" s="58">
        <f t="shared" si="34"/>
        <v>42.571428571428569</v>
      </c>
      <c r="L216" s="58">
        <f t="shared" si="40"/>
        <v>41.852747715247716</v>
      </c>
      <c r="M216" s="55">
        <v>13</v>
      </c>
      <c r="N216" s="55">
        <v>17</v>
      </c>
      <c r="O216" s="59">
        <f t="shared" si="41"/>
        <v>0.56666666666666665</v>
      </c>
    </row>
    <row r="217" spans="1:15" x14ac:dyDescent="0.25">
      <c r="A217" s="45">
        <v>40503</v>
      </c>
      <c r="B217" s="41">
        <f t="shared" si="35"/>
        <v>2010</v>
      </c>
      <c r="C217" s="41">
        <f t="shared" si="36"/>
        <v>2010</v>
      </c>
      <c r="D217" s="41">
        <f t="shared" si="37"/>
        <v>48</v>
      </c>
      <c r="E217" s="41">
        <f t="shared" ref="E217:E260" si="42">IF(D217&gt;10,D217,"")</f>
        <v>48</v>
      </c>
      <c r="F217" s="55">
        <f t="shared" si="38"/>
        <v>1</v>
      </c>
      <c r="G217" s="61">
        <v>12</v>
      </c>
      <c r="H217">
        <v>19</v>
      </c>
      <c r="I217" s="58">
        <f t="shared" si="39"/>
        <v>9.5</v>
      </c>
      <c r="J217" s="52">
        <v>426</v>
      </c>
      <c r="K217" s="58">
        <f t="shared" si="34"/>
        <v>44.842105263157897</v>
      </c>
      <c r="L217" s="58">
        <f t="shared" si="40"/>
        <v>46.308145363408528</v>
      </c>
      <c r="M217" s="55">
        <v>197</v>
      </c>
      <c r="N217" s="55">
        <v>135</v>
      </c>
      <c r="O217" s="59">
        <f t="shared" si="41"/>
        <v>0.40662650602409639</v>
      </c>
    </row>
    <row r="218" spans="1:15" x14ac:dyDescent="0.25">
      <c r="A218" s="45">
        <v>40504</v>
      </c>
      <c r="B218" s="41">
        <f t="shared" si="35"/>
        <v>2010</v>
      </c>
      <c r="C218" s="41">
        <f t="shared" si="36"/>
        <v>2010</v>
      </c>
      <c r="D218" s="41">
        <f t="shared" si="37"/>
        <v>48</v>
      </c>
      <c r="E218" s="41">
        <f t="shared" si="42"/>
        <v>48</v>
      </c>
      <c r="F218" s="55">
        <f t="shared" si="38"/>
        <v>2</v>
      </c>
      <c r="G218" s="56">
        <v>24</v>
      </c>
      <c r="H218">
        <v>15</v>
      </c>
      <c r="I218" s="58">
        <f t="shared" si="39"/>
        <v>15</v>
      </c>
      <c r="J218" s="52">
        <v>278</v>
      </c>
      <c r="K218" s="58">
        <f t="shared" si="34"/>
        <v>18.533333333333335</v>
      </c>
      <c r="L218" s="58">
        <f t="shared" si="40"/>
        <v>46.308145363408528</v>
      </c>
      <c r="M218" s="55">
        <v>95</v>
      </c>
      <c r="N218" s="55">
        <v>45</v>
      </c>
      <c r="O218" s="59">
        <f t="shared" si="41"/>
        <v>0.32142857142857145</v>
      </c>
    </row>
    <row r="219" spans="1:15" x14ac:dyDescent="0.25">
      <c r="A219" s="45">
        <v>40505</v>
      </c>
      <c r="B219" s="41">
        <f t="shared" si="35"/>
        <v>2010</v>
      </c>
      <c r="C219" s="41">
        <f t="shared" si="36"/>
        <v>2010</v>
      </c>
      <c r="D219" s="41">
        <f t="shared" si="37"/>
        <v>48</v>
      </c>
      <c r="E219" s="41">
        <f t="shared" si="42"/>
        <v>48</v>
      </c>
      <c r="F219" s="55">
        <f t="shared" si="38"/>
        <v>3</v>
      </c>
      <c r="G219" s="56">
        <v>24</v>
      </c>
      <c r="H219">
        <v>7</v>
      </c>
      <c r="I219" s="58">
        <f t="shared" si="39"/>
        <v>7</v>
      </c>
      <c r="J219" s="52">
        <v>209</v>
      </c>
      <c r="K219" s="58">
        <f t="shared" si="34"/>
        <v>29.857142857142858</v>
      </c>
      <c r="L219" s="58">
        <f t="shared" si="40"/>
        <v>46.308145363408528</v>
      </c>
      <c r="M219" s="55">
        <v>80</v>
      </c>
      <c r="N219" s="55">
        <v>31</v>
      </c>
      <c r="O219" s="59">
        <f t="shared" si="41"/>
        <v>0.27927927927927926</v>
      </c>
    </row>
    <row r="220" spans="1:15" x14ac:dyDescent="0.25">
      <c r="A220" s="45">
        <v>40506</v>
      </c>
      <c r="B220" s="41">
        <f t="shared" si="35"/>
        <v>2010</v>
      </c>
      <c r="C220" s="41">
        <f t="shared" si="36"/>
        <v>2010</v>
      </c>
      <c r="D220" s="41">
        <f t="shared" si="37"/>
        <v>48</v>
      </c>
      <c r="E220" s="41">
        <f t="shared" si="42"/>
        <v>48</v>
      </c>
      <c r="F220" s="55">
        <f t="shared" si="38"/>
        <v>4</v>
      </c>
      <c r="G220" s="56">
        <v>12</v>
      </c>
      <c r="H220">
        <v>3</v>
      </c>
      <c r="I220" s="58">
        <f t="shared" si="39"/>
        <v>1.5</v>
      </c>
      <c r="J220" s="52">
        <v>138</v>
      </c>
      <c r="K220" s="58">
        <f t="shared" si="34"/>
        <v>92</v>
      </c>
      <c r="L220" s="58">
        <f t="shared" si="40"/>
        <v>46.308145363408528</v>
      </c>
      <c r="O220" s="59"/>
    </row>
    <row r="221" spans="1:15" x14ac:dyDescent="0.25">
      <c r="A221" s="45">
        <v>40510</v>
      </c>
      <c r="B221" s="41">
        <f t="shared" si="35"/>
        <v>2010</v>
      </c>
      <c r="C221" s="41">
        <f t="shared" si="36"/>
        <v>2010</v>
      </c>
      <c r="D221" s="41">
        <f t="shared" si="37"/>
        <v>49</v>
      </c>
      <c r="E221" s="41">
        <f t="shared" si="42"/>
        <v>49</v>
      </c>
      <c r="F221" s="55">
        <f t="shared" si="38"/>
        <v>1</v>
      </c>
      <c r="G221" s="61">
        <v>12</v>
      </c>
      <c r="H221">
        <v>20</v>
      </c>
      <c r="I221" s="58">
        <f t="shared" si="39"/>
        <v>10</v>
      </c>
      <c r="J221" s="52">
        <v>1622</v>
      </c>
      <c r="K221" s="58">
        <f t="shared" si="34"/>
        <v>162.19999999999999</v>
      </c>
      <c r="L221" s="58">
        <f t="shared" si="40"/>
        <v>80.416666666666657</v>
      </c>
      <c r="M221" s="55">
        <v>726</v>
      </c>
      <c r="N221" s="55">
        <v>495</v>
      </c>
      <c r="O221" s="59">
        <f t="shared" ref="O221:O237" si="43">N221/(M221+N221)</f>
        <v>0.40540540540540543</v>
      </c>
    </row>
    <row r="222" spans="1:15" x14ac:dyDescent="0.25">
      <c r="A222" s="45">
        <v>40511</v>
      </c>
      <c r="B222" s="41">
        <f t="shared" si="35"/>
        <v>2010</v>
      </c>
      <c r="C222" s="41">
        <f t="shared" si="36"/>
        <v>2010</v>
      </c>
      <c r="D222" s="41">
        <f t="shared" si="37"/>
        <v>49</v>
      </c>
      <c r="E222" s="41">
        <f t="shared" si="42"/>
        <v>49</v>
      </c>
      <c r="F222" s="55">
        <f t="shared" si="38"/>
        <v>2</v>
      </c>
      <c r="G222" s="56">
        <v>24</v>
      </c>
      <c r="H222">
        <v>18</v>
      </c>
      <c r="I222" s="58">
        <f t="shared" si="39"/>
        <v>18</v>
      </c>
      <c r="J222" s="52">
        <v>1092</v>
      </c>
      <c r="K222" s="58">
        <f t="shared" si="34"/>
        <v>60.666666666666664</v>
      </c>
      <c r="L222" s="58">
        <f t="shared" si="40"/>
        <v>80.416666666666657</v>
      </c>
      <c r="M222" s="55">
        <v>381</v>
      </c>
      <c r="N222" s="55">
        <v>231</v>
      </c>
      <c r="O222" s="59">
        <f t="shared" si="43"/>
        <v>0.37745098039215685</v>
      </c>
    </row>
    <row r="223" spans="1:15" x14ac:dyDescent="0.25">
      <c r="A223" s="45">
        <v>40512</v>
      </c>
      <c r="B223" s="41">
        <f t="shared" si="35"/>
        <v>2010</v>
      </c>
      <c r="C223" s="41">
        <f t="shared" si="36"/>
        <v>2010</v>
      </c>
      <c r="D223" s="41">
        <f t="shared" si="37"/>
        <v>49</v>
      </c>
      <c r="E223" s="41">
        <f t="shared" si="42"/>
        <v>49</v>
      </c>
      <c r="F223" s="55">
        <f t="shared" si="38"/>
        <v>3</v>
      </c>
      <c r="G223" s="56">
        <v>24</v>
      </c>
      <c r="H223">
        <v>15</v>
      </c>
      <c r="I223" s="58">
        <f t="shared" si="39"/>
        <v>15</v>
      </c>
      <c r="J223" s="52">
        <v>399</v>
      </c>
      <c r="K223" s="58">
        <f t="shared" si="34"/>
        <v>26.6</v>
      </c>
      <c r="L223" s="58">
        <f t="shared" si="40"/>
        <v>80.416666666666657</v>
      </c>
      <c r="M223" s="55">
        <v>175</v>
      </c>
      <c r="N223" s="55">
        <v>90</v>
      </c>
      <c r="O223" s="59">
        <f t="shared" si="43"/>
        <v>0.33962264150943394</v>
      </c>
    </row>
    <row r="224" spans="1:15" x14ac:dyDescent="0.25">
      <c r="A224" s="45">
        <v>40513</v>
      </c>
      <c r="B224" s="41">
        <f t="shared" si="35"/>
        <v>2010</v>
      </c>
      <c r="C224" s="41">
        <f t="shared" si="36"/>
        <v>2010</v>
      </c>
      <c r="D224" s="41">
        <f t="shared" si="37"/>
        <v>49</v>
      </c>
      <c r="E224" s="41">
        <f t="shared" si="42"/>
        <v>49</v>
      </c>
      <c r="F224" s="55">
        <f t="shared" si="38"/>
        <v>4</v>
      </c>
      <c r="G224" s="56">
        <v>12</v>
      </c>
      <c r="H224">
        <v>10</v>
      </c>
      <c r="I224" s="58">
        <f t="shared" si="39"/>
        <v>5</v>
      </c>
      <c r="J224" s="52">
        <v>361</v>
      </c>
      <c r="K224" s="58">
        <f t="shared" si="34"/>
        <v>72.2</v>
      </c>
      <c r="L224" s="58">
        <f t="shared" si="40"/>
        <v>80.416666666666657</v>
      </c>
      <c r="M224" s="55">
        <v>13</v>
      </c>
      <c r="N224" s="55">
        <v>3</v>
      </c>
      <c r="O224" s="59">
        <f t="shared" si="43"/>
        <v>0.1875</v>
      </c>
    </row>
    <row r="225" spans="1:15" x14ac:dyDescent="0.25">
      <c r="A225" s="45">
        <v>40517</v>
      </c>
      <c r="B225" s="41">
        <f t="shared" si="35"/>
        <v>2010</v>
      </c>
      <c r="C225" s="41">
        <f t="shared" si="36"/>
        <v>2010</v>
      </c>
      <c r="D225" s="41">
        <f t="shared" si="37"/>
        <v>50</v>
      </c>
      <c r="E225" s="41">
        <f t="shared" si="42"/>
        <v>50</v>
      </c>
      <c r="F225" s="55">
        <f t="shared" si="38"/>
        <v>1</v>
      </c>
      <c r="G225" s="61">
        <v>12</v>
      </c>
      <c r="H225">
        <v>22</v>
      </c>
      <c r="I225" s="58">
        <f t="shared" si="39"/>
        <v>11</v>
      </c>
      <c r="J225" s="52">
        <v>2634</v>
      </c>
      <c r="K225" s="58">
        <f t="shared" si="34"/>
        <v>239.45454545454547</v>
      </c>
      <c r="L225" s="58">
        <f t="shared" si="40"/>
        <v>132.43222610722611</v>
      </c>
      <c r="M225" s="55">
        <v>850</v>
      </c>
      <c r="N225" s="55">
        <v>422</v>
      </c>
      <c r="O225" s="59">
        <f t="shared" si="43"/>
        <v>0.33176100628930816</v>
      </c>
    </row>
    <row r="226" spans="1:15" x14ac:dyDescent="0.25">
      <c r="A226" s="45">
        <v>40518</v>
      </c>
      <c r="B226" s="41">
        <f t="shared" si="35"/>
        <v>2010</v>
      </c>
      <c r="C226" s="41">
        <f t="shared" si="36"/>
        <v>2010</v>
      </c>
      <c r="D226" s="41">
        <f t="shared" si="37"/>
        <v>50</v>
      </c>
      <c r="E226" s="41">
        <f t="shared" si="42"/>
        <v>50</v>
      </c>
      <c r="F226" s="55">
        <f t="shared" si="38"/>
        <v>2</v>
      </c>
      <c r="G226" s="56">
        <v>24</v>
      </c>
      <c r="H226">
        <v>24</v>
      </c>
      <c r="I226" s="58">
        <f t="shared" si="39"/>
        <v>24</v>
      </c>
      <c r="J226" s="52">
        <v>2884</v>
      </c>
      <c r="K226" s="58">
        <f t="shared" si="34"/>
        <v>120.16666666666667</v>
      </c>
      <c r="L226" s="58">
        <f t="shared" si="40"/>
        <v>132.43222610722611</v>
      </c>
      <c r="M226" s="55">
        <v>954</v>
      </c>
      <c r="N226" s="55">
        <v>641</v>
      </c>
      <c r="O226" s="59">
        <f t="shared" si="43"/>
        <v>0.40188087774294673</v>
      </c>
    </row>
    <row r="227" spans="1:15" x14ac:dyDescent="0.25">
      <c r="A227" s="45">
        <v>40519</v>
      </c>
      <c r="B227" s="41">
        <f t="shared" si="35"/>
        <v>2010</v>
      </c>
      <c r="C227" s="41">
        <f t="shared" si="36"/>
        <v>2010</v>
      </c>
      <c r="D227" s="41">
        <f t="shared" si="37"/>
        <v>50</v>
      </c>
      <c r="E227" s="41">
        <f t="shared" si="42"/>
        <v>50</v>
      </c>
      <c r="F227" s="55">
        <f t="shared" si="38"/>
        <v>3</v>
      </c>
      <c r="G227" s="56">
        <v>24</v>
      </c>
      <c r="H227">
        <v>20</v>
      </c>
      <c r="I227" s="58">
        <f t="shared" si="39"/>
        <v>20</v>
      </c>
      <c r="J227" s="52">
        <v>1356</v>
      </c>
      <c r="K227" s="58">
        <f t="shared" si="34"/>
        <v>67.8</v>
      </c>
      <c r="L227" s="58">
        <f t="shared" si="40"/>
        <v>132.43222610722611</v>
      </c>
      <c r="M227" s="55">
        <v>471</v>
      </c>
      <c r="N227" s="55">
        <v>341</v>
      </c>
      <c r="O227" s="59">
        <f t="shared" si="43"/>
        <v>0.41995073891625617</v>
      </c>
    </row>
    <row r="228" spans="1:15" x14ac:dyDescent="0.25">
      <c r="A228" s="45">
        <v>40520</v>
      </c>
      <c r="B228" s="41">
        <f t="shared" si="35"/>
        <v>2010</v>
      </c>
      <c r="C228" s="41">
        <f t="shared" si="36"/>
        <v>2010</v>
      </c>
      <c r="D228" s="41">
        <f t="shared" si="37"/>
        <v>50</v>
      </c>
      <c r="E228" s="41">
        <f t="shared" si="42"/>
        <v>50</v>
      </c>
      <c r="F228" s="55">
        <f t="shared" si="38"/>
        <v>4</v>
      </c>
      <c r="G228" s="56">
        <v>12</v>
      </c>
      <c r="H228">
        <v>13</v>
      </c>
      <c r="I228" s="58">
        <f t="shared" si="39"/>
        <v>6.5</v>
      </c>
      <c r="J228" s="52">
        <v>665</v>
      </c>
      <c r="K228" s="58">
        <f t="shared" si="34"/>
        <v>102.30769230769231</v>
      </c>
      <c r="L228" s="58">
        <f t="shared" si="40"/>
        <v>132.43222610722611</v>
      </c>
      <c r="M228" s="55">
        <v>146</v>
      </c>
      <c r="N228" s="55">
        <v>111</v>
      </c>
      <c r="O228" s="59">
        <f t="shared" si="43"/>
        <v>0.43190661478599224</v>
      </c>
    </row>
    <row r="229" spans="1:15" x14ac:dyDescent="0.25">
      <c r="A229" s="45">
        <v>40524</v>
      </c>
      <c r="B229" s="41">
        <f t="shared" si="35"/>
        <v>2010</v>
      </c>
      <c r="C229" s="41">
        <f t="shared" si="36"/>
        <v>2010</v>
      </c>
      <c r="D229" s="41">
        <f t="shared" si="37"/>
        <v>51</v>
      </c>
      <c r="E229" s="41">
        <f t="shared" si="42"/>
        <v>51</v>
      </c>
      <c r="F229" s="55">
        <f t="shared" si="38"/>
        <v>1</v>
      </c>
      <c r="G229" s="61">
        <v>12</v>
      </c>
      <c r="H229">
        <v>17</v>
      </c>
      <c r="I229" s="58">
        <f t="shared" si="39"/>
        <v>8.5</v>
      </c>
      <c r="J229" s="52">
        <v>1231</v>
      </c>
      <c r="K229" s="58">
        <f t="shared" si="34"/>
        <v>144.8235294117647</v>
      </c>
      <c r="L229" s="58">
        <f t="shared" si="40"/>
        <v>124.42768686421937</v>
      </c>
      <c r="M229" s="55">
        <v>399</v>
      </c>
      <c r="N229" s="55">
        <v>231</v>
      </c>
      <c r="O229" s="59">
        <f t="shared" si="43"/>
        <v>0.36666666666666664</v>
      </c>
    </row>
    <row r="230" spans="1:15" x14ac:dyDescent="0.25">
      <c r="A230" s="45">
        <v>40525</v>
      </c>
      <c r="B230" s="41">
        <f t="shared" si="35"/>
        <v>2010</v>
      </c>
      <c r="C230" s="41">
        <f t="shared" si="36"/>
        <v>2010</v>
      </c>
      <c r="D230" s="41">
        <f t="shared" si="37"/>
        <v>51</v>
      </c>
      <c r="E230" s="41">
        <f t="shared" si="42"/>
        <v>51</v>
      </c>
      <c r="F230" s="55">
        <f t="shared" si="38"/>
        <v>2</v>
      </c>
      <c r="G230" s="56">
        <v>24</v>
      </c>
      <c r="H230">
        <v>21</v>
      </c>
      <c r="I230" s="58">
        <f t="shared" si="39"/>
        <v>21</v>
      </c>
      <c r="J230" s="52">
        <v>3135</v>
      </c>
      <c r="K230" s="58">
        <f t="shared" si="34"/>
        <v>149.28571428571428</v>
      </c>
      <c r="L230" s="58">
        <f t="shared" si="40"/>
        <v>124.42768686421937</v>
      </c>
      <c r="M230" s="55">
        <v>1056</v>
      </c>
      <c r="N230" s="55">
        <v>693</v>
      </c>
      <c r="O230" s="59">
        <f t="shared" si="43"/>
        <v>0.39622641509433965</v>
      </c>
    </row>
    <row r="231" spans="1:15" x14ac:dyDescent="0.25">
      <c r="A231" s="45">
        <v>40526</v>
      </c>
      <c r="B231" s="41">
        <f t="shared" si="35"/>
        <v>2010</v>
      </c>
      <c r="C231" s="41">
        <f t="shared" si="36"/>
        <v>2010</v>
      </c>
      <c r="D231" s="41">
        <f t="shared" si="37"/>
        <v>51</v>
      </c>
      <c r="E231" s="41">
        <f t="shared" si="42"/>
        <v>51</v>
      </c>
      <c r="F231" s="55">
        <f t="shared" si="38"/>
        <v>3</v>
      </c>
      <c r="G231" s="56">
        <v>24</v>
      </c>
      <c r="H231">
        <v>19</v>
      </c>
      <c r="I231" s="58">
        <f t="shared" si="39"/>
        <v>19</v>
      </c>
      <c r="J231" s="52">
        <v>1773</v>
      </c>
      <c r="K231" s="58">
        <f t="shared" si="34"/>
        <v>93.315789473684205</v>
      </c>
      <c r="L231" s="58">
        <f t="shared" si="40"/>
        <v>124.42768686421937</v>
      </c>
      <c r="M231" s="55">
        <v>619</v>
      </c>
      <c r="N231" s="55">
        <v>433</v>
      </c>
      <c r="O231" s="59">
        <f t="shared" si="43"/>
        <v>0.41159695817490494</v>
      </c>
    </row>
    <row r="232" spans="1:15" x14ac:dyDescent="0.25">
      <c r="A232" s="45">
        <v>40527</v>
      </c>
      <c r="B232" s="41">
        <f t="shared" si="35"/>
        <v>2010</v>
      </c>
      <c r="C232" s="41">
        <f t="shared" si="36"/>
        <v>2010</v>
      </c>
      <c r="D232" s="41">
        <f t="shared" si="37"/>
        <v>51</v>
      </c>
      <c r="E232" s="41">
        <f t="shared" si="42"/>
        <v>51</v>
      </c>
      <c r="F232" s="55">
        <f t="shared" si="38"/>
        <v>4</v>
      </c>
      <c r="G232" s="56">
        <v>12</v>
      </c>
      <c r="H232">
        <v>14</v>
      </c>
      <c r="I232" s="58">
        <f t="shared" si="39"/>
        <v>7</v>
      </c>
      <c r="J232" s="52">
        <v>772</v>
      </c>
      <c r="K232" s="58">
        <f t="shared" si="34"/>
        <v>110.28571428571429</v>
      </c>
      <c r="L232" s="58">
        <f t="shared" si="40"/>
        <v>124.42768686421937</v>
      </c>
      <c r="M232" s="55">
        <v>400</v>
      </c>
      <c r="N232" s="55">
        <v>328</v>
      </c>
      <c r="O232" s="59">
        <f t="shared" si="43"/>
        <v>0.45054945054945056</v>
      </c>
    </row>
    <row r="233" spans="1:15" x14ac:dyDescent="0.25">
      <c r="A233" s="45">
        <v>40531</v>
      </c>
      <c r="B233" s="41">
        <f t="shared" si="35"/>
        <v>2010</v>
      </c>
      <c r="C233" s="41">
        <f t="shared" si="36"/>
        <v>2010</v>
      </c>
      <c r="D233" s="41">
        <f t="shared" si="37"/>
        <v>52</v>
      </c>
      <c r="E233" s="41">
        <f t="shared" si="42"/>
        <v>52</v>
      </c>
      <c r="F233" s="55">
        <f t="shared" si="38"/>
        <v>1</v>
      </c>
      <c r="G233" s="61">
        <v>12</v>
      </c>
      <c r="H233">
        <v>23</v>
      </c>
      <c r="I233" s="58">
        <f t="shared" si="39"/>
        <v>11.5</v>
      </c>
      <c r="J233" s="52">
        <v>1043</v>
      </c>
      <c r="K233" s="58">
        <f t="shared" si="34"/>
        <v>90.695652173913047</v>
      </c>
      <c r="L233" s="58">
        <f t="shared" si="40"/>
        <v>70.861413043478265</v>
      </c>
      <c r="M233" s="55">
        <v>367</v>
      </c>
      <c r="N233" s="55">
        <v>311</v>
      </c>
      <c r="O233" s="59">
        <f t="shared" si="43"/>
        <v>0.45870206489675514</v>
      </c>
    </row>
    <row r="234" spans="1:15" x14ac:dyDescent="0.25">
      <c r="A234" s="45">
        <v>40532</v>
      </c>
      <c r="B234" s="41">
        <f t="shared" si="35"/>
        <v>2010</v>
      </c>
      <c r="C234" s="41">
        <f t="shared" si="36"/>
        <v>2010</v>
      </c>
      <c r="D234" s="41">
        <f t="shared" si="37"/>
        <v>52</v>
      </c>
      <c r="E234" s="41">
        <f t="shared" si="42"/>
        <v>52</v>
      </c>
      <c r="F234" s="55">
        <f t="shared" si="38"/>
        <v>2</v>
      </c>
      <c r="G234" s="56">
        <v>24</v>
      </c>
      <c r="H234">
        <v>20</v>
      </c>
      <c r="I234" s="58">
        <f t="shared" si="39"/>
        <v>20</v>
      </c>
      <c r="J234" s="52">
        <v>949</v>
      </c>
      <c r="K234" s="58">
        <f t="shared" si="34"/>
        <v>47.45</v>
      </c>
      <c r="L234" s="58">
        <f t="shared" si="40"/>
        <v>70.861413043478265</v>
      </c>
      <c r="M234" s="55">
        <v>308</v>
      </c>
      <c r="N234" s="55">
        <v>276</v>
      </c>
      <c r="O234" s="59">
        <f t="shared" si="43"/>
        <v>0.4726027397260274</v>
      </c>
    </row>
    <row r="235" spans="1:15" x14ac:dyDescent="0.25">
      <c r="A235" s="45">
        <v>40533</v>
      </c>
      <c r="B235" s="41">
        <f t="shared" si="35"/>
        <v>2010</v>
      </c>
      <c r="C235" s="41">
        <f t="shared" si="36"/>
        <v>2010</v>
      </c>
      <c r="D235" s="41">
        <f t="shared" si="37"/>
        <v>52</v>
      </c>
      <c r="E235" s="41">
        <f t="shared" si="42"/>
        <v>52</v>
      </c>
      <c r="F235" s="55">
        <f t="shared" si="38"/>
        <v>3</v>
      </c>
      <c r="G235" s="56">
        <v>24</v>
      </c>
      <c r="H235">
        <v>20</v>
      </c>
      <c r="I235" s="58">
        <f t="shared" si="39"/>
        <v>20</v>
      </c>
      <c r="J235" s="52">
        <v>878</v>
      </c>
      <c r="K235" s="58">
        <f t="shared" si="34"/>
        <v>43.9</v>
      </c>
      <c r="L235" s="58">
        <f t="shared" si="40"/>
        <v>70.861413043478265</v>
      </c>
      <c r="M235" s="55">
        <v>132</v>
      </c>
      <c r="N235" s="55">
        <v>102</v>
      </c>
      <c r="O235" s="59">
        <f t="shared" si="43"/>
        <v>0.4358974358974359</v>
      </c>
    </row>
    <row r="236" spans="1:15" x14ac:dyDescent="0.25">
      <c r="A236" s="45">
        <v>40534</v>
      </c>
      <c r="B236" s="41">
        <f t="shared" si="35"/>
        <v>2010</v>
      </c>
      <c r="C236" s="41">
        <f t="shared" si="36"/>
        <v>2010</v>
      </c>
      <c r="D236" s="41">
        <f t="shared" si="37"/>
        <v>52</v>
      </c>
      <c r="E236" s="41">
        <f t="shared" si="42"/>
        <v>52</v>
      </c>
      <c r="F236" s="55">
        <f t="shared" si="38"/>
        <v>4</v>
      </c>
      <c r="G236" s="56">
        <v>12</v>
      </c>
      <c r="H236">
        <v>10</v>
      </c>
      <c r="I236" s="58">
        <f t="shared" si="39"/>
        <v>5</v>
      </c>
      <c r="J236" s="52">
        <v>507</v>
      </c>
      <c r="K236" s="58">
        <f t="shared" si="34"/>
        <v>101.4</v>
      </c>
      <c r="L236" s="58">
        <f t="shared" si="40"/>
        <v>70.861413043478265</v>
      </c>
      <c r="M236" s="55">
        <v>138</v>
      </c>
      <c r="N236" s="55">
        <v>81</v>
      </c>
      <c r="O236" s="59">
        <f t="shared" si="43"/>
        <v>0.36986301369863012</v>
      </c>
    </row>
    <row r="237" spans="1:15" x14ac:dyDescent="0.25">
      <c r="A237" s="62">
        <v>40867</v>
      </c>
      <c r="B237" s="41">
        <f t="shared" si="35"/>
        <v>2011</v>
      </c>
      <c r="C237" s="41">
        <f t="shared" si="36"/>
        <v>2011</v>
      </c>
      <c r="D237" s="41">
        <f t="shared" si="37"/>
        <v>48</v>
      </c>
      <c r="E237" s="41">
        <f t="shared" si="42"/>
        <v>48</v>
      </c>
      <c r="F237" s="55">
        <f t="shared" si="38"/>
        <v>1</v>
      </c>
      <c r="G237" s="56">
        <v>12</v>
      </c>
      <c r="H237">
        <v>22</v>
      </c>
      <c r="I237" s="58">
        <f t="shared" si="39"/>
        <v>11</v>
      </c>
      <c r="J237" s="63">
        <v>412</v>
      </c>
      <c r="K237" s="58">
        <f t="shared" si="34"/>
        <v>37.454545454545453</v>
      </c>
      <c r="L237" s="58">
        <f t="shared" si="40"/>
        <v>15.666083916083917</v>
      </c>
      <c r="M237" s="64">
        <v>84</v>
      </c>
      <c r="N237" s="64">
        <v>46</v>
      </c>
      <c r="O237" s="59">
        <f t="shared" si="43"/>
        <v>0.35384615384615387</v>
      </c>
    </row>
    <row r="238" spans="1:15" x14ac:dyDescent="0.25">
      <c r="A238" s="62">
        <v>40868</v>
      </c>
      <c r="B238" s="41">
        <f t="shared" si="35"/>
        <v>2011</v>
      </c>
      <c r="C238" s="41">
        <f t="shared" si="36"/>
        <v>2011</v>
      </c>
      <c r="D238" s="41">
        <f t="shared" si="37"/>
        <v>48</v>
      </c>
      <c r="E238" s="41">
        <f t="shared" si="42"/>
        <v>48</v>
      </c>
      <c r="F238" s="55">
        <f t="shared" si="38"/>
        <v>2</v>
      </c>
      <c r="G238" s="56">
        <v>24</v>
      </c>
      <c r="H238">
        <v>13</v>
      </c>
      <c r="I238" s="58">
        <f t="shared" si="39"/>
        <v>13</v>
      </c>
      <c r="J238" s="63">
        <v>180</v>
      </c>
      <c r="K238" s="58">
        <f t="shared" si="34"/>
        <v>13.846153846153847</v>
      </c>
      <c r="L238" s="58">
        <f t="shared" si="40"/>
        <v>15.666083916083917</v>
      </c>
      <c r="M238" s="64"/>
      <c r="N238" s="64"/>
      <c r="O238" s="59"/>
    </row>
    <row r="239" spans="1:15" x14ac:dyDescent="0.25">
      <c r="A239" s="62">
        <v>40869</v>
      </c>
      <c r="B239" s="41">
        <f t="shared" si="35"/>
        <v>2011</v>
      </c>
      <c r="C239" s="41">
        <f t="shared" si="36"/>
        <v>2011</v>
      </c>
      <c r="D239" s="41">
        <f t="shared" si="37"/>
        <v>48</v>
      </c>
      <c r="E239" s="41">
        <f t="shared" si="42"/>
        <v>48</v>
      </c>
      <c r="F239" s="55">
        <f t="shared" si="38"/>
        <v>3</v>
      </c>
      <c r="G239" s="56">
        <v>24</v>
      </c>
      <c r="H239">
        <v>11</v>
      </c>
      <c r="I239" s="58">
        <f t="shared" si="39"/>
        <v>11</v>
      </c>
      <c r="J239" s="63">
        <v>125</v>
      </c>
      <c r="K239" s="58">
        <f t="shared" si="34"/>
        <v>11.363636363636363</v>
      </c>
      <c r="L239" s="58">
        <f t="shared" si="40"/>
        <v>15.666083916083917</v>
      </c>
      <c r="M239" s="64">
        <v>3</v>
      </c>
      <c r="N239" s="64">
        <v>0</v>
      </c>
      <c r="O239" s="59">
        <f>N239/(M239+N239)</f>
        <v>0</v>
      </c>
    </row>
    <row r="240" spans="1:15" x14ac:dyDescent="0.25">
      <c r="A240" s="62">
        <v>40870</v>
      </c>
      <c r="B240" s="41">
        <f t="shared" si="35"/>
        <v>2011</v>
      </c>
      <c r="C240" s="41">
        <f t="shared" si="36"/>
        <v>2011</v>
      </c>
      <c r="D240" s="41">
        <f t="shared" si="37"/>
        <v>48</v>
      </c>
      <c r="E240" s="41">
        <f t="shared" si="42"/>
        <v>48</v>
      </c>
      <c r="F240" s="55">
        <f t="shared" si="38"/>
        <v>4</v>
      </c>
      <c r="G240" s="56">
        <v>12</v>
      </c>
      <c r="H240">
        <v>2</v>
      </c>
      <c r="I240" s="58">
        <f t="shared" si="39"/>
        <v>1</v>
      </c>
      <c r="J240" s="63">
        <v>0</v>
      </c>
      <c r="K240" s="58">
        <f t="shared" si="34"/>
        <v>0</v>
      </c>
      <c r="L240" s="58">
        <f t="shared" si="40"/>
        <v>15.666083916083917</v>
      </c>
      <c r="M240" s="64"/>
      <c r="N240" s="64"/>
      <c r="O240" s="59"/>
    </row>
    <row r="241" spans="1:15" x14ac:dyDescent="0.25">
      <c r="A241" s="62">
        <v>40874</v>
      </c>
      <c r="B241" s="41">
        <f t="shared" si="35"/>
        <v>2011</v>
      </c>
      <c r="C241" s="41">
        <f t="shared" si="36"/>
        <v>2011</v>
      </c>
      <c r="D241" s="41">
        <f t="shared" si="37"/>
        <v>49</v>
      </c>
      <c r="E241" s="41">
        <f t="shared" si="42"/>
        <v>49</v>
      </c>
      <c r="F241" s="55">
        <f t="shared" si="38"/>
        <v>1</v>
      </c>
      <c r="G241" s="56">
        <v>12</v>
      </c>
      <c r="H241">
        <v>23</v>
      </c>
      <c r="I241" s="58">
        <f t="shared" si="39"/>
        <v>11.5</v>
      </c>
      <c r="J241" s="63">
        <v>917</v>
      </c>
      <c r="K241" s="58">
        <f t="shared" si="34"/>
        <v>79.739130434782609</v>
      </c>
      <c r="L241" s="58">
        <f t="shared" si="40"/>
        <v>48.969341432225065</v>
      </c>
      <c r="M241" s="64">
        <v>157</v>
      </c>
      <c r="N241" s="64">
        <v>115</v>
      </c>
      <c r="O241" s="59">
        <f t="shared" ref="O241:O263" si="44">N241/(M241+N241)</f>
        <v>0.42279411764705882</v>
      </c>
    </row>
    <row r="242" spans="1:15" x14ac:dyDescent="0.25">
      <c r="A242" s="62">
        <v>40875</v>
      </c>
      <c r="B242" s="41">
        <f t="shared" si="35"/>
        <v>2011</v>
      </c>
      <c r="C242" s="41">
        <f t="shared" si="36"/>
        <v>2011</v>
      </c>
      <c r="D242" s="41">
        <f t="shared" si="37"/>
        <v>49</v>
      </c>
      <c r="E242" s="41">
        <f t="shared" si="42"/>
        <v>49</v>
      </c>
      <c r="F242" s="55">
        <f t="shared" si="38"/>
        <v>2</v>
      </c>
      <c r="G242" s="56">
        <v>24</v>
      </c>
      <c r="H242">
        <v>20</v>
      </c>
      <c r="I242" s="58">
        <f t="shared" si="39"/>
        <v>20</v>
      </c>
      <c r="J242" s="63">
        <v>415</v>
      </c>
      <c r="K242" s="58">
        <f t="shared" si="34"/>
        <v>20.75</v>
      </c>
      <c r="L242" s="58">
        <f t="shared" si="40"/>
        <v>48.969341432225065</v>
      </c>
      <c r="M242" s="64">
        <v>31</v>
      </c>
      <c r="N242" s="64">
        <v>24</v>
      </c>
      <c r="O242" s="59">
        <f t="shared" si="44"/>
        <v>0.43636363636363634</v>
      </c>
    </row>
    <row r="243" spans="1:15" x14ac:dyDescent="0.25">
      <c r="A243" s="62">
        <v>40876</v>
      </c>
      <c r="B243" s="41">
        <f t="shared" si="35"/>
        <v>2011</v>
      </c>
      <c r="C243" s="41">
        <f t="shared" si="36"/>
        <v>2011</v>
      </c>
      <c r="D243" s="41">
        <f t="shared" si="37"/>
        <v>49</v>
      </c>
      <c r="E243" s="41">
        <f t="shared" si="42"/>
        <v>49</v>
      </c>
      <c r="F243" s="55">
        <f t="shared" si="38"/>
        <v>3</v>
      </c>
      <c r="G243" s="56">
        <v>24</v>
      </c>
      <c r="H243">
        <v>17</v>
      </c>
      <c r="I243" s="58">
        <f t="shared" si="39"/>
        <v>17</v>
      </c>
      <c r="J243" s="63">
        <v>503</v>
      </c>
      <c r="K243" s="58">
        <f t="shared" si="34"/>
        <v>29.588235294117649</v>
      </c>
      <c r="L243" s="58">
        <f t="shared" si="40"/>
        <v>48.969341432225065</v>
      </c>
      <c r="M243" s="64">
        <v>95</v>
      </c>
      <c r="N243" s="64">
        <v>63</v>
      </c>
      <c r="O243" s="59">
        <f t="shared" si="44"/>
        <v>0.39873417721518989</v>
      </c>
    </row>
    <row r="244" spans="1:15" x14ac:dyDescent="0.25">
      <c r="A244" s="62">
        <v>40877</v>
      </c>
      <c r="B244" s="41">
        <f t="shared" si="35"/>
        <v>2011</v>
      </c>
      <c r="C244" s="41">
        <f t="shared" si="36"/>
        <v>2011</v>
      </c>
      <c r="D244" s="41">
        <f t="shared" si="37"/>
        <v>49</v>
      </c>
      <c r="E244" s="41">
        <f t="shared" si="42"/>
        <v>49</v>
      </c>
      <c r="F244" s="55">
        <f t="shared" si="38"/>
        <v>4</v>
      </c>
      <c r="G244" s="56">
        <v>12</v>
      </c>
      <c r="H244">
        <v>10</v>
      </c>
      <c r="I244" s="58">
        <f t="shared" si="39"/>
        <v>5</v>
      </c>
      <c r="J244" s="63">
        <v>329</v>
      </c>
      <c r="K244" s="58">
        <f t="shared" si="34"/>
        <v>65.8</v>
      </c>
      <c r="L244" s="58">
        <f t="shared" si="40"/>
        <v>48.969341432225065</v>
      </c>
      <c r="M244" s="64">
        <v>119</v>
      </c>
      <c r="N244" s="64">
        <v>70</v>
      </c>
      <c r="O244" s="59">
        <f t="shared" si="44"/>
        <v>0.37037037037037035</v>
      </c>
    </row>
    <row r="245" spans="1:15" x14ac:dyDescent="0.25">
      <c r="A245" s="62">
        <v>40881</v>
      </c>
      <c r="B245" s="41">
        <f t="shared" si="35"/>
        <v>2011</v>
      </c>
      <c r="C245" s="41">
        <f t="shared" si="36"/>
        <v>2011</v>
      </c>
      <c r="D245" s="41">
        <f t="shared" si="37"/>
        <v>50</v>
      </c>
      <c r="E245" s="41">
        <f t="shared" si="42"/>
        <v>50</v>
      </c>
      <c r="F245" s="55">
        <f t="shared" si="38"/>
        <v>1</v>
      </c>
      <c r="G245" s="56">
        <v>12</v>
      </c>
      <c r="H245">
        <v>25</v>
      </c>
      <c r="I245" s="58">
        <f t="shared" si="39"/>
        <v>12.5</v>
      </c>
      <c r="J245" s="63">
        <v>884</v>
      </c>
      <c r="K245" s="58">
        <f t="shared" si="34"/>
        <v>70.72</v>
      </c>
      <c r="L245" s="58">
        <f t="shared" si="40"/>
        <v>41.844278656126484</v>
      </c>
      <c r="M245" s="64">
        <v>143</v>
      </c>
      <c r="N245" s="64">
        <v>114</v>
      </c>
      <c r="O245" s="59">
        <f t="shared" si="44"/>
        <v>0.44357976653696496</v>
      </c>
    </row>
    <row r="246" spans="1:15" x14ac:dyDescent="0.25">
      <c r="A246" s="62">
        <v>40882</v>
      </c>
      <c r="B246" s="41">
        <f t="shared" si="35"/>
        <v>2011</v>
      </c>
      <c r="C246" s="41">
        <f t="shared" si="36"/>
        <v>2011</v>
      </c>
      <c r="D246" s="41">
        <f t="shared" si="37"/>
        <v>50</v>
      </c>
      <c r="E246" s="41">
        <f t="shared" si="42"/>
        <v>50</v>
      </c>
      <c r="F246" s="55">
        <f t="shared" si="38"/>
        <v>2</v>
      </c>
      <c r="G246" s="56">
        <v>24</v>
      </c>
      <c r="H246">
        <v>23</v>
      </c>
      <c r="I246" s="58">
        <f t="shared" si="39"/>
        <v>23</v>
      </c>
      <c r="J246" s="63">
        <v>898</v>
      </c>
      <c r="K246" s="58">
        <f t="shared" si="34"/>
        <v>39.043478260869563</v>
      </c>
      <c r="L246" s="58">
        <f t="shared" si="40"/>
        <v>41.844278656126484</v>
      </c>
      <c r="M246" s="64">
        <v>221</v>
      </c>
      <c r="N246" s="64">
        <v>94</v>
      </c>
      <c r="O246" s="59">
        <f t="shared" si="44"/>
        <v>0.29841269841269841</v>
      </c>
    </row>
    <row r="247" spans="1:15" x14ac:dyDescent="0.25">
      <c r="A247" s="62">
        <v>40883</v>
      </c>
      <c r="B247" s="41">
        <f t="shared" si="35"/>
        <v>2011</v>
      </c>
      <c r="C247" s="41">
        <f t="shared" si="36"/>
        <v>2011</v>
      </c>
      <c r="D247" s="41">
        <f t="shared" si="37"/>
        <v>50</v>
      </c>
      <c r="E247" s="41">
        <f t="shared" si="42"/>
        <v>50</v>
      </c>
      <c r="F247" s="55">
        <f t="shared" si="38"/>
        <v>3</v>
      </c>
      <c r="G247" s="56">
        <v>24</v>
      </c>
      <c r="H247">
        <v>22</v>
      </c>
      <c r="I247" s="58">
        <f t="shared" si="39"/>
        <v>22</v>
      </c>
      <c r="J247" s="63">
        <v>514</v>
      </c>
      <c r="K247" s="58">
        <f t="shared" si="34"/>
        <v>23.363636363636363</v>
      </c>
      <c r="L247" s="58">
        <f t="shared" si="40"/>
        <v>41.844278656126484</v>
      </c>
      <c r="M247" s="64">
        <v>148</v>
      </c>
      <c r="N247" s="64">
        <v>91</v>
      </c>
      <c r="O247" s="59">
        <f t="shared" si="44"/>
        <v>0.3807531380753138</v>
      </c>
    </row>
    <row r="248" spans="1:15" x14ac:dyDescent="0.25">
      <c r="A248" s="62">
        <v>40884</v>
      </c>
      <c r="B248" s="41">
        <f t="shared" si="35"/>
        <v>2011</v>
      </c>
      <c r="C248" s="41">
        <f t="shared" si="36"/>
        <v>2011</v>
      </c>
      <c r="D248" s="41">
        <f t="shared" si="37"/>
        <v>50</v>
      </c>
      <c r="E248" s="41">
        <f t="shared" si="42"/>
        <v>50</v>
      </c>
      <c r="F248" s="55">
        <f t="shared" si="38"/>
        <v>4</v>
      </c>
      <c r="G248" s="56">
        <v>12</v>
      </c>
      <c r="H248">
        <v>16</v>
      </c>
      <c r="I248" s="58">
        <f t="shared" si="39"/>
        <v>8</v>
      </c>
      <c r="J248" s="63">
        <v>274</v>
      </c>
      <c r="K248" s="58">
        <f t="shared" si="34"/>
        <v>34.25</v>
      </c>
      <c r="L248" s="58">
        <f t="shared" si="40"/>
        <v>41.844278656126484</v>
      </c>
      <c r="M248" s="64">
        <v>113</v>
      </c>
      <c r="N248" s="64">
        <v>59</v>
      </c>
      <c r="O248" s="59">
        <f t="shared" si="44"/>
        <v>0.34302325581395349</v>
      </c>
    </row>
    <row r="249" spans="1:15" x14ac:dyDescent="0.25">
      <c r="A249" s="62">
        <v>40888</v>
      </c>
      <c r="B249" s="41">
        <f t="shared" si="35"/>
        <v>2011</v>
      </c>
      <c r="C249" s="41">
        <f t="shared" si="36"/>
        <v>2011</v>
      </c>
      <c r="D249" s="41">
        <f t="shared" si="37"/>
        <v>51</v>
      </c>
      <c r="E249" s="41">
        <f t="shared" si="42"/>
        <v>51</v>
      </c>
      <c r="F249" s="55">
        <f t="shared" si="38"/>
        <v>1</v>
      </c>
      <c r="G249" s="56">
        <v>12</v>
      </c>
      <c r="H249">
        <v>26</v>
      </c>
      <c r="I249" s="58">
        <f t="shared" si="39"/>
        <v>13</v>
      </c>
      <c r="J249" s="63">
        <v>2481</v>
      </c>
      <c r="K249" s="58">
        <f t="shared" ref="K249:K271" si="45">J249/I249</f>
        <v>190.84615384615384</v>
      </c>
      <c r="L249" s="58">
        <f t="shared" si="40"/>
        <v>118.50384615384615</v>
      </c>
      <c r="M249" s="64">
        <v>164</v>
      </c>
      <c r="N249" s="64">
        <v>103</v>
      </c>
      <c r="O249" s="59">
        <f t="shared" si="44"/>
        <v>0.38576779026217228</v>
      </c>
    </row>
    <row r="250" spans="1:15" x14ac:dyDescent="0.25">
      <c r="A250" s="62">
        <v>40889</v>
      </c>
      <c r="B250" s="41">
        <f t="shared" si="35"/>
        <v>2011</v>
      </c>
      <c r="C250" s="41">
        <f t="shared" si="36"/>
        <v>2011</v>
      </c>
      <c r="D250" s="41">
        <f t="shared" si="37"/>
        <v>51</v>
      </c>
      <c r="E250" s="41">
        <f t="shared" si="42"/>
        <v>51</v>
      </c>
      <c r="F250" s="55">
        <f t="shared" si="38"/>
        <v>2</v>
      </c>
      <c r="G250" s="56">
        <v>24</v>
      </c>
      <c r="H250">
        <v>26</v>
      </c>
      <c r="I250" s="58">
        <f t="shared" si="39"/>
        <v>26</v>
      </c>
      <c r="J250" s="63">
        <v>2590</v>
      </c>
      <c r="K250" s="58">
        <f t="shared" si="45"/>
        <v>99.615384615384613</v>
      </c>
      <c r="L250" s="58">
        <f t="shared" si="40"/>
        <v>118.50384615384615</v>
      </c>
      <c r="M250" s="64">
        <v>313</v>
      </c>
      <c r="N250" s="64">
        <v>161</v>
      </c>
      <c r="O250" s="59">
        <f t="shared" si="44"/>
        <v>0.33966244725738398</v>
      </c>
    </row>
    <row r="251" spans="1:15" x14ac:dyDescent="0.25">
      <c r="A251" s="62">
        <v>40890</v>
      </c>
      <c r="B251" s="41">
        <f t="shared" si="35"/>
        <v>2011</v>
      </c>
      <c r="C251" s="41">
        <f t="shared" si="36"/>
        <v>2011</v>
      </c>
      <c r="D251" s="41">
        <f t="shared" si="37"/>
        <v>51</v>
      </c>
      <c r="E251" s="41">
        <f t="shared" si="42"/>
        <v>51</v>
      </c>
      <c r="F251" s="55">
        <f t="shared" si="38"/>
        <v>3</v>
      </c>
      <c r="G251" s="56">
        <v>24</v>
      </c>
      <c r="H251">
        <v>26</v>
      </c>
      <c r="I251" s="58">
        <f t="shared" si="39"/>
        <v>26</v>
      </c>
      <c r="J251" s="63">
        <v>2513</v>
      </c>
      <c r="K251" s="58">
        <f t="shared" si="45"/>
        <v>96.65384615384616</v>
      </c>
      <c r="L251" s="58">
        <f t="shared" si="40"/>
        <v>118.50384615384615</v>
      </c>
      <c r="M251" s="64">
        <v>625</v>
      </c>
      <c r="N251" s="64">
        <v>316</v>
      </c>
      <c r="O251" s="59">
        <f t="shared" si="44"/>
        <v>0.33581296493092455</v>
      </c>
    </row>
    <row r="252" spans="1:15" x14ac:dyDescent="0.25">
      <c r="A252" s="62">
        <v>40891</v>
      </c>
      <c r="B252" s="41">
        <f t="shared" si="35"/>
        <v>2011</v>
      </c>
      <c r="C252" s="41">
        <f t="shared" si="36"/>
        <v>2011</v>
      </c>
      <c r="D252" s="41">
        <f t="shared" si="37"/>
        <v>51</v>
      </c>
      <c r="E252" s="41">
        <f t="shared" si="42"/>
        <v>51</v>
      </c>
      <c r="F252" s="55">
        <f t="shared" si="38"/>
        <v>4</v>
      </c>
      <c r="G252" s="56">
        <v>12</v>
      </c>
      <c r="H252">
        <v>20</v>
      </c>
      <c r="I252" s="58">
        <f t="shared" si="39"/>
        <v>10</v>
      </c>
      <c r="J252" s="63">
        <v>869</v>
      </c>
      <c r="K252" s="58">
        <f t="shared" si="45"/>
        <v>86.9</v>
      </c>
      <c r="L252" s="58">
        <f t="shared" si="40"/>
        <v>118.50384615384615</v>
      </c>
      <c r="M252" s="64">
        <v>119</v>
      </c>
      <c r="N252" s="64">
        <v>89</v>
      </c>
      <c r="O252" s="59">
        <f t="shared" si="44"/>
        <v>0.42788461538461536</v>
      </c>
    </row>
    <row r="253" spans="1:15" x14ac:dyDescent="0.25">
      <c r="A253" s="62">
        <v>40895</v>
      </c>
      <c r="B253" s="41">
        <f t="shared" si="35"/>
        <v>2011</v>
      </c>
      <c r="C253" s="41">
        <f t="shared" si="36"/>
        <v>2011</v>
      </c>
      <c r="D253" s="41">
        <f t="shared" si="37"/>
        <v>52</v>
      </c>
      <c r="E253" s="41">
        <f t="shared" si="42"/>
        <v>52</v>
      </c>
      <c r="F253" s="55">
        <f t="shared" si="38"/>
        <v>1</v>
      </c>
      <c r="G253" s="56">
        <v>12</v>
      </c>
      <c r="H253">
        <v>27</v>
      </c>
      <c r="I253" s="58">
        <f t="shared" si="39"/>
        <v>13.5</v>
      </c>
      <c r="J253" s="63">
        <v>2794</v>
      </c>
      <c r="K253" s="58">
        <f t="shared" si="45"/>
        <v>206.96296296296296</v>
      </c>
      <c r="L253" s="58">
        <f t="shared" si="40"/>
        <v>117.01170692431562</v>
      </c>
      <c r="M253" s="64">
        <v>204</v>
      </c>
      <c r="N253" s="64">
        <v>153</v>
      </c>
      <c r="O253" s="59">
        <f t="shared" si="44"/>
        <v>0.42857142857142855</v>
      </c>
    </row>
    <row r="254" spans="1:15" x14ac:dyDescent="0.25">
      <c r="A254" s="62">
        <v>40896</v>
      </c>
      <c r="B254" s="41">
        <f t="shared" si="35"/>
        <v>2011</v>
      </c>
      <c r="C254" s="41">
        <f t="shared" si="36"/>
        <v>2011</v>
      </c>
      <c r="D254" s="41">
        <f t="shared" si="37"/>
        <v>52</v>
      </c>
      <c r="E254" s="41">
        <f t="shared" si="42"/>
        <v>52</v>
      </c>
      <c r="F254" s="55">
        <f t="shared" si="38"/>
        <v>2</v>
      </c>
      <c r="G254" s="56">
        <v>24</v>
      </c>
      <c r="H254">
        <v>25</v>
      </c>
      <c r="I254" s="58">
        <f t="shared" si="39"/>
        <v>25</v>
      </c>
      <c r="J254" s="63">
        <v>1887</v>
      </c>
      <c r="K254" s="58">
        <f t="shared" si="45"/>
        <v>75.48</v>
      </c>
      <c r="L254" s="58">
        <f t="shared" si="40"/>
        <v>117.01170692431562</v>
      </c>
      <c r="M254" s="64">
        <v>487</v>
      </c>
      <c r="N254" s="64">
        <v>392</v>
      </c>
      <c r="O254" s="59">
        <f t="shared" si="44"/>
        <v>0.44596131968145619</v>
      </c>
    </row>
    <row r="255" spans="1:15" x14ac:dyDescent="0.25">
      <c r="A255" s="62">
        <v>40897</v>
      </c>
      <c r="B255" s="41">
        <f t="shared" si="35"/>
        <v>2011</v>
      </c>
      <c r="C255" s="41">
        <f t="shared" si="36"/>
        <v>2011</v>
      </c>
      <c r="D255" s="41">
        <f t="shared" si="37"/>
        <v>52</v>
      </c>
      <c r="E255" s="41">
        <f t="shared" si="42"/>
        <v>52</v>
      </c>
      <c r="F255" s="55">
        <f t="shared" si="38"/>
        <v>3</v>
      </c>
      <c r="G255" s="56">
        <v>24</v>
      </c>
      <c r="H255">
        <v>23</v>
      </c>
      <c r="I255" s="58">
        <f t="shared" si="39"/>
        <v>23</v>
      </c>
      <c r="J255" s="63">
        <v>1652</v>
      </c>
      <c r="K255" s="58">
        <f t="shared" si="45"/>
        <v>71.826086956521735</v>
      </c>
      <c r="L255" s="58">
        <f t="shared" si="40"/>
        <v>117.01170692431562</v>
      </c>
      <c r="M255" s="64">
        <v>284</v>
      </c>
      <c r="N255" s="64">
        <v>176</v>
      </c>
      <c r="O255" s="59">
        <f t="shared" si="44"/>
        <v>0.38260869565217392</v>
      </c>
    </row>
    <row r="256" spans="1:15" x14ac:dyDescent="0.25">
      <c r="A256" s="62">
        <v>40898</v>
      </c>
      <c r="B256" s="41">
        <f t="shared" si="35"/>
        <v>2011</v>
      </c>
      <c r="C256" s="41">
        <f t="shared" si="36"/>
        <v>2011</v>
      </c>
      <c r="D256" s="41">
        <f t="shared" si="37"/>
        <v>52</v>
      </c>
      <c r="E256" s="41">
        <f t="shared" si="42"/>
        <v>52</v>
      </c>
      <c r="F256" s="55">
        <f t="shared" si="38"/>
        <v>4</v>
      </c>
      <c r="G256" s="56">
        <v>12</v>
      </c>
      <c r="H256">
        <v>18</v>
      </c>
      <c r="I256" s="58">
        <f t="shared" si="39"/>
        <v>9</v>
      </c>
      <c r="J256" s="63">
        <v>1024</v>
      </c>
      <c r="K256" s="58">
        <f t="shared" si="45"/>
        <v>113.77777777777777</v>
      </c>
      <c r="L256" s="58">
        <f t="shared" si="40"/>
        <v>117.01170692431562</v>
      </c>
      <c r="M256" s="64">
        <v>132</v>
      </c>
      <c r="N256" s="64">
        <v>128</v>
      </c>
      <c r="O256" s="59">
        <f t="shared" si="44"/>
        <v>0.49230769230769234</v>
      </c>
    </row>
    <row r="257" spans="1:15" x14ac:dyDescent="0.25">
      <c r="A257" s="62">
        <v>40902</v>
      </c>
      <c r="B257" s="41">
        <f t="shared" si="35"/>
        <v>2011</v>
      </c>
      <c r="C257" s="41">
        <f t="shared" si="36"/>
        <v>2011</v>
      </c>
      <c r="D257" s="41">
        <f t="shared" si="37"/>
        <v>53</v>
      </c>
      <c r="E257" s="41">
        <f t="shared" si="42"/>
        <v>53</v>
      </c>
      <c r="F257" s="55">
        <f t="shared" si="38"/>
        <v>1</v>
      </c>
      <c r="G257" s="56">
        <v>12</v>
      </c>
      <c r="H257">
        <v>26</v>
      </c>
      <c r="I257" s="58">
        <f t="shared" si="39"/>
        <v>13</v>
      </c>
      <c r="J257" s="63">
        <v>4230</v>
      </c>
      <c r="K257" s="58">
        <f t="shared" si="45"/>
        <v>325.38461538461536</v>
      </c>
      <c r="L257" s="58">
        <f t="shared" si="40"/>
        <v>195.92052119993295</v>
      </c>
      <c r="M257" s="64">
        <v>259</v>
      </c>
      <c r="N257" s="64">
        <v>207</v>
      </c>
      <c r="O257" s="59">
        <f t="shared" si="44"/>
        <v>0.44420600858369097</v>
      </c>
    </row>
    <row r="258" spans="1:15" x14ac:dyDescent="0.25">
      <c r="A258" s="62">
        <v>40903</v>
      </c>
      <c r="B258" s="41">
        <f t="shared" ref="B258:B321" si="46">YEAR(A258)</f>
        <v>2011</v>
      </c>
      <c r="C258" s="41">
        <f t="shared" ref="C258:C321" si="47">IF(D258&gt;10,B258,B258-1)</f>
        <v>2011</v>
      </c>
      <c r="D258" s="41">
        <f t="shared" ref="D258:D321" si="48">WEEKNUM(A258)</f>
        <v>53</v>
      </c>
      <c r="E258" s="41">
        <f t="shared" si="42"/>
        <v>53</v>
      </c>
      <c r="F258" s="55">
        <f t="shared" ref="F258:F321" si="49">WEEKDAY(A258)</f>
        <v>2</v>
      </c>
      <c r="G258" s="56">
        <v>24</v>
      </c>
      <c r="H258">
        <v>27</v>
      </c>
      <c r="I258" s="58">
        <f t="shared" ref="I258:I321" si="50">(G258/24)*H258</f>
        <v>27</v>
      </c>
      <c r="J258" s="63">
        <v>4594</v>
      </c>
      <c r="K258" s="58">
        <f t="shared" si="45"/>
        <v>170.14814814814815</v>
      </c>
      <c r="L258" s="58">
        <f t="shared" ref="L258:L321" si="51">AVERAGEIFS(K:K,C:C,C258,E:E,E258)</f>
        <v>195.92052119993295</v>
      </c>
      <c r="M258" s="64">
        <v>133</v>
      </c>
      <c r="N258" s="64">
        <v>92</v>
      </c>
      <c r="O258" s="59">
        <f t="shared" si="44"/>
        <v>0.40888888888888891</v>
      </c>
    </row>
    <row r="259" spans="1:15" x14ac:dyDescent="0.25">
      <c r="A259" s="62">
        <v>40904</v>
      </c>
      <c r="B259" s="41">
        <f t="shared" si="46"/>
        <v>2011</v>
      </c>
      <c r="C259" s="41">
        <f t="shared" si="47"/>
        <v>2011</v>
      </c>
      <c r="D259" s="41">
        <f t="shared" si="48"/>
        <v>53</v>
      </c>
      <c r="E259" s="41">
        <f t="shared" si="42"/>
        <v>53</v>
      </c>
      <c r="F259" s="55">
        <f t="shared" si="49"/>
        <v>3</v>
      </c>
      <c r="G259" s="56">
        <v>24</v>
      </c>
      <c r="H259">
        <v>26</v>
      </c>
      <c r="I259" s="58">
        <f t="shared" si="50"/>
        <v>26</v>
      </c>
      <c r="J259" s="63">
        <v>3754</v>
      </c>
      <c r="K259" s="58">
        <f t="shared" si="45"/>
        <v>144.38461538461539</v>
      </c>
      <c r="L259" s="58">
        <f t="shared" si="51"/>
        <v>195.92052119993295</v>
      </c>
      <c r="M259" s="64">
        <v>512</v>
      </c>
      <c r="N259" s="64">
        <v>546</v>
      </c>
      <c r="O259" s="59">
        <f t="shared" si="44"/>
        <v>0.51606805293005675</v>
      </c>
    </row>
    <row r="260" spans="1:15" x14ac:dyDescent="0.25">
      <c r="A260" s="62">
        <v>40905</v>
      </c>
      <c r="B260" s="41">
        <f t="shared" si="46"/>
        <v>2011</v>
      </c>
      <c r="C260" s="41">
        <f t="shared" si="47"/>
        <v>2011</v>
      </c>
      <c r="D260" s="41">
        <f t="shared" si="48"/>
        <v>53</v>
      </c>
      <c r="E260" s="41">
        <f t="shared" si="42"/>
        <v>53</v>
      </c>
      <c r="F260" s="55">
        <f t="shared" si="49"/>
        <v>4</v>
      </c>
      <c r="G260" s="56">
        <v>12</v>
      </c>
      <c r="H260">
        <v>17</v>
      </c>
      <c r="I260" s="58">
        <f t="shared" si="50"/>
        <v>8.5</v>
      </c>
      <c r="J260" s="63">
        <v>1222</v>
      </c>
      <c r="K260" s="58">
        <f t="shared" si="45"/>
        <v>143.76470588235293</v>
      </c>
      <c r="L260" s="58">
        <f t="shared" si="51"/>
        <v>195.92052119993295</v>
      </c>
      <c r="M260" s="64">
        <v>230</v>
      </c>
      <c r="N260" s="64">
        <v>233</v>
      </c>
      <c r="O260" s="59">
        <f t="shared" si="44"/>
        <v>0.5032397408207343</v>
      </c>
    </row>
    <row r="261" spans="1:15" x14ac:dyDescent="0.25">
      <c r="A261" s="62">
        <v>40909</v>
      </c>
      <c r="B261" s="41">
        <f t="shared" si="46"/>
        <v>2012</v>
      </c>
      <c r="C261" s="41">
        <f t="shared" si="47"/>
        <v>2011</v>
      </c>
      <c r="D261" s="41">
        <f t="shared" si="48"/>
        <v>1</v>
      </c>
      <c r="E261" s="41">
        <v>54</v>
      </c>
      <c r="F261" s="55">
        <f t="shared" si="49"/>
        <v>1</v>
      </c>
      <c r="G261" s="56">
        <v>12</v>
      </c>
      <c r="H261">
        <v>30</v>
      </c>
      <c r="I261" s="58">
        <f t="shared" si="50"/>
        <v>15</v>
      </c>
      <c r="J261" s="63">
        <v>3461</v>
      </c>
      <c r="K261" s="58">
        <f t="shared" si="45"/>
        <v>230.73333333333332</v>
      </c>
      <c r="L261" s="58">
        <f t="shared" si="51"/>
        <v>120.99285714285713</v>
      </c>
      <c r="M261" s="64">
        <v>9</v>
      </c>
      <c r="N261" s="64">
        <v>7</v>
      </c>
      <c r="O261" s="59">
        <f t="shared" si="44"/>
        <v>0.4375</v>
      </c>
    </row>
    <row r="262" spans="1:15" x14ac:dyDescent="0.25">
      <c r="A262" s="62">
        <v>40910</v>
      </c>
      <c r="B262" s="41">
        <f t="shared" si="46"/>
        <v>2012</v>
      </c>
      <c r="C262" s="41">
        <f t="shared" si="47"/>
        <v>2011</v>
      </c>
      <c r="D262" s="41">
        <f t="shared" si="48"/>
        <v>1</v>
      </c>
      <c r="E262" s="41">
        <v>54</v>
      </c>
      <c r="F262" s="55">
        <f t="shared" si="49"/>
        <v>2</v>
      </c>
      <c r="G262" s="56">
        <v>24</v>
      </c>
      <c r="H262">
        <v>28</v>
      </c>
      <c r="I262" s="58">
        <f t="shared" si="50"/>
        <v>28</v>
      </c>
      <c r="J262" s="63">
        <v>2444</v>
      </c>
      <c r="K262" s="58">
        <f t="shared" si="45"/>
        <v>87.285714285714292</v>
      </c>
      <c r="L262" s="58">
        <f t="shared" si="51"/>
        <v>120.99285714285713</v>
      </c>
      <c r="M262" s="64">
        <v>725</v>
      </c>
      <c r="N262" s="64">
        <v>839</v>
      </c>
      <c r="O262" s="59">
        <f t="shared" si="44"/>
        <v>0.53644501278772383</v>
      </c>
    </row>
    <row r="263" spans="1:15" x14ac:dyDescent="0.25">
      <c r="A263" s="62">
        <v>40911</v>
      </c>
      <c r="B263" s="41">
        <f t="shared" si="46"/>
        <v>2012</v>
      </c>
      <c r="C263" s="41">
        <f t="shared" si="47"/>
        <v>2011</v>
      </c>
      <c r="D263" s="41">
        <f t="shared" si="48"/>
        <v>1</v>
      </c>
      <c r="E263" s="41">
        <v>54</v>
      </c>
      <c r="F263" s="55">
        <f t="shared" si="49"/>
        <v>3</v>
      </c>
      <c r="G263" s="56">
        <v>24</v>
      </c>
      <c r="H263">
        <v>21</v>
      </c>
      <c r="I263" s="58">
        <f t="shared" si="50"/>
        <v>21</v>
      </c>
      <c r="J263" s="63">
        <v>1361</v>
      </c>
      <c r="K263" s="58">
        <f t="shared" si="45"/>
        <v>64.80952380952381</v>
      </c>
      <c r="L263" s="58">
        <f t="shared" si="51"/>
        <v>120.99285714285713</v>
      </c>
      <c r="M263" s="64">
        <v>333</v>
      </c>
      <c r="N263" s="64">
        <v>453</v>
      </c>
      <c r="O263" s="59">
        <f t="shared" si="44"/>
        <v>0.57633587786259544</v>
      </c>
    </row>
    <row r="264" spans="1:15" x14ac:dyDescent="0.25">
      <c r="A264" s="62">
        <v>40912</v>
      </c>
      <c r="B264" s="41">
        <f t="shared" si="46"/>
        <v>2012</v>
      </c>
      <c r="C264" s="41">
        <f t="shared" si="47"/>
        <v>2011</v>
      </c>
      <c r="D264" s="41">
        <f t="shared" si="48"/>
        <v>1</v>
      </c>
      <c r="E264" s="41">
        <v>54</v>
      </c>
      <c r="F264" s="55">
        <f t="shared" si="49"/>
        <v>4</v>
      </c>
      <c r="G264" s="56">
        <v>12</v>
      </c>
      <c r="H264">
        <v>14</v>
      </c>
      <c r="I264" s="58">
        <f t="shared" si="50"/>
        <v>7</v>
      </c>
      <c r="J264" s="63">
        <v>708</v>
      </c>
      <c r="K264" s="58">
        <f t="shared" si="45"/>
        <v>101.14285714285714</v>
      </c>
      <c r="L264" s="58">
        <f t="shared" si="51"/>
        <v>120.99285714285713</v>
      </c>
      <c r="M264" s="64"/>
      <c r="N264" s="64"/>
      <c r="O264" s="59"/>
    </row>
    <row r="265" spans="1:15" x14ac:dyDescent="0.25">
      <c r="A265" s="62">
        <v>40916</v>
      </c>
      <c r="B265" s="41">
        <f t="shared" si="46"/>
        <v>2012</v>
      </c>
      <c r="C265" s="41">
        <f t="shared" si="47"/>
        <v>2011</v>
      </c>
      <c r="D265" s="41">
        <f t="shared" si="48"/>
        <v>2</v>
      </c>
      <c r="E265" s="41">
        <v>55</v>
      </c>
      <c r="F265" s="55">
        <f t="shared" si="49"/>
        <v>1</v>
      </c>
      <c r="G265" s="56">
        <v>12</v>
      </c>
      <c r="H265">
        <v>27</v>
      </c>
      <c r="I265" s="58">
        <f t="shared" si="50"/>
        <v>13.5</v>
      </c>
      <c r="J265" s="63">
        <v>989</v>
      </c>
      <c r="K265" s="58">
        <f t="shared" si="45"/>
        <v>73.259259259259252</v>
      </c>
      <c r="L265" s="58">
        <f t="shared" si="51"/>
        <v>39.635648148148142</v>
      </c>
      <c r="M265" s="64">
        <v>176</v>
      </c>
      <c r="N265" s="64">
        <v>144</v>
      </c>
      <c r="O265" s="59">
        <f>N265/(M265+N265)</f>
        <v>0.45</v>
      </c>
    </row>
    <row r="266" spans="1:15" x14ac:dyDescent="0.25">
      <c r="A266" s="62">
        <v>40917</v>
      </c>
      <c r="B266" s="41">
        <f t="shared" si="46"/>
        <v>2012</v>
      </c>
      <c r="C266" s="41">
        <f t="shared" si="47"/>
        <v>2011</v>
      </c>
      <c r="D266" s="41">
        <f t="shared" si="48"/>
        <v>2</v>
      </c>
      <c r="E266" s="41">
        <v>55</v>
      </c>
      <c r="F266" s="55">
        <f t="shared" si="49"/>
        <v>2</v>
      </c>
      <c r="G266" s="56">
        <v>24</v>
      </c>
      <c r="H266">
        <v>20</v>
      </c>
      <c r="I266" s="58">
        <f t="shared" si="50"/>
        <v>20</v>
      </c>
      <c r="J266" s="63">
        <v>544</v>
      </c>
      <c r="K266" s="58">
        <f t="shared" si="45"/>
        <v>27.2</v>
      </c>
      <c r="L266" s="58">
        <f t="shared" si="51"/>
        <v>39.635648148148142</v>
      </c>
      <c r="M266" s="64">
        <v>242</v>
      </c>
      <c r="N266" s="64">
        <v>269</v>
      </c>
      <c r="O266" s="59">
        <f>N266/(M266+N266)</f>
        <v>0.52641878669275932</v>
      </c>
    </row>
    <row r="267" spans="1:15" x14ac:dyDescent="0.25">
      <c r="A267" s="62">
        <v>40918</v>
      </c>
      <c r="B267" s="41">
        <f t="shared" si="46"/>
        <v>2012</v>
      </c>
      <c r="C267" s="41">
        <f t="shared" si="47"/>
        <v>2011</v>
      </c>
      <c r="D267" s="41">
        <f t="shared" si="48"/>
        <v>2</v>
      </c>
      <c r="E267" s="41">
        <v>55</v>
      </c>
      <c r="F267" s="55">
        <f t="shared" si="49"/>
        <v>3</v>
      </c>
      <c r="G267" s="56">
        <v>24</v>
      </c>
      <c r="H267">
        <v>12</v>
      </c>
      <c r="I267" s="58">
        <f t="shared" si="50"/>
        <v>12</v>
      </c>
      <c r="J267" s="63">
        <v>377</v>
      </c>
      <c r="K267" s="58">
        <f t="shared" si="45"/>
        <v>31.416666666666668</v>
      </c>
      <c r="L267" s="58">
        <f t="shared" si="51"/>
        <v>39.635648148148142</v>
      </c>
      <c r="M267" s="64">
        <v>106</v>
      </c>
      <c r="N267" s="64">
        <v>100</v>
      </c>
      <c r="O267" s="59">
        <f>N267/(M267+N267)</f>
        <v>0.4854368932038835</v>
      </c>
    </row>
    <row r="268" spans="1:15" x14ac:dyDescent="0.25">
      <c r="A268" s="62">
        <v>40919</v>
      </c>
      <c r="B268" s="41">
        <f t="shared" si="46"/>
        <v>2012</v>
      </c>
      <c r="C268" s="41">
        <f t="shared" si="47"/>
        <v>2011</v>
      </c>
      <c r="D268" s="41">
        <f t="shared" si="48"/>
        <v>2</v>
      </c>
      <c r="E268" s="41">
        <v>55</v>
      </c>
      <c r="F268" s="55">
        <f t="shared" si="49"/>
        <v>4</v>
      </c>
      <c r="G268" s="56">
        <v>12</v>
      </c>
      <c r="H268">
        <v>3</v>
      </c>
      <c r="I268" s="58">
        <f t="shared" si="50"/>
        <v>1.5</v>
      </c>
      <c r="J268" s="63">
        <v>40</v>
      </c>
      <c r="K268" s="58">
        <f t="shared" si="45"/>
        <v>26.666666666666668</v>
      </c>
      <c r="L268" s="58">
        <f t="shared" si="51"/>
        <v>39.635648148148142</v>
      </c>
      <c r="M268" s="64"/>
      <c r="N268" s="64"/>
      <c r="O268" s="59"/>
    </row>
    <row r="269" spans="1:15" x14ac:dyDescent="0.25">
      <c r="A269" s="62">
        <v>40923</v>
      </c>
      <c r="B269" s="41">
        <f t="shared" si="46"/>
        <v>2012</v>
      </c>
      <c r="C269" s="41">
        <f t="shared" si="47"/>
        <v>2011</v>
      </c>
      <c r="D269" s="41">
        <f t="shared" si="48"/>
        <v>3</v>
      </c>
      <c r="E269" s="41">
        <v>56</v>
      </c>
      <c r="F269" s="55">
        <f t="shared" si="49"/>
        <v>1</v>
      </c>
      <c r="G269" s="56">
        <v>12</v>
      </c>
      <c r="H269">
        <v>13</v>
      </c>
      <c r="I269" s="58">
        <f t="shared" si="50"/>
        <v>6.5</v>
      </c>
      <c r="J269" s="63">
        <v>226</v>
      </c>
      <c r="K269" s="58">
        <f t="shared" si="45"/>
        <v>34.769230769230766</v>
      </c>
      <c r="L269" s="58">
        <f t="shared" si="51"/>
        <v>19.839743589743588</v>
      </c>
      <c r="M269" s="64">
        <v>87</v>
      </c>
      <c r="N269" s="64">
        <v>84</v>
      </c>
      <c r="O269" s="59">
        <f>N269/(M269+N269)</f>
        <v>0.49122807017543857</v>
      </c>
    </row>
    <row r="270" spans="1:15" x14ac:dyDescent="0.25">
      <c r="A270" s="62">
        <v>40924</v>
      </c>
      <c r="B270" s="41">
        <f t="shared" si="46"/>
        <v>2012</v>
      </c>
      <c r="C270" s="41">
        <f t="shared" si="47"/>
        <v>2011</v>
      </c>
      <c r="D270" s="41">
        <f t="shared" si="48"/>
        <v>3</v>
      </c>
      <c r="E270" s="41">
        <v>56</v>
      </c>
      <c r="F270" s="55">
        <f t="shared" si="49"/>
        <v>2</v>
      </c>
      <c r="G270" s="56">
        <v>24</v>
      </c>
      <c r="H270">
        <v>8</v>
      </c>
      <c r="I270" s="58">
        <f t="shared" si="50"/>
        <v>8</v>
      </c>
      <c r="J270" s="63">
        <v>134</v>
      </c>
      <c r="K270" s="58">
        <f t="shared" si="45"/>
        <v>16.75</v>
      </c>
      <c r="L270" s="58">
        <f t="shared" si="51"/>
        <v>19.839743589743588</v>
      </c>
      <c r="M270" s="64">
        <v>11</v>
      </c>
      <c r="N270" s="64">
        <v>14</v>
      </c>
      <c r="O270" s="59">
        <f>N270/(M270+N270)</f>
        <v>0.56000000000000005</v>
      </c>
    </row>
    <row r="271" spans="1:15" x14ac:dyDescent="0.25">
      <c r="A271" s="62">
        <v>40925</v>
      </c>
      <c r="B271" s="41">
        <f t="shared" si="46"/>
        <v>2012</v>
      </c>
      <c r="C271" s="41">
        <f t="shared" si="47"/>
        <v>2011</v>
      </c>
      <c r="D271" s="41">
        <f t="shared" si="48"/>
        <v>3</v>
      </c>
      <c r="E271" s="41">
        <v>56</v>
      </c>
      <c r="F271" s="55">
        <f t="shared" si="49"/>
        <v>3</v>
      </c>
      <c r="G271" s="56">
        <v>24</v>
      </c>
      <c r="H271">
        <v>2</v>
      </c>
      <c r="I271" s="58">
        <f t="shared" si="50"/>
        <v>2</v>
      </c>
      <c r="J271" s="63">
        <v>16</v>
      </c>
      <c r="K271" s="58">
        <f t="shared" si="45"/>
        <v>8</v>
      </c>
      <c r="L271" s="58">
        <f t="shared" si="51"/>
        <v>19.839743589743588</v>
      </c>
      <c r="M271" s="64"/>
      <c r="N271" s="64"/>
      <c r="O271" s="59"/>
    </row>
    <row r="272" spans="1:15" x14ac:dyDescent="0.25">
      <c r="A272" s="62">
        <v>40926</v>
      </c>
      <c r="B272" s="41">
        <f t="shared" si="46"/>
        <v>2012</v>
      </c>
      <c r="C272" s="41">
        <f t="shared" si="47"/>
        <v>2011</v>
      </c>
      <c r="D272" s="41">
        <f t="shared" si="48"/>
        <v>3</v>
      </c>
      <c r="E272" s="41">
        <v>56</v>
      </c>
      <c r="F272" s="55">
        <f t="shared" si="49"/>
        <v>4</v>
      </c>
      <c r="G272" s="56">
        <v>12</v>
      </c>
      <c r="H272">
        <v>0</v>
      </c>
      <c r="I272" s="58">
        <f t="shared" si="50"/>
        <v>0</v>
      </c>
      <c r="J272" s="63">
        <v>0</v>
      </c>
      <c r="K272" s="58"/>
      <c r="L272" s="58">
        <f t="shared" si="51"/>
        <v>19.839743589743588</v>
      </c>
      <c r="M272" s="64"/>
      <c r="N272" s="64"/>
      <c r="O272" s="59"/>
    </row>
    <row r="273" spans="1:15" x14ac:dyDescent="0.25">
      <c r="A273" s="62">
        <v>41231</v>
      </c>
      <c r="B273" s="41">
        <f t="shared" si="46"/>
        <v>2012</v>
      </c>
      <c r="C273" s="41">
        <f t="shared" si="47"/>
        <v>2012</v>
      </c>
      <c r="D273" s="41">
        <f t="shared" si="48"/>
        <v>47</v>
      </c>
      <c r="E273" s="41">
        <f t="shared" ref="E273:E323" si="52">IF(D273&gt;10,D273,"")</f>
        <v>47</v>
      </c>
      <c r="F273" s="55">
        <f t="shared" si="49"/>
        <v>1</v>
      </c>
      <c r="G273" s="56">
        <v>12</v>
      </c>
      <c r="H273">
        <v>11</v>
      </c>
      <c r="I273" s="58">
        <f t="shared" si="50"/>
        <v>5.5</v>
      </c>
      <c r="J273" s="63">
        <v>104</v>
      </c>
      <c r="K273" s="58">
        <f t="shared" ref="K273:K336" si="53">J273/I273</f>
        <v>18.90909090909091</v>
      </c>
      <c r="L273" s="58">
        <f t="shared" si="51"/>
        <v>25.227272727272727</v>
      </c>
      <c r="M273" s="64"/>
      <c r="N273" s="64"/>
      <c r="O273" s="59"/>
    </row>
    <row r="274" spans="1:15" x14ac:dyDescent="0.25">
      <c r="A274" s="62">
        <v>41232</v>
      </c>
      <c r="B274" s="41">
        <f t="shared" si="46"/>
        <v>2012</v>
      </c>
      <c r="C274" s="41">
        <f t="shared" si="47"/>
        <v>2012</v>
      </c>
      <c r="D274" s="41">
        <f t="shared" si="48"/>
        <v>47</v>
      </c>
      <c r="E274" s="41">
        <f t="shared" si="52"/>
        <v>47</v>
      </c>
      <c r="F274" s="55">
        <f t="shared" si="49"/>
        <v>2</v>
      </c>
      <c r="G274" s="56">
        <v>24</v>
      </c>
      <c r="H274">
        <v>4</v>
      </c>
      <c r="I274" s="58">
        <f t="shared" si="50"/>
        <v>4</v>
      </c>
      <c r="J274" s="63">
        <v>53</v>
      </c>
      <c r="K274" s="58">
        <f t="shared" si="53"/>
        <v>13.25</v>
      </c>
      <c r="L274" s="58">
        <f t="shared" si="51"/>
        <v>25.227272727272727</v>
      </c>
      <c r="M274" s="64"/>
      <c r="N274" s="64"/>
      <c r="O274" s="59"/>
    </row>
    <row r="275" spans="1:15" x14ac:dyDescent="0.25">
      <c r="A275" s="62">
        <v>41233</v>
      </c>
      <c r="B275" s="41">
        <f t="shared" si="46"/>
        <v>2012</v>
      </c>
      <c r="C275" s="41">
        <f t="shared" si="47"/>
        <v>2012</v>
      </c>
      <c r="D275" s="41">
        <f t="shared" si="48"/>
        <v>47</v>
      </c>
      <c r="E275" s="41">
        <f t="shared" si="52"/>
        <v>47</v>
      </c>
      <c r="F275" s="55">
        <f t="shared" si="49"/>
        <v>3</v>
      </c>
      <c r="G275" s="56">
        <v>24</v>
      </c>
      <c r="H275">
        <v>4</v>
      </c>
      <c r="I275" s="58">
        <f t="shared" si="50"/>
        <v>4</v>
      </c>
      <c r="J275" s="63">
        <v>19</v>
      </c>
      <c r="K275" s="58">
        <f t="shared" si="53"/>
        <v>4.75</v>
      </c>
      <c r="L275" s="58">
        <f t="shared" si="51"/>
        <v>25.227272727272727</v>
      </c>
      <c r="M275" s="64"/>
      <c r="N275" s="64"/>
      <c r="O275" s="59"/>
    </row>
    <row r="276" spans="1:15" x14ac:dyDescent="0.25">
      <c r="A276" s="62">
        <v>41234</v>
      </c>
      <c r="B276" s="41">
        <f t="shared" si="46"/>
        <v>2012</v>
      </c>
      <c r="C276" s="41">
        <f t="shared" si="47"/>
        <v>2012</v>
      </c>
      <c r="D276" s="41">
        <f t="shared" si="48"/>
        <v>47</v>
      </c>
      <c r="E276" s="41">
        <f t="shared" si="52"/>
        <v>47</v>
      </c>
      <c r="F276" s="55">
        <f t="shared" si="49"/>
        <v>4</v>
      </c>
      <c r="G276" s="56">
        <v>12</v>
      </c>
      <c r="H276">
        <v>3</v>
      </c>
      <c r="I276" s="58">
        <f t="shared" si="50"/>
        <v>1.5</v>
      </c>
      <c r="J276" s="63">
        <v>96</v>
      </c>
      <c r="K276" s="58">
        <f t="shared" si="53"/>
        <v>64</v>
      </c>
      <c r="L276" s="58">
        <f t="shared" si="51"/>
        <v>25.227272727272727</v>
      </c>
      <c r="M276" s="64"/>
      <c r="N276" s="64"/>
      <c r="O276" s="59"/>
    </row>
    <row r="277" spans="1:15" x14ac:dyDescent="0.25">
      <c r="A277" s="62">
        <v>41238</v>
      </c>
      <c r="B277" s="41">
        <f t="shared" si="46"/>
        <v>2012</v>
      </c>
      <c r="C277" s="41">
        <f t="shared" si="47"/>
        <v>2012</v>
      </c>
      <c r="D277" s="41">
        <f t="shared" si="48"/>
        <v>48</v>
      </c>
      <c r="E277" s="41">
        <f t="shared" si="52"/>
        <v>48</v>
      </c>
      <c r="F277" s="55">
        <f t="shared" si="49"/>
        <v>1</v>
      </c>
      <c r="G277" s="56">
        <v>12</v>
      </c>
      <c r="H277">
        <v>20</v>
      </c>
      <c r="I277" s="58">
        <f t="shared" si="50"/>
        <v>10</v>
      </c>
      <c r="J277" s="63">
        <v>241</v>
      </c>
      <c r="K277" s="58">
        <f t="shared" si="53"/>
        <v>24.1</v>
      </c>
      <c r="L277" s="58">
        <f t="shared" si="51"/>
        <v>23.482142857142854</v>
      </c>
      <c r="M277" s="64">
        <v>123</v>
      </c>
      <c r="N277" s="64">
        <v>49</v>
      </c>
      <c r="O277" s="59">
        <f t="shared" ref="O277:O296" si="54">N277/(M277+N277)</f>
        <v>0.28488372093023256</v>
      </c>
    </row>
    <row r="278" spans="1:15" x14ac:dyDescent="0.25">
      <c r="A278" s="62">
        <v>41239</v>
      </c>
      <c r="B278" s="41">
        <f t="shared" si="46"/>
        <v>2012</v>
      </c>
      <c r="C278" s="41">
        <f t="shared" si="47"/>
        <v>2012</v>
      </c>
      <c r="D278" s="41">
        <f t="shared" si="48"/>
        <v>48</v>
      </c>
      <c r="E278" s="41">
        <f t="shared" si="52"/>
        <v>48</v>
      </c>
      <c r="F278" s="55">
        <f t="shared" si="49"/>
        <v>2</v>
      </c>
      <c r="G278" s="56">
        <v>24</v>
      </c>
      <c r="H278">
        <v>14</v>
      </c>
      <c r="I278" s="58">
        <f t="shared" si="50"/>
        <v>14</v>
      </c>
      <c r="J278" s="63">
        <v>272</v>
      </c>
      <c r="K278" s="58">
        <f t="shared" si="53"/>
        <v>19.428571428571427</v>
      </c>
      <c r="L278" s="58">
        <f t="shared" si="51"/>
        <v>23.482142857142854</v>
      </c>
      <c r="M278" s="64">
        <v>52</v>
      </c>
      <c r="N278" s="64">
        <v>23</v>
      </c>
      <c r="O278" s="59">
        <f t="shared" si="54"/>
        <v>0.30666666666666664</v>
      </c>
    </row>
    <row r="279" spans="1:15" x14ac:dyDescent="0.25">
      <c r="A279" s="62">
        <v>41240</v>
      </c>
      <c r="B279" s="41">
        <f t="shared" si="46"/>
        <v>2012</v>
      </c>
      <c r="C279" s="41">
        <f t="shared" si="47"/>
        <v>2012</v>
      </c>
      <c r="D279" s="41">
        <f t="shared" si="48"/>
        <v>48</v>
      </c>
      <c r="E279" s="41">
        <f t="shared" si="52"/>
        <v>48</v>
      </c>
      <c r="F279" s="55">
        <f t="shared" si="49"/>
        <v>3</v>
      </c>
      <c r="G279" s="56">
        <v>24</v>
      </c>
      <c r="H279">
        <v>10</v>
      </c>
      <c r="I279" s="58">
        <f t="shared" si="50"/>
        <v>10</v>
      </c>
      <c r="J279" s="63">
        <v>204</v>
      </c>
      <c r="K279" s="58">
        <f t="shared" si="53"/>
        <v>20.399999999999999</v>
      </c>
      <c r="L279" s="58">
        <f t="shared" si="51"/>
        <v>23.482142857142854</v>
      </c>
      <c r="M279" s="64">
        <v>63</v>
      </c>
      <c r="N279" s="64">
        <v>41</v>
      </c>
      <c r="O279" s="59">
        <f t="shared" si="54"/>
        <v>0.39423076923076922</v>
      </c>
    </row>
    <row r="280" spans="1:15" x14ac:dyDescent="0.25">
      <c r="A280" s="62">
        <v>41241</v>
      </c>
      <c r="B280" s="41">
        <f t="shared" si="46"/>
        <v>2012</v>
      </c>
      <c r="C280" s="41">
        <f t="shared" si="47"/>
        <v>2012</v>
      </c>
      <c r="D280" s="41">
        <f t="shared" si="48"/>
        <v>48</v>
      </c>
      <c r="E280" s="41">
        <f t="shared" si="52"/>
        <v>48</v>
      </c>
      <c r="F280" s="55">
        <f t="shared" si="49"/>
        <v>4</v>
      </c>
      <c r="G280" s="56">
        <v>12</v>
      </c>
      <c r="H280">
        <v>9</v>
      </c>
      <c r="I280" s="58">
        <f t="shared" si="50"/>
        <v>4.5</v>
      </c>
      <c r="J280" s="63">
        <v>135</v>
      </c>
      <c r="K280" s="58">
        <f t="shared" si="53"/>
        <v>30</v>
      </c>
      <c r="L280" s="58">
        <f t="shared" si="51"/>
        <v>23.482142857142854</v>
      </c>
      <c r="M280" s="64">
        <v>79</v>
      </c>
      <c r="N280" s="64">
        <v>36</v>
      </c>
      <c r="O280" s="59">
        <f t="shared" si="54"/>
        <v>0.31304347826086959</v>
      </c>
    </row>
    <row r="281" spans="1:15" x14ac:dyDescent="0.25">
      <c r="A281" s="62">
        <v>41245</v>
      </c>
      <c r="B281" s="41">
        <f t="shared" si="46"/>
        <v>2012</v>
      </c>
      <c r="C281" s="41">
        <f t="shared" si="47"/>
        <v>2012</v>
      </c>
      <c r="D281" s="41">
        <f t="shared" si="48"/>
        <v>49</v>
      </c>
      <c r="E281" s="41">
        <f t="shared" si="52"/>
        <v>49</v>
      </c>
      <c r="F281" s="55">
        <f t="shared" si="49"/>
        <v>1</v>
      </c>
      <c r="G281" s="56">
        <v>12</v>
      </c>
      <c r="H281">
        <v>23</v>
      </c>
      <c r="I281" s="58">
        <f t="shared" si="50"/>
        <v>11.5</v>
      </c>
      <c r="J281" s="63">
        <v>1033</v>
      </c>
      <c r="K281" s="58">
        <f t="shared" si="53"/>
        <v>89.826086956521735</v>
      </c>
      <c r="L281" s="58">
        <f t="shared" si="51"/>
        <v>60.638813405797109</v>
      </c>
      <c r="M281" s="64">
        <v>209</v>
      </c>
      <c r="N281" s="64">
        <v>128</v>
      </c>
      <c r="O281" s="59">
        <f t="shared" si="54"/>
        <v>0.37982195845697331</v>
      </c>
    </row>
    <row r="282" spans="1:15" x14ac:dyDescent="0.25">
      <c r="A282" s="62">
        <v>41246</v>
      </c>
      <c r="B282" s="41">
        <f t="shared" si="46"/>
        <v>2012</v>
      </c>
      <c r="C282" s="41">
        <f t="shared" si="47"/>
        <v>2012</v>
      </c>
      <c r="D282" s="41">
        <f t="shared" si="48"/>
        <v>49</v>
      </c>
      <c r="E282" s="41">
        <f t="shared" si="52"/>
        <v>49</v>
      </c>
      <c r="F282" s="55">
        <f t="shared" si="49"/>
        <v>2</v>
      </c>
      <c r="G282" s="56">
        <v>24</v>
      </c>
      <c r="H282">
        <v>20</v>
      </c>
      <c r="I282" s="58">
        <f t="shared" si="50"/>
        <v>20</v>
      </c>
      <c r="J282" s="63">
        <v>765</v>
      </c>
      <c r="K282" s="58">
        <f t="shared" si="53"/>
        <v>38.25</v>
      </c>
      <c r="L282" s="58">
        <f t="shared" si="51"/>
        <v>60.638813405797109</v>
      </c>
      <c r="M282" s="64">
        <v>166</v>
      </c>
      <c r="N282" s="64">
        <v>97</v>
      </c>
      <c r="O282" s="59">
        <f t="shared" si="54"/>
        <v>0.36882129277566539</v>
      </c>
    </row>
    <row r="283" spans="1:15" x14ac:dyDescent="0.25">
      <c r="A283" s="62">
        <v>41247</v>
      </c>
      <c r="B283" s="41">
        <f t="shared" si="46"/>
        <v>2012</v>
      </c>
      <c r="C283" s="41">
        <f t="shared" si="47"/>
        <v>2012</v>
      </c>
      <c r="D283" s="41">
        <f t="shared" si="48"/>
        <v>49</v>
      </c>
      <c r="E283" s="41">
        <f t="shared" si="52"/>
        <v>49</v>
      </c>
      <c r="F283" s="55">
        <f t="shared" si="49"/>
        <v>3</v>
      </c>
      <c r="G283" s="56">
        <v>24</v>
      </c>
      <c r="H283">
        <v>16</v>
      </c>
      <c r="I283" s="58">
        <f t="shared" si="50"/>
        <v>16</v>
      </c>
      <c r="J283" s="63">
        <v>669</v>
      </c>
      <c r="K283" s="58">
        <f t="shared" si="53"/>
        <v>41.8125</v>
      </c>
      <c r="L283" s="58">
        <f t="shared" si="51"/>
        <v>60.638813405797109</v>
      </c>
      <c r="M283" s="64">
        <v>75</v>
      </c>
      <c r="N283" s="64">
        <v>45</v>
      </c>
      <c r="O283" s="59">
        <f t="shared" si="54"/>
        <v>0.375</v>
      </c>
    </row>
    <row r="284" spans="1:15" x14ac:dyDescent="0.25">
      <c r="A284" s="62">
        <v>41248</v>
      </c>
      <c r="B284" s="41">
        <f t="shared" si="46"/>
        <v>2012</v>
      </c>
      <c r="C284" s="41">
        <f t="shared" si="47"/>
        <v>2012</v>
      </c>
      <c r="D284" s="41">
        <f t="shared" si="48"/>
        <v>49</v>
      </c>
      <c r="E284" s="41">
        <f t="shared" si="52"/>
        <v>49</v>
      </c>
      <c r="F284" s="55">
        <f t="shared" si="49"/>
        <v>4</v>
      </c>
      <c r="G284" s="56">
        <v>12</v>
      </c>
      <c r="H284">
        <v>9</v>
      </c>
      <c r="I284" s="58">
        <f t="shared" si="50"/>
        <v>4.5</v>
      </c>
      <c r="J284" s="63">
        <v>327</v>
      </c>
      <c r="K284" s="58">
        <f t="shared" si="53"/>
        <v>72.666666666666671</v>
      </c>
      <c r="L284" s="58">
        <f t="shared" si="51"/>
        <v>60.638813405797109</v>
      </c>
      <c r="M284" s="64">
        <v>28</v>
      </c>
      <c r="N284" s="64">
        <v>14</v>
      </c>
      <c r="O284" s="59">
        <f t="shared" si="54"/>
        <v>0.33333333333333331</v>
      </c>
    </row>
    <row r="285" spans="1:15" x14ac:dyDescent="0.25">
      <c r="A285" s="62">
        <v>41252</v>
      </c>
      <c r="B285" s="41">
        <f t="shared" si="46"/>
        <v>2012</v>
      </c>
      <c r="C285" s="41">
        <f t="shared" si="47"/>
        <v>2012</v>
      </c>
      <c r="D285" s="41">
        <f t="shared" si="48"/>
        <v>50</v>
      </c>
      <c r="E285" s="41">
        <f t="shared" si="52"/>
        <v>50</v>
      </c>
      <c r="F285" s="55">
        <f t="shared" si="49"/>
        <v>1</v>
      </c>
      <c r="G285" s="56">
        <v>12</v>
      </c>
      <c r="H285">
        <v>24</v>
      </c>
      <c r="I285" s="58">
        <f t="shared" si="50"/>
        <v>12</v>
      </c>
      <c r="J285" s="63">
        <v>689</v>
      </c>
      <c r="K285" s="58">
        <f t="shared" si="53"/>
        <v>57.416666666666664</v>
      </c>
      <c r="L285" s="58">
        <f t="shared" si="51"/>
        <v>45.120535714285715</v>
      </c>
      <c r="M285" s="64">
        <v>114</v>
      </c>
      <c r="N285" s="64">
        <v>120</v>
      </c>
      <c r="O285" s="59">
        <f t="shared" si="54"/>
        <v>0.51282051282051277</v>
      </c>
    </row>
    <row r="286" spans="1:15" x14ac:dyDescent="0.25">
      <c r="A286" s="62">
        <v>41253</v>
      </c>
      <c r="B286" s="41">
        <f t="shared" si="46"/>
        <v>2012</v>
      </c>
      <c r="C286" s="41">
        <f t="shared" si="47"/>
        <v>2012</v>
      </c>
      <c r="D286" s="41">
        <f t="shared" si="48"/>
        <v>50</v>
      </c>
      <c r="E286" s="41">
        <f t="shared" si="52"/>
        <v>50</v>
      </c>
      <c r="F286" s="55">
        <f t="shared" si="49"/>
        <v>2</v>
      </c>
      <c r="G286" s="56">
        <v>24</v>
      </c>
      <c r="H286">
        <v>21</v>
      </c>
      <c r="I286" s="58">
        <f t="shared" si="50"/>
        <v>21</v>
      </c>
      <c r="J286" s="63">
        <v>376</v>
      </c>
      <c r="K286" s="58">
        <f t="shared" si="53"/>
        <v>17.904761904761905</v>
      </c>
      <c r="L286" s="58">
        <f t="shared" si="51"/>
        <v>45.120535714285715</v>
      </c>
      <c r="M286" s="64">
        <v>123</v>
      </c>
      <c r="N286" s="64">
        <v>106</v>
      </c>
      <c r="O286" s="59">
        <f t="shared" si="54"/>
        <v>0.46288209606986902</v>
      </c>
    </row>
    <row r="287" spans="1:15" x14ac:dyDescent="0.25">
      <c r="A287" s="62">
        <v>41254</v>
      </c>
      <c r="B287" s="41">
        <f t="shared" si="46"/>
        <v>2012</v>
      </c>
      <c r="C287" s="41">
        <f t="shared" si="47"/>
        <v>2012</v>
      </c>
      <c r="D287" s="41">
        <f t="shared" si="48"/>
        <v>50</v>
      </c>
      <c r="E287" s="41">
        <f t="shared" si="52"/>
        <v>50</v>
      </c>
      <c r="F287" s="55">
        <f t="shared" si="49"/>
        <v>3</v>
      </c>
      <c r="G287" s="56">
        <v>24</v>
      </c>
      <c r="H287">
        <v>8</v>
      </c>
      <c r="I287" s="58">
        <f t="shared" si="50"/>
        <v>8</v>
      </c>
      <c r="J287" s="63">
        <v>279</v>
      </c>
      <c r="K287" s="58">
        <f t="shared" si="53"/>
        <v>34.875</v>
      </c>
      <c r="L287" s="58">
        <f t="shared" si="51"/>
        <v>45.120535714285715</v>
      </c>
      <c r="M287" s="64">
        <v>18</v>
      </c>
      <c r="N287" s="64">
        <v>24</v>
      </c>
      <c r="O287" s="59">
        <f t="shared" si="54"/>
        <v>0.5714285714285714</v>
      </c>
    </row>
    <row r="288" spans="1:15" x14ac:dyDescent="0.25">
      <c r="A288" s="62">
        <v>41255</v>
      </c>
      <c r="B288" s="41">
        <f t="shared" si="46"/>
        <v>2012</v>
      </c>
      <c r="C288" s="41">
        <f t="shared" si="47"/>
        <v>2012</v>
      </c>
      <c r="D288" s="41">
        <f t="shared" si="48"/>
        <v>50</v>
      </c>
      <c r="E288" s="41">
        <f t="shared" si="52"/>
        <v>50</v>
      </c>
      <c r="F288" s="55">
        <f t="shared" si="49"/>
        <v>4</v>
      </c>
      <c r="G288" s="56">
        <v>12</v>
      </c>
      <c r="H288">
        <v>7</v>
      </c>
      <c r="I288" s="58">
        <f t="shared" si="50"/>
        <v>3.5</v>
      </c>
      <c r="J288" s="63">
        <v>246</v>
      </c>
      <c r="K288" s="58">
        <f t="shared" si="53"/>
        <v>70.285714285714292</v>
      </c>
      <c r="L288" s="58">
        <f t="shared" si="51"/>
        <v>45.120535714285715</v>
      </c>
      <c r="M288" s="64">
        <v>75</v>
      </c>
      <c r="N288" s="64">
        <v>49</v>
      </c>
      <c r="O288" s="59">
        <f t="shared" si="54"/>
        <v>0.39516129032258063</v>
      </c>
    </row>
    <row r="289" spans="1:15" x14ac:dyDescent="0.25">
      <c r="A289" s="62">
        <v>41259</v>
      </c>
      <c r="B289" s="41">
        <f t="shared" si="46"/>
        <v>2012</v>
      </c>
      <c r="C289" s="41">
        <f t="shared" si="47"/>
        <v>2012</v>
      </c>
      <c r="D289" s="41">
        <f t="shared" si="48"/>
        <v>51</v>
      </c>
      <c r="E289" s="41">
        <f t="shared" si="52"/>
        <v>51</v>
      </c>
      <c r="F289" s="55">
        <f t="shared" si="49"/>
        <v>1</v>
      </c>
      <c r="G289" s="56">
        <v>12</v>
      </c>
      <c r="H289">
        <v>24</v>
      </c>
      <c r="I289" s="58">
        <f t="shared" si="50"/>
        <v>12</v>
      </c>
      <c r="J289" s="63">
        <v>353</v>
      </c>
      <c r="K289" s="58">
        <f t="shared" si="53"/>
        <v>29.416666666666668</v>
      </c>
      <c r="L289" s="58">
        <f t="shared" si="51"/>
        <v>32.371527777777779</v>
      </c>
      <c r="M289" s="64">
        <v>82</v>
      </c>
      <c r="N289" s="64">
        <v>64</v>
      </c>
      <c r="O289" s="59">
        <f t="shared" si="54"/>
        <v>0.43835616438356162</v>
      </c>
    </row>
    <row r="290" spans="1:15" x14ac:dyDescent="0.25">
      <c r="A290" s="62">
        <v>41260</v>
      </c>
      <c r="B290" s="41">
        <f t="shared" si="46"/>
        <v>2012</v>
      </c>
      <c r="C290" s="41">
        <f t="shared" si="47"/>
        <v>2012</v>
      </c>
      <c r="D290" s="41">
        <f t="shared" si="48"/>
        <v>51</v>
      </c>
      <c r="E290" s="41">
        <f t="shared" si="52"/>
        <v>51</v>
      </c>
      <c r="F290" s="55">
        <f t="shared" si="49"/>
        <v>2</v>
      </c>
      <c r="G290" s="56">
        <v>24</v>
      </c>
      <c r="H290">
        <v>18</v>
      </c>
      <c r="I290" s="58">
        <f t="shared" si="50"/>
        <v>18</v>
      </c>
      <c r="J290" s="63">
        <v>251</v>
      </c>
      <c r="K290" s="58">
        <f t="shared" si="53"/>
        <v>13.944444444444445</v>
      </c>
      <c r="L290" s="58">
        <f t="shared" si="51"/>
        <v>32.371527777777779</v>
      </c>
      <c r="M290" s="64">
        <v>96</v>
      </c>
      <c r="N290" s="64">
        <v>76</v>
      </c>
      <c r="O290" s="59">
        <f t="shared" si="54"/>
        <v>0.44186046511627908</v>
      </c>
    </row>
    <row r="291" spans="1:15" x14ac:dyDescent="0.25">
      <c r="A291" s="62">
        <v>41261</v>
      </c>
      <c r="B291" s="41">
        <f t="shared" si="46"/>
        <v>2012</v>
      </c>
      <c r="C291" s="41">
        <f t="shared" si="47"/>
        <v>2012</v>
      </c>
      <c r="D291" s="41">
        <f t="shared" si="48"/>
        <v>51</v>
      </c>
      <c r="E291" s="41">
        <f t="shared" si="52"/>
        <v>51</v>
      </c>
      <c r="F291" s="55">
        <f t="shared" si="49"/>
        <v>3</v>
      </c>
      <c r="G291" s="56">
        <v>24</v>
      </c>
      <c r="H291">
        <v>8</v>
      </c>
      <c r="I291" s="58">
        <f t="shared" si="50"/>
        <v>8</v>
      </c>
      <c r="J291" s="63">
        <v>147</v>
      </c>
      <c r="K291" s="58">
        <f t="shared" si="53"/>
        <v>18.375</v>
      </c>
      <c r="L291" s="58">
        <f t="shared" si="51"/>
        <v>32.371527777777779</v>
      </c>
      <c r="M291" s="64">
        <v>40</v>
      </c>
      <c r="N291" s="64">
        <v>20</v>
      </c>
      <c r="O291" s="59">
        <f t="shared" si="54"/>
        <v>0.33333333333333331</v>
      </c>
    </row>
    <row r="292" spans="1:15" x14ac:dyDescent="0.25">
      <c r="A292" s="62">
        <v>41262</v>
      </c>
      <c r="B292" s="41">
        <f t="shared" si="46"/>
        <v>2012</v>
      </c>
      <c r="C292" s="41">
        <f t="shared" si="47"/>
        <v>2012</v>
      </c>
      <c r="D292" s="41">
        <f t="shared" si="48"/>
        <v>51</v>
      </c>
      <c r="E292" s="41">
        <f t="shared" si="52"/>
        <v>51</v>
      </c>
      <c r="F292" s="55">
        <f t="shared" si="49"/>
        <v>4</v>
      </c>
      <c r="G292" s="56">
        <v>12</v>
      </c>
      <c r="H292">
        <v>8</v>
      </c>
      <c r="I292" s="58">
        <f t="shared" si="50"/>
        <v>4</v>
      </c>
      <c r="J292" s="63">
        <v>271</v>
      </c>
      <c r="K292" s="58">
        <f t="shared" si="53"/>
        <v>67.75</v>
      </c>
      <c r="L292" s="58">
        <f t="shared" si="51"/>
        <v>32.371527777777779</v>
      </c>
      <c r="M292" s="64">
        <v>83</v>
      </c>
      <c r="N292" s="64">
        <v>64</v>
      </c>
      <c r="O292" s="59">
        <f t="shared" si="54"/>
        <v>0.43537414965986393</v>
      </c>
    </row>
    <row r="293" spans="1:15" x14ac:dyDescent="0.25">
      <c r="A293" s="62">
        <v>41266</v>
      </c>
      <c r="B293" s="41">
        <f t="shared" si="46"/>
        <v>2012</v>
      </c>
      <c r="C293" s="41">
        <f t="shared" si="47"/>
        <v>2012</v>
      </c>
      <c r="D293" s="41">
        <f t="shared" si="48"/>
        <v>52</v>
      </c>
      <c r="E293" s="41">
        <f t="shared" si="52"/>
        <v>52</v>
      </c>
      <c r="F293" s="55">
        <f t="shared" si="49"/>
        <v>1</v>
      </c>
      <c r="G293" s="56">
        <v>12</v>
      </c>
      <c r="H293">
        <v>22</v>
      </c>
      <c r="I293" s="58">
        <f t="shared" si="50"/>
        <v>11</v>
      </c>
      <c r="J293" s="63">
        <v>373</v>
      </c>
      <c r="K293" s="58">
        <f t="shared" si="53"/>
        <v>33.909090909090907</v>
      </c>
      <c r="L293" s="58">
        <f t="shared" si="51"/>
        <v>24.538780663780663</v>
      </c>
      <c r="M293" s="64">
        <v>92</v>
      </c>
      <c r="N293" s="64">
        <v>117</v>
      </c>
      <c r="O293" s="59">
        <f t="shared" si="54"/>
        <v>0.55980861244019142</v>
      </c>
    </row>
    <row r="294" spans="1:15" x14ac:dyDescent="0.25">
      <c r="A294" s="62">
        <v>41267</v>
      </c>
      <c r="B294" s="41">
        <f t="shared" si="46"/>
        <v>2012</v>
      </c>
      <c r="C294" s="41">
        <f t="shared" si="47"/>
        <v>2012</v>
      </c>
      <c r="D294" s="41">
        <f t="shared" si="48"/>
        <v>52</v>
      </c>
      <c r="E294" s="41">
        <f t="shared" si="52"/>
        <v>52</v>
      </c>
      <c r="F294" s="55">
        <f t="shared" si="49"/>
        <v>2</v>
      </c>
      <c r="G294" s="56">
        <v>24</v>
      </c>
      <c r="H294">
        <v>14</v>
      </c>
      <c r="I294" s="58">
        <f t="shared" si="50"/>
        <v>14</v>
      </c>
      <c r="J294" s="63">
        <v>243</v>
      </c>
      <c r="K294" s="58">
        <f t="shared" si="53"/>
        <v>17.357142857142858</v>
      </c>
      <c r="L294" s="58">
        <f t="shared" si="51"/>
        <v>24.538780663780663</v>
      </c>
      <c r="M294" s="64">
        <v>51</v>
      </c>
      <c r="N294" s="64">
        <v>40</v>
      </c>
      <c r="O294" s="59">
        <f t="shared" si="54"/>
        <v>0.43956043956043955</v>
      </c>
    </row>
    <row r="295" spans="1:15" x14ac:dyDescent="0.25">
      <c r="A295" s="62">
        <v>41268</v>
      </c>
      <c r="B295" s="41">
        <f t="shared" si="46"/>
        <v>2012</v>
      </c>
      <c r="C295" s="41">
        <f t="shared" si="47"/>
        <v>2012</v>
      </c>
      <c r="D295" s="41">
        <f t="shared" si="48"/>
        <v>52</v>
      </c>
      <c r="E295" s="41">
        <f t="shared" si="52"/>
        <v>52</v>
      </c>
      <c r="F295" s="55">
        <f t="shared" si="49"/>
        <v>3</v>
      </c>
      <c r="G295" s="56">
        <v>24</v>
      </c>
      <c r="H295">
        <v>9</v>
      </c>
      <c r="I295" s="58">
        <f t="shared" si="50"/>
        <v>9</v>
      </c>
      <c r="J295" s="63">
        <v>140</v>
      </c>
      <c r="K295" s="58">
        <f t="shared" si="53"/>
        <v>15.555555555555555</v>
      </c>
      <c r="L295" s="58">
        <f t="shared" si="51"/>
        <v>24.538780663780663</v>
      </c>
      <c r="M295" s="64">
        <v>7</v>
      </c>
      <c r="N295" s="64">
        <v>16</v>
      </c>
      <c r="O295" s="59">
        <f t="shared" si="54"/>
        <v>0.69565217391304346</v>
      </c>
    </row>
    <row r="296" spans="1:15" x14ac:dyDescent="0.25">
      <c r="A296" s="62">
        <v>41269</v>
      </c>
      <c r="B296" s="41">
        <f t="shared" si="46"/>
        <v>2012</v>
      </c>
      <c r="C296" s="41">
        <f t="shared" si="47"/>
        <v>2012</v>
      </c>
      <c r="D296" s="41">
        <f t="shared" si="48"/>
        <v>52</v>
      </c>
      <c r="E296" s="41">
        <f t="shared" si="52"/>
        <v>52</v>
      </c>
      <c r="F296" s="55">
        <f t="shared" si="49"/>
        <v>4</v>
      </c>
      <c r="G296" s="56">
        <v>12</v>
      </c>
      <c r="H296">
        <v>9</v>
      </c>
      <c r="I296" s="58">
        <f t="shared" si="50"/>
        <v>4.5</v>
      </c>
      <c r="J296" s="63">
        <v>141</v>
      </c>
      <c r="K296" s="58">
        <f t="shared" si="53"/>
        <v>31.333333333333332</v>
      </c>
      <c r="L296" s="58">
        <f t="shared" si="51"/>
        <v>24.538780663780663</v>
      </c>
      <c r="M296" s="64">
        <v>3</v>
      </c>
      <c r="N296" s="64">
        <v>5</v>
      </c>
      <c r="O296" s="59">
        <f t="shared" si="54"/>
        <v>0.625</v>
      </c>
    </row>
    <row r="297" spans="1:15" x14ac:dyDescent="0.25">
      <c r="A297" s="45">
        <v>41595</v>
      </c>
      <c r="B297" s="41">
        <f t="shared" si="46"/>
        <v>2013</v>
      </c>
      <c r="C297" s="41">
        <f t="shared" si="47"/>
        <v>2013</v>
      </c>
      <c r="D297" s="41">
        <f t="shared" si="48"/>
        <v>47</v>
      </c>
      <c r="E297" s="41">
        <f t="shared" si="52"/>
        <v>47</v>
      </c>
      <c r="F297" s="55">
        <f t="shared" si="49"/>
        <v>1</v>
      </c>
      <c r="G297" s="56">
        <v>12</v>
      </c>
      <c r="H297" s="65">
        <v>13</v>
      </c>
      <c r="I297" s="58">
        <f t="shared" si="50"/>
        <v>6.5</v>
      </c>
      <c r="J297" s="63">
        <v>232</v>
      </c>
      <c r="K297" s="58">
        <f t="shared" si="53"/>
        <v>35.692307692307693</v>
      </c>
      <c r="L297" s="58">
        <f t="shared" si="51"/>
        <v>26.807167832167835</v>
      </c>
      <c r="M297" s="65"/>
      <c r="N297" s="65"/>
      <c r="O297" s="59"/>
    </row>
    <row r="298" spans="1:15" x14ac:dyDescent="0.25">
      <c r="A298" s="45">
        <v>41596</v>
      </c>
      <c r="B298" s="41">
        <f t="shared" si="46"/>
        <v>2013</v>
      </c>
      <c r="C298" s="41">
        <f t="shared" si="47"/>
        <v>2013</v>
      </c>
      <c r="D298" s="41">
        <f t="shared" si="48"/>
        <v>47</v>
      </c>
      <c r="E298" s="41">
        <f t="shared" si="52"/>
        <v>47</v>
      </c>
      <c r="F298" s="55">
        <f t="shared" si="49"/>
        <v>2</v>
      </c>
      <c r="G298" s="56">
        <v>24</v>
      </c>
      <c r="H298" s="65">
        <v>11</v>
      </c>
      <c r="I298" s="58">
        <f t="shared" si="50"/>
        <v>11</v>
      </c>
      <c r="J298" s="63">
        <v>183</v>
      </c>
      <c r="K298" s="58">
        <f t="shared" si="53"/>
        <v>16.636363636363637</v>
      </c>
      <c r="L298" s="58">
        <f t="shared" si="51"/>
        <v>26.807167832167835</v>
      </c>
      <c r="M298" s="65"/>
      <c r="N298" s="65"/>
      <c r="O298" s="59"/>
    </row>
    <row r="299" spans="1:15" x14ac:dyDescent="0.25">
      <c r="A299" s="45">
        <v>41597</v>
      </c>
      <c r="B299" s="41">
        <f t="shared" si="46"/>
        <v>2013</v>
      </c>
      <c r="C299" s="41">
        <f t="shared" si="47"/>
        <v>2013</v>
      </c>
      <c r="D299" s="41">
        <f t="shared" si="48"/>
        <v>47</v>
      </c>
      <c r="E299" s="41">
        <f t="shared" si="52"/>
        <v>47</v>
      </c>
      <c r="F299" s="55">
        <f t="shared" si="49"/>
        <v>3</v>
      </c>
      <c r="G299" s="56">
        <v>24</v>
      </c>
      <c r="H299" s="65">
        <v>10</v>
      </c>
      <c r="I299" s="58">
        <f t="shared" si="50"/>
        <v>10</v>
      </c>
      <c r="J299" s="63">
        <v>119</v>
      </c>
      <c r="K299" s="58">
        <f t="shared" si="53"/>
        <v>11.9</v>
      </c>
      <c r="L299" s="58">
        <f t="shared" si="51"/>
        <v>26.807167832167835</v>
      </c>
      <c r="M299" s="65">
        <v>49</v>
      </c>
      <c r="N299" s="65">
        <v>26</v>
      </c>
      <c r="O299" s="59">
        <f>N299/(M299+N299)</f>
        <v>0.34666666666666668</v>
      </c>
    </row>
    <row r="300" spans="1:15" x14ac:dyDescent="0.25">
      <c r="A300" s="45">
        <v>41598</v>
      </c>
      <c r="B300" s="41">
        <f t="shared" si="46"/>
        <v>2013</v>
      </c>
      <c r="C300" s="41">
        <f t="shared" si="47"/>
        <v>2013</v>
      </c>
      <c r="D300" s="41">
        <f t="shared" si="48"/>
        <v>47</v>
      </c>
      <c r="E300" s="41">
        <f t="shared" si="52"/>
        <v>47</v>
      </c>
      <c r="F300" s="55">
        <f t="shared" si="49"/>
        <v>4</v>
      </c>
      <c r="G300" s="56">
        <v>12</v>
      </c>
      <c r="H300" s="65">
        <v>6</v>
      </c>
      <c r="I300" s="58">
        <f t="shared" si="50"/>
        <v>3</v>
      </c>
      <c r="J300" s="63">
        <v>129</v>
      </c>
      <c r="K300" s="58">
        <f t="shared" si="53"/>
        <v>43</v>
      </c>
      <c r="L300" s="58">
        <f t="shared" si="51"/>
        <v>26.807167832167835</v>
      </c>
      <c r="M300" s="65"/>
      <c r="N300" s="65"/>
      <c r="O300" s="59"/>
    </row>
    <row r="301" spans="1:15" x14ac:dyDescent="0.25">
      <c r="A301" s="45">
        <v>41602</v>
      </c>
      <c r="B301" s="41">
        <f t="shared" si="46"/>
        <v>2013</v>
      </c>
      <c r="C301" s="41">
        <f t="shared" si="47"/>
        <v>2013</v>
      </c>
      <c r="D301" s="41">
        <f t="shared" si="48"/>
        <v>48</v>
      </c>
      <c r="E301" s="41">
        <f t="shared" si="52"/>
        <v>48</v>
      </c>
      <c r="F301" s="55">
        <f t="shared" si="49"/>
        <v>1</v>
      </c>
      <c r="G301" s="56">
        <v>12</v>
      </c>
      <c r="H301">
        <v>16</v>
      </c>
      <c r="I301" s="58">
        <f t="shared" si="50"/>
        <v>8</v>
      </c>
      <c r="J301" s="63">
        <v>210</v>
      </c>
      <c r="K301" s="58">
        <f t="shared" si="53"/>
        <v>26.25</v>
      </c>
      <c r="L301" s="58">
        <f t="shared" si="51"/>
        <v>18.962499999999999</v>
      </c>
      <c r="M301" s="65">
        <v>4</v>
      </c>
      <c r="N301" s="65">
        <v>7</v>
      </c>
      <c r="O301" s="59">
        <f>N301/(M301+N301)</f>
        <v>0.63636363636363635</v>
      </c>
    </row>
    <row r="302" spans="1:15" x14ac:dyDescent="0.25">
      <c r="A302" s="45">
        <v>41603</v>
      </c>
      <c r="B302" s="41">
        <f t="shared" si="46"/>
        <v>2013</v>
      </c>
      <c r="C302" s="41">
        <f t="shared" si="47"/>
        <v>2013</v>
      </c>
      <c r="D302" s="41">
        <f t="shared" si="48"/>
        <v>48</v>
      </c>
      <c r="E302" s="41">
        <f t="shared" si="52"/>
        <v>48</v>
      </c>
      <c r="F302" s="55">
        <f t="shared" si="49"/>
        <v>2</v>
      </c>
      <c r="G302" s="56">
        <v>24</v>
      </c>
      <c r="H302">
        <v>10</v>
      </c>
      <c r="I302" s="58">
        <f t="shared" si="50"/>
        <v>10</v>
      </c>
      <c r="J302" s="63">
        <v>73</v>
      </c>
      <c r="K302" s="58">
        <f t="shared" si="53"/>
        <v>7.3</v>
      </c>
      <c r="L302" s="58">
        <f t="shared" si="51"/>
        <v>18.962499999999999</v>
      </c>
      <c r="M302" s="65">
        <v>4</v>
      </c>
      <c r="N302" s="65">
        <v>2</v>
      </c>
      <c r="O302" s="59">
        <f>N302/(M302+N302)</f>
        <v>0.33333333333333331</v>
      </c>
    </row>
    <row r="303" spans="1:15" x14ac:dyDescent="0.25">
      <c r="A303" s="45">
        <v>41604</v>
      </c>
      <c r="B303" s="41">
        <f t="shared" si="46"/>
        <v>2013</v>
      </c>
      <c r="C303" s="41">
        <f t="shared" si="47"/>
        <v>2013</v>
      </c>
      <c r="D303" s="41">
        <f t="shared" si="48"/>
        <v>48</v>
      </c>
      <c r="E303" s="41">
        <f t="shared" si="52"/>
        <v>48</v>
      </c>
      <c r="F303" s="55">
        <f t="shared" si="49"/>
        <v>3</v>
      </c>
      <c r="G303" s="56">
        <v>24</v>
      </c>
      <c r="H303">
        <v>5</v>
      </c>
      <c r="I303" s="58">
        <f t="shared" si="50"/>
        <v>5</v>
      </c>
      <c r="J303" s="63">
        <v>74</v>
      </c>
      <c r="K303" s="58">
        <f t="shared" si="53"/>
        <v>14.8</v>
      </c>
      <c r="L303" s="58">
        <f t="shared" si="51"/>
        <v>18.962499999999999</v>
      </c>
      <c r="M303" s="65">
        <v>15</v>
      </c>
      <c r="N303" s="65">
        <v>13</v>
      </c>
      <c r="O303" s="59">
        <f>N303/(M303+N303)</f>
        <v>0.4642857142857143</v>
      </c>
    </row>
    <row r="304" spans="1:15" x14ac:dyDescent="0.25">
      <c r="A304" s="45">
        <v>41605</v>
      </c>
      <c r="B304" s="41">
        <f t="shared" si="46"/>
        <v>2013</v>
      </c>
      <c r="C304" s="41">
        <f t="shared" si="47"/>
        <v>2013</v>
      </c>
      <c r="D304" s="41">
        <f t="shared" si="48"/>
        <v>48</v>
      </c>
      <c r="E304" s="41">
        <f t="shared" si="52"/>
        <v>48</v>
      </c>
      <c r="F304" s="55">
        <f t="shared" si="49"/>
        <v>4</v>
      </c>
      <c r="G304" s="56">
        <v>12</v>
      </c>
      <c r="H304">
        <v>4</v>
      </c>
      <c r="I304" s="58">
        <f t="shared" si="50"/>
        <v>2</v>
      </c>
      <c r="J304" s="63">
        <v>55</v>
      </c>
      <c r="K304" s="58">
        <f t="shared" si="53"/>
        <v>27.5</v>
      </c>
      <c r="L304" s="58">
        <f t="shared" si="51"/>
        <v>18.962499999999999</v>
      </c>
      <c r="M304"/>
      <c r="N304"/>
      <c r="O304" s="59"/>
    </row>
    <row r="305" spans="1:15" x14ac:dyDescent="0.25">
      <c r="A305" s="45">
        <v>41609</v>
      </c>
      <c r="B305" s="41">
        <f t="shared" si="46"/>
        <v>2013</v>
      </c>
      <c r="C305" s="41">
        <f t="shared" si="47"/>
        <v>2013</v>
      </c>
      <c r="D305" s="41">
        <f t="shared" si="48"/>
        <v>49</v>
      </c>
      <c r="E305" s="41">
        <f t="shared" si="52"/>
        <v>49</v>
      </c>
      <c r="F305" s="55">
        <f t="shared" si="49"/>
        <v>1</v>
      </c>
      <c r="G305" s="56">
        <v>12</v>
      </c>
      <c r="H305">
        <v>19</v>
      </c>
      <c r="I305" s="58">
        <f t="shared" si="50"/>
        <v>9.5</v>
      </c>
      <c r="J305" s="63">
        <v>1760</v>
      </c>
      <c r="K305" s="58">
        <f t="shared" si="53"/>
        <v>185.26315789473685</v>
      </c>
      <c r="L305" s="58">
        <f t="shared" si="51"/>
        <v>122.89674185463659</v>
      </c>
      <c r="M305" s="65">
        <v>11</v>
      </c>
      <c r="N305" s="65">
        <v>6</v>
      </c>
      <c r="O305" s="59">
        <f>N305/(M305+N305)</f>
        <v>0.35294117647058826</v>
      </c>
    </row>
    <row r="306" spans="1:15" x14ac:dyDescent="0.25">
      <c r="A306" s="45">
        <v>41610</v>
      </c>
      <c r="B306" s="41">
        <f t="shared" si="46"/>
        <v>2013</v>
      </c>
      <c r="C306" s="41">
        <f t="shared" si="47"/>
        <v>2013</v>
      </c>
      <c r="D306" s="41">
        <f t="shared" si="48"/>
        <v>49</v>
      </c>
      <c r="E306" s="41">
        <f t="shared" si="52"/>
        <v>49</v>
      </c>
      <c r="F306" s="55">
        <f t="shared" si="49"/>
        <v>2</v>
      </c>
      <c r="G306" s="56">
        <v>24</v>
      </c>
      <c r="H306">
        <v>15</v>
      </c>
      <c r="I306" s="58">
        <f t="shared" si="50"/>
        <v>15</v>
      </c>
      <c r="J306" s="63">
        <v>343</v>
      </c>
      <c r="K306" s="58">
        <f t="shared" si="53"/>
        <v>22.866666666666667</v>
      </c>
      <c r="L306" s="58">
        <f t="shared" si="51"/>
        <v>122.89674185463659</v>
      </c>
      <c r="M306" s="65">
        <v>56</v>
      </c>
      <c r="N306" s="65">
        <v>42</v>
      </c>
      <c r="O306" s="59">
        <f>N306/(M306+N306)</f>
        <v>0.42857142857142855</v>
      </c>
    </row>
    <row r="307" spans="1:15" x14ac:dyDescent="0.25">
      <c r="A307" s="45">
        <v>41611</v>
      </c>
      <c r="B307" s="41">
        <f t="shared" si="46"/>
        <v>2013</v>
      </c>
      <c r="C307" s="41">
        <f t="shared" si="47"/>
        <v>2013</v>
      </c>
      <c r="D307" s="41">
        <f t="shared" si="48"/>
        <v>49</v>
      </c>
      <c r="E307" s="41">
        <f t="shared" si="52"/>
        <v>49</v>
      </c>
      <c r="F307" s="55">
        <f t="shared" si="49"/>
        <v>3</v>
      </c>
      <c r="G307" s="56">
        <v>24</v>
      </c>
      <c r="H307">
        <v>15</v>
      </c>
      <c r="I307" s="58">
        <f t="shared" si="50"/>
        <v>15</v>
      </c>
      <c r="J307" s="63">
        <v>1884</v>
      </c>
      <c r="K307" s="58">
        <f t="shared" si="53"/>
        <v>125.6</v>
      </c>
      <c r="L307" s="58">
        <f t="shared" si="51"/>
        <v>122.89674185463659</v>
      </c>
      <c r="M307" s="65">
        <v>162</v>
      </c>
      <c r="N307" s="65">
        <v>74</v>
      </c>
      <c r="O307" s="59">
        <f>N307/(M307+N307)</f>
        <v>0.3135593220338983</v>
      </c>
    </row>
    <row r="308" spans="1:15" x14ac:dyDescent="0.25">
      <c r="A308" s="45">
        <v>41612</v>
      </c>
      <c r="B308" s="41">
        <f t="shared" si="46"/>
        <v>2013</v>
      </c>
      <c r="C308" s="41">
        <f t="shared" si="47"/>
        <v>2013</v>
      </c>
      <c r="D308" s="41">
        <f t="shared" si="48"/>
        <v>49</v>
      </c>
      <c r="E308" s="41">
        <f t="shared" si="52"/>
        <v>49</v>
      </c>
      <c r="F308" s="55">
        <f t="shared" si="49"/>
        <v>4</v>
      </c>
      <c r="G308" s="56">
        <v>12</v>
      </c>
      <c r="H308">
        <v>14</v>
      </c>
      <c r="I308" s="58">
        <f t="shared" si="50"/>
        <v>7</v>
      </c>
      <c r="J308" s="63">
        <v>1105</v>
      </c>
      <c r="K308" s="58">
        <f t="shared" si="53"/>
        <v>157.85714285714286</v>
      </c>
      <c r="L308" s="58">
        <f t="shared" si="51"/>
        <v>122.89674185463659</v>
      </c>
      <c r="M308"/>
      <c r="N308"/>
      <c r="O308" s="59"/>
    </row>
    <row r="309" spans="1:15" x14ac:dyDescent="0.25">
      <c r="A309" s="45">
        <v>41616</v>
      </c>
      <c r="B309" s="41">
        <f t="shared" si="46"/>
        <v>2013</v>
      </c>
      <c r="C309" s="41">
        <f t="shared" si="47"/>
        <v>2013</v>
      </c>
      <c r="D309" s="41">
        <f t="shared" si="48"/>
        <v>50</v>
      </c>
      <c r="E309" s="41">
        <f t="shared" si="52"/>
        <v>50</v>
      </c>
      <c r="F309" s="55">
        <f t="shared" si="49"/>
        <v>1</v>
      </c>
      <c r="G309" s="56">
        <v>12</v>
      </c>
      <c r="H309">
        <v>26</v>
      </c>
      <c r="I309" s="58">
        <f t="shared" si="50"/>
        <v>13</v>
      </c>
      <c r="J309" s="63">
        <v>1515</v>
      </c>
      <c r="K309" s="58">
        <f t="shared" si="53"/>
        <v>116.53846153846153</v>
      </c>
      <c r="L309" s="58">
        <f t="shared" si="51"/>
        <v>64.920329670329664</v>
      </c>
      <c r="M309" s="65">
        <v>224</v>
      </c>
      <c r="N309" s="65">
        <v>132</v>
      </c>
      <c r="O309" s="59">
        <f t="shared" ref="O309:O319" si="55">N309/(M309+N309)</f>
        <v>0.3707865168539326</v>
      </c>
    </row>
    <row r="310" spans="1:15" x14ac:dyDescent="0.25">
      <c r="A310" s="45">
        <v>41617</v>
      </c>
      <c r="B310" s="41">
        <f t="shared" si="46"/>
        <v>2013</v>
      </c>
      <c r="C310" s="41">
        <f t="shared" si="47"/>
        <v>2013</v>
      </c>
      <c r="D310" s="41">
        <f t="shared" si="48"/>
        <v>50</v>
      </c>
      <c r="E310" s="41">
        <f t="shared" si="52"/>
        <v>50</v>
      </c>
      <c r="F310" s="55">
        <f t="shared" si="49"/>
        <v>2</v>
      </c>
      <c r="G310" s="56">
        <v>24</v>
      </c>
      <c r="H310">
        <v>24</v>
      </c>
      <c r="I310" s="58">
        <f t="shared" si="50"/>
        <v>24</v>
      </c>
      <c r="J310" s="63">
        <v>1008</v>
      </c>
      <c r="K310" s="58">
        <f t="shared" si="53"/>
        <v>42</v>
      </c>
      <c r="L310" s="58">
        <f t="shared" si="51"/>
        <v>64.920329670329664</v>
      </c>
      <c r="M310" s="65">
        <v>137</v>
      </c>
      <c r="N310" s="65">
        <v>71</v>
      </c>
      <c r="O310" s="59">
        <f t="shared" si="55"/>
        <v>0.34134615384615385</v>
      </c>
    </row>
    <row r="311" spans="1:15" x14ac:dyDescent="0.25">
      <c r="A311" s="45">
        <v>41618</v>
      </c>
      <c r="B311" s="41">
        <f t="shared" si="46"/>
        <v>2013</v>
      </c>
      <c r="C311" s="41">
        <f t="shared" si="47"/>
        <v>2013</v>
      </c>
      <c r="D311" s="41">
        <f t="shared" si="48"/>
        <v>50</v>
      </c>
      <c r="E311" s="41">
        <f t="shared" si="52"/>
        <v>50</v>
      </c>
      <c r="F311" s="55">
        <f t="shared" si="49"/>
        <v>3</v>
      </c>
      <c r="G311" s="56">
        <v>24</v>
      </c>
      <c r="H311">
        <v>21</v>
      </c>
      <c r="I311" s="58">
        <f t="shared" si="50"/>
        <v>21</v>
      </c>
      <c r="J311" s="63">
        <v>836</v>
      </c>
      <c r="K311" s="58">
        <f t="shared" si="53"/>
        <v>39.80952380952381</v>
      </c>
      <c r="L311" s="58">
        <f t="shared" si="51"/>
        <v>64.920329670329664</v>
      </c>
      <c r="M311" s="65">
        <v>202</v>
      </c>
      <c r="N311" s="65">
        <v>156</v>
      </c>
      <c r="O311" s="59">
        <f t="shared" si="55"/>
        <v>0.43575418994413406</v>
      </c>
    </row>
    <row r="312" spans="1:15" x14ac:dyDescent="0.25">
      <c r="A312" s="45">
        <v>41619</v>
      </c>
      <c r="B312" s="41">
        <f t="shared" si="46"/>
        <v>2013</v>
      </c>
      <c r="C312" s="41">
        <f t="shared" si="47"/>
        <v>2013</v>
      </c>
      <c r="D312" s="41">
        <f t="shared" si="48"/>
        <v>50</v>
      </c>
      <c r="E312" s="41">
        <f t="shared" si="52"/>
        <v>50</v>
      </c>
      <c r="F312" s="55">
        <f t="shared" si="49"/>
        <v>4</v>
      </c>
      <c r="G312" s="56">
        <v>12</v>
      </c>
      <c r="H312">
        <v>12</v>
      </c>
      <c r="I312" s="58">
        <f t="shared" si="50"/>
        <v>6</v>
      </c>
      <c r="J312" s="63">
        <v>368</v>
      </c>
      <c r="K312" s="58">
        <f t="shared" si="53"/>
        <v>61.333333333333336</v>
      </c>
      <c r="L312" s="58">
        <f t="shared" si="51"/>
        <v>64.920329670329664</v>
      </c>
      <c r="M312" s="65">
        <v>116</v>
      </c>
      <c r="N312" s="65">
        <v>82</v>
      </c>
      <c r="O312" s="59">
        <f t="shared" si="55"/>
        <v>0.41414141414141414</v>
      </c>
    </row>
    <row r="313" spans="1:15" x14ac:dyDescent="0.25">
      <c r="A313" s="45">
        <v>41623</v>
      </c>
      <c r="B313" s="41">
        <f t="shared" si="46"/>
        <v>2013</v>
      </c>
      <c r="C313" s="41">
        <f t="shared" si="47"/>
        <v>2013</v>
      </c>
      <c r="D313" s="41">
        <f t="shared" si="48"/>
        <v>51</v>
      </c>
      <c r="E313" s="41">
        <f t="shared" si="52"/>
        <v>51</v>
      </c>
      <c r="F313" s="55">
        <f t="shared" si="49"/>
        <v>1</v>
      </c>
      <c r="G313" s="56">
        <v>12</v>
      </c>
      <c r="H313">
        <v>26</v>
      </c>
      <c r="I313" s="58">
        <f t="shared" si="50"/>
        <v>13</v>
      </c>
      <c r="J313" s="63">
        <v>815</v>
      </c>
      <c r="K313" s="58">
        <f t="shared" si="53"/>
        <v>62.692307692307693</v>
      </c>
      <c r="L313" s="58">
        <f t="shared" si="51"/>
        <v>58.193910256410255</v>
      </c>
      <c r="M313" s="65">
        <v>256</v>
      </c>
      <c r="N313" s="65">
        <v>174</v>
      </c>
      <c r="O313" s="59">
        <f t="shared" si="55"/>
        <v>0.40465116279069768</v>
      </c>
    </row>
    <row r="314" spans="1:15" x14ac:dyDescent="0.25">
      <c r="A314" s="45">
        <v>41624</v>
      </c>
      <c r="B314" s="41">
        <f t="shared" si="46"/>
        <v>2013</v>
      </c>
      <c r="C314" s="41">
        <f t="shared" si="47"/>
        <v>2013</v>
      </c>
      <c r="D314" s="41">
        <f t="shared" si="48"/>
        <v>51</v>
      </c>
      <c r="E314" s="41">
        <f t="shared" si="52"/>
        <v>51</v>
      </c>
      <c r="F314" s="55">
        <f t="shared" si="49"/>
        <v>2</v>
      </c>
      <c r="G314" s="56">
        <v>24</v>
      </c>
      <c r="H314">
        <v>20</v>
      </c>
      <c r="I314" s="58">
        <f t="shared" si="50"/>
        <v>20</v>
      </c>
      <c r="J314" s="63">
        <v>320</v>
      </c>
      <c r="K314" s="58">
        <f t="shared" si="53"/>
        <v>16</v>
      </c>
      <c r="L314" s="58">
        <f t="shared" si="51"/>
        <v>58.193910256410255</v>
      </c>
      <c r="M314" s="65">
        <v>120</v>
      </c>
      <c r="N314" s="65">
        <v>65</v>
      </c>
      <c r="O314" s="59">
        <f t="shared" si="55"/>
        <v>0.35135135135135137</v>
      </c>
    </row>
    <row r="315" spans="1:15" x14ac:dyDescent="0.25">
      <c r="A315" s="45">
        <v>41625</v>
      </c>
      <c r="B315" s="41">
        <f t="shared" si="46"/>
        <v>2013</v>
      </c>
      <c r="C315" s="41">
        <f t="shared" si="47"/>
        <v>2013</v>
      </c>
      <c r="D315" s="41">
        <f t="shared" si="48"/>
        <v>51</v>
      </c>
      <c r="E315" s="41">
        <f t="shared" si="52"/>
        <v>51</v>
      </c>
      <c r="F315" s="55">
        <f t="shared" si="49"/>
        <v>3</v>
      </c>
      <c r="G315" s="56">
        <v>24</v>
      </c>
      <c r="H315">
        <v>12</v>
      </c>
      <c r="I315" s="58">
        <f t="shared" si="50"/>
        <v>12</v>
      </c>
      <c r="J315" s="63">
        <v>349</v>
      </c>
      <c r="K315" s="58">
        <f t="shared" si="53"/>
        <v>29.083333333333332</v>
      </c>
      <c r="L315" s="58">
        <f t="shared" si="51"/>
        <v>58.193910256410255</v>
      </c>
      <c r="M315" s="65">
        <v>69</v>
      </c>
      <c r="N315" s="65">
        <v>35</v>
      </c>
      <c r="O315" s="59">
        <f t="shared" si="55"/>
        <v>0.33653846153846156</v>
      </c>
    </row>
    <row r="316" spans="1:15" x14ac:dyDescent="0.25">
      <c r="A316" s="45">
        <v>41626</v>
      </c>
      <c r="B316" s="41">
        <f t="shared" si="46"/>
        <v>2013</v>
      </c>
      <c r="C316" s="41">
        <f t="shared" si="47"/>
        <v>2013</v>
      </c>
      <c r="D316" s="41">
        <f t="shared" si="48"/>
        <v>51</v>
      </c>
      <c r="E316" s="41">
        <f t="shared" si="52"/>
        <v>51</v>
      </c>
      <c r="F316" s="55">
        <f t="shared" si="49"/>
        <v>4</v>
      </c>
      <c r="G316" s="56">
        <v>12</v>
      </c>
      <c r="H316">
        <v>4</v>
      </c>
      <c r="I316" s="58">
        <f t="shared" si="50"/>
        <v>2</v>
      </c>
      <c r="J316" s="63">
        <v>250</v>
      </c>
      <c r="K316" s="58">
        <f t="shared" si="53"/>
        <v>125</v>
      </c>
      <c r="L316" s="58">
        <f t="shared" si="51"/>
        <v>58.193910256410255</v>
      </c>
      <c r="M316" s="65">
        <v>122</v>
      </c>
      <c r="N316" s="65">
        <v>55</v>
      </c>
      <c r="O316" s="59">
        <f t="shared" si="55"/>
        <v>0.31073446327683618</v>
      </c>
    </row>
    <row r="317" spans="1:15" x14ac:dyDescent="0.25">
      <c r="A317" s="45">
        <v>41630</v>
      </c>
      <c r="B317" s="41">
        <f t="shared" si="46"/>
        <v>2013</v>
      </c>
      <c r="C317" s="41">
        <f t="shared" si="47"/>
        <v>2013</v>
      </c>
      <c r="D317" s="41">
        <f t="shared" si="48"/>
        <v>52</v>
      </c>
      <c r="E317" s="41">
        <f t="shared" si="52"/>
        <v>52</v>
      </c>
      <c r="F317" s="55">
        <f t="shared" si="49"/>
        <v>1</v>
      </c>
      <c r="G317" s="56">
        <v>12</v>
      </c>
      <c r="H317">
        <v>24</v>
      </c>
      <c r="I317" s="58">
        <f t="shared" si="50"/>
        <v>12</v>
      </c>
      <c r="J317" s="63">
        <v>914</v>
      </c>
      <c r="K317" s="58">
        <f t="shared" si="53"/>
        <v>76.166666666666671</v>
      </c>
      <c r="L317" s="58">
        <f t="shared" si="51"/>
        <v>53.043087121212125</v>
      </c>
      <c r="M317" s="65">
        <v>146</v>
      </c>
      <c r="N317" s="65">
        <v>113</v>
      </c>
      <c r="O317" s="59">
        <f t="shared" si="55"/>
        <v>0.43629343629343631</v>
      </c>
    </row>
    <row r="318" spans="1:15" x14ac:dyDescent="0.25">
      <c r="A318" s="45">
        <v>41631</v>
      </c>
      <c r="B318" s="41">
        <f t="shared" si="46"/>
        <v>2013</v>
      </c>
      <c r="C318" s="41">
        <f t="shared" si="47"/>
        <v>2013</v>
      </c>
      <c r="D318" s="41">
        <f t="shared" si="48"/>
        <v>52</v>
      </c>
      <c r="E318" s="41">
        <f t="shared" si="52"/>
        <v>52</v>
      </c>
      <c r="F318" s="55">
        <f t="shared" si="49"/>
        <v>2</v>
      </c>
      <c r="G318" s="56">
        <v>24</v>
      </c>
      <c r="H318">
        <v>22</v>
      </c>
      <c r="I318" s="58">
        <f t="shared" si="50"/>
        <v>22</v>
      </c>
      <c r="J318" s="63">
        <v>722</v>
      </c>
      <c r="K318" s="58">
        <f t="shared" si="53"/>
        <v>32.81818181818182</v>
      </c>
      <c r="L318" s="58">
        <f t="shared" si="51"/>
        <v>53.043087121212125</v>
      </c>
      <c r="M318" s="65">
        <v>143</v>
      </c>
      <c r="N318" s="65">
        <v>120</v>
      </c>
      <c r="O318" s="59">
        <f t="shared" si="55"/>
        <v>0.45627376425855515</v>
      </c>
    </row>
    <row r="319" spans="1:15" x14ac:dyDescent="0.25">
      <c r="A319" s="45">
        <v>41632</v>
      </c>
      <c r="B319" s="41">
        <f t="shared" si="46"/>
        <v>2013</v>
      </c>
      <c r="C319" s="41">
        <f t="shared" si="47"/>
        <v>2013</v>
      </c>
      <c r="D319" s="41">
        <f t="shared" si="48"/>
        <v>52</v>
      </c>
      <c r="E319" s="41">
        <f t="shared" si="52"/>
        <v>52</v>
      </c>
      <c r="F319" s="55">
        <f t="shared" si="49"/>
        <v>3</v>
      </c>
      <c r="G319" s="56">
        <v>24</v>
      </c>
      <c r="H319">
        <v>16</v>
      </c>
      <c r="I319" s="58">
        <f t="shared" si="50"/>
        <v>16</v>
      </c>
      <c r="J319" s="63">
        <v>235</v>
      </c>
      <c r="K319" s="58">
        <f t="shared" si="53"/>
        <v>14.6875</v>
      </c>
      <c r="L319" s="58">
        <f t="shared" si="51"/>
        <v>53.043087121212125</v>
      </c>
      <c r="M319" s="65">
        <v>25</v>
      </c>
      <c r="N319" s="65">
        <v>24</v>
      </c>
      <c r="O319" s="59">
        <f t="shared" si="55"/>
        <v>0.48979591836734693</v>
      </c>
    </row>
    <row r="320" spans="1:15" x14ac:dyDescent="0.25">
      <c r="A320" s="45">
        <v>41633</v>
      </c>
      <c r="B320" s="41">
        <f t="shared" si="46"/>
        <v>2013</v>
      </c>
      <c r="C320" s="41">
        <f t="shared" si="47"/>
        <v>2013</v>
      </c>
      <c r="D320" s="41">
        <f t="shared" si="48"/>
        <v>52</v>
      </c>
      <c r="E320" s="41">
        <f t="shared" si="52"/>
        <v>52</v>
      </c>
      <c r="F320" s="55">
        <f t="shared" si="49"/>
        <v>4</v>
      </c>
      <c r="G320" s="56">
        <v>12</v>
      </c>
      <c r="H320">
        <v>8</v>
      </c>
      <c r="I320" s="58">
        <f t="shared" si="50"/>
        <v>4</v>
      </c>
      <c r="J320" s="63">
        <v>354</v>
      </c>
      <c r="K320" s="58">
        <f t="shared" si="53"/>
        <v>88.5</v>
      </c>
      <c r="L320" s="58">
        <f t="shared" si="51"/>
        <v>53.043087121212125</v>
      </c>
      <c r="M320"/>
      <c r="N320"/>
      <c r="O320" s="59"/>
    </row>
    <row r="321" spans="1:15" x14ac:dyDescent="0.25">
      <c r="A321" s="45">
        <v>41637</v>
      </c>
      <c r="B321" s="41">
        <f t="shared" si="46"/>
        <v>2013</v>
      </c>
      <c r="C321" s="41">
        <f t="shared" si="47"/>
        <v>2013</v>
      </c>
      <c r="D321" s="41">
        <f t="shared" si="48"/>
        <v>53</v>
      </c>
      <c r="E321" s="41">
        <f t="shared" si="52"/>
        <v>53</v>
      </c>
      <c r="F321" s="55">
        <f t="shared" si="49"/>
        <v>1</v>
      </c>
      <c r="G321" s="56">
        <v>12</v>
      </c>
      <c r="H321">
        <v>20</v>
      </c>
      <c r="I321" s="58">
        <f t="shared" si="50"/>
        <v>10</v>
      </c>
      <c r="J321" s="63">
        <v>98</v>
      </c>
      <c r="K321" s="58">
        <f t="shared" si="53"/>
        <v>9.8000000000000007</v>
      </c>
      <c r="L321" s="58">
        <f t="shared" si="51"/>
        <v>9.476923076923077</v>
      </c>
      <c r="M321" s="65">
        <v>16</v>
      </c>
      <c r="N321" s="65">
        <v>6</v>
      </c>
      <c r="O321" s="59">
        <f>N321/(M321+N321)</f>
        <v>0.27272727272727271</v>
      </c>
    </row>
    <row r="322" spans="1:15" x14ac:dyDescent="0.25">
      <c r="A322" s="45">
        <v>41638</v>
      </c>
      <c r="B322" s="41">
        <f t="shared" ref="B322:B385" si="56">YEAR(A322)</f>
        <v>2013</v>
      </c>
      <c r="C322" s="41">
        <f t="shared" ref="C322:C385" si="57">IF(D322&gt;10,B322,B322-1)</f>
        <v>2013</v>
      </c>
      <c r="D322" s="41">
        <f t="shared" ref="D322:D385" si="58">WEEKNUM(A322)</f>
        <v>53</v>
      </c>
      <c r="E322" s="41">
        <f t="shared" si="52"/>
        <v>53</v>
      </c>
      <c r="F322" s="55">
        <f t="shared" ref="F322:F363" si="59">WEEKDAY(A322)</f>
        <v>2</v>
      </c>
      <c r="G322" s="56">
        <v>24</v>
      </c>
      <c r="H322">
        <v>13</v>
      </c>
      <c r="I322" s="58">
        <f t="shared" ref="I322:I363" si="60">(G322/24)*H322</f>
        <v>13</v>
      </c>
      <c r="J322" s="63">
        <v>43</v>
      </c>
      <c r="K322" s="58">
        <f t="shared" si="53"/>
        <v>3.3076923076923075</v>
      </c>
      <c r="L322" s="58">
        <f t="shared" ref="L322:L363" si="61">AVERAGEIFS(K:K,C:C,C322,E:E,E322)</f>
        <v>9.476923076923077</v>
      </c>
      <c r="M322" s="65">
        <v>4</v>
      </c>
      <c r="N322" s="65">
        <v>5</v>
      </c>
      <c r="O322" s="59">
        <f>N322/(M322+N322)</f>
        <v>0.55555555555555558</v>
      </c>
    </row>
    <row r="323" spans="1:15" x14ac:dyDescent="0.25">
      <c r="A323" s="45">
        <v>41639</v>
      </c>
      <c r="B323" s="41">
        <f t="shared" si="56"/>
        <v>2013</v>
      </c>
      <c r="C323" s="41">
        <f t="shared" si="57"/>
        <v>2013</v>
      </c>
      <c r="D323" s="41">
        <f t="shared" si="58"/>
        <v>53</v>
      </c>
      <c r="E323" s="41">
        <f t="shared" si="52"/>
        <v>53</v>
      </c>
      <c r="F323" s="55">
        <f t="shared" si="59"/>
        <v>3</v>
      </c>
      <c r="G323" s="56">
        <v>24</v>
      </c>
      <c r="H323">
        <v>5</v>
      </c>
      <c r="I323" s="58">
        <f t="shared" si="60"/>
        <v>5</v>
      </c>
      <c r="J323" s="63">
        <v>19</v>
      </c>
      <c r="K323" s="58">
        <f t="shared" si="53"/>
        <v>3.8</v>
      </c>
      <c r="L323" s="58">
        <f t="shared" si="61"/>
        <v>9.476923076923077</v>
      </c>
      <c r="M323"/>
      <c r="N323"/>
      <c r="O323" s="59"/>
    </row>
    <row r="324" spans="1:15" x14ac:dyDescent="0.25">
      <c r="A324" s="45">
        <v>41640</v>
      </c>
      <c r="B324" s="41">
        <f t="shared" si="56"/>
        <v>2014</v>
      </c>
      <c r="C324" s="41">
        <f t="shared" si="57"/>
        <v>2013</v>
      </c>
      <c r="D324" s="41">
        <f t="shared" si="58"/>
        <v>1</v>
      </c>
      <c r="E324" s="41">
        <v>53</v>
      </c>
      <c r="F324" s="55">
        <f t="shared" si="59"/>
        <v>4</v>
      </c>
      <c r="G324" s="56">
        <v>12</v>
      </c>
      <c r="H324">
        <v>2</v>
      </c>
      <c r="I324" s="58">
        <f t="shared" si="60"/>
        <v>1</v>
      </c>
      <c r="J324" s="63">
        <v>21</v>
      </c>
      <c r="K324" s="58">
        <f t="shared" si="53"/>
        <v>21</v>
      </c>
      <c r="L324" s="58">
        <f t="shared" si="61"/>
        <v>9.476923076923077</v>
      </c>
      <c r="M324" s="65">
        <v>10</v>
      </c>
      <c r="N324" s="65">
        <v>3</v>
      </c>
      <c r="O324" s="59">
        <f>N324/(M324+N324)</f>
        <v>0.23076923076923078</v>
      </c>
    </row>
    <row r="325" spans="1:15" x14ac:dyDescent="0.25">
      <c r="A325" s="45">
        <v>41959</v>
      </c>
      <c r="B325" s="41">
        <f t="shared" si="56"/>
        <v>2014</v>
      </c>
      <c r="C325" s="41">
        <f t="shared" si="57"/>
        <v>2014</v>
      </c>
      <c r="D325" s="41">
        <f t="shared" si="58"/>
        <v>47</v>
      </c>
      <c r="E325" s="41">
        <f t="shared" ref="E325:E388" si="62">IF(D325&gt;10,D325,"")</f>
        <v>47</v>
      </c>
      <c r="F325" s="55">
        <f t="shared" si="59"/>
        <v>1</v>
      </c>
      <c r="G325" s="56">
        <v>12</v>
      </c>
      <c r="H325">
        <v>16</v>
      </c>
      <c r="I325" s="58">
        <f t="shared" si="60"/>
        <v>8</v>
      </c>
      <c r="J325" s="55">
        <v>167</v>
      </c>
      <c r="K325" s="58">
        <f t="shared" si="53"/>
        <v>20.875</v>
      </c>
      <c r="L325" s="58">
        <f t="shared" si="61"/>
        <v>21.685416666666669</v>
      </c>
    </row>
    <row r="326" spans="1:15" x14ac:dyDescent="0.25">
      <c r="A326" s="45">
        <v>41960</v>
      </c>
      <c r="B326" s="41">
        <f t="shared" si="56"/>
        <v>2014</v>
      </c>
      <c r="C326" s="41">
        <f t="shared" si="57"/>
        <v>2014</v>
      </c>
      <c r="D326" s="41">
        <f t="shared" si="58"/>
        <v>47</v>
      </c>
      <c r="E326" s="41">
        <f t="shared" si="62"/>
        <v>47</v>
      </c>
      <c r="F326" s="55">
        <f t="shared" si="59"/>
        <v>2</v>
      </c>
      <c r="G326" s="56">
        <v>24</v>
      </c>
      <c r="H326">
        <v>10</v>
      </c>
      <c r="I326" s="58">
        <f t="shared" si="60"/>
        <v>10</v>
      </c>
      <c r="J326" s="55">
        <v>130</v>
      </c>
      <c r="K326" s="58">
        <f t="shared" si="53"/>
        <v>13</v>
      </c>
      <c r="L326" s="58">
        <f t="shared" si="61"/>
        <v>21.685416666666669</v>
      </c>
    </row>
    <row r="327" spans="1:15" x14ac:dyDescent="0.25">
      <c r="A327" s="45">
        <v>41961</v>
      </c>
      <c r="B327" s="41">
        <f t="shared" si="56"/>
        <v>2014</v>
      </c>
      <c r="C327" s="41">
        <f t="shared" si="57"/>
        <v>2014</v>
      </c>
      <c r="D327" s="41">
        <f t="shared" si="58"/>
        <v>47</v>
      </c>
      <c r="E327" s="41">
        <f t="shared" si="62"/>
        <v>47</v>
      </c>
      <c r="F327" s="55">
        <f t="shared" si="59"/>
        <v>3</v>
      </c>
      <c r="G327" s="56">
        <v>24</v>
      </c>
      <c r="H327">
        <v>5</v>
      </c>
      <c r="I327" s="58">
        <f t="shared" si="60"/>
        <v>5</v>
      </c>
      <c r="J327" s="55">
        <v>111</v>
      </c>
      <c r="K327" s="58">
        <f t="shared" si="53"/>
        <v>22.2</v>
      </c>
      <c r="L327" s="58">
        <f t="shared" si="61"/>
        <v>21.685416666666669</v>
      </c>
    </row>
    <row r="328" spans="1:15" x14ac:dyDescent="0.25">
      <c r="A328" s="45">
        <v>41962</v>
      </c>
      <c r="B328" s="41">
        <f t="shared" si="56"/>
        <v>2014</v>
      </c>
      <c r="C328" s="41">
        <f t="shared" si="57"/>
        <v>2014</v>
      </c>
      <c r="D328" s="41">
        <f t="shared" si="58"/>
        <v>47</v>
      </c>
      <c r="E328" s="41">
        <f t="shared" si="62"/>
        <v>47</v>
      </c>
      <c r="F328" s="55">
        <f t="shared" si="59"/>
        <v>4</v>
      </c>
      <c r="G328" s="56">
        <v>12</v>
      </c>
      <c r="H328">
        <v>3</v>
      </c>
      <c r="I328" s="58">
        <f t="shared" si="60"/>
        <v>1.5</v>
      </c>
      <c r="J328" s="55">
        <v>46</v>
      </c>
      <c r="K328" s="58">
        <f t="shared" si="53"/>
        <v>30.666666666666668</v>
      </c>
      <c r="L328" s="58">
        <f t="shared" si="61"/>
        <v>21.685416666666669</v>
      </c>
    </row>
    <row r="329" spans="1:15" x14ac:dyDescent="0.25">
      <c r="A329" s="45">
        <v>41966</v>
      </c>
      <c r="B329" s="41">
        <f t="shared" si="56"/>
        <v>2014</v>
      </c>
      <c r="C329" s="41">
        <f t="shared" si="57"/>
        <v>2014</v>
      </c>
      <c r="D329" s="41">
        <f t="shared" si="58"/>
        <v>48</v>
      </c>
      <c r="E329" s="41">
        <f t="shared" si="62"/>
        <v>48</v>
      </c>
      <c r="F329" s="55">
        <f t="shared" si="59"/>
        <v>1</v>
      </c>
      <c r="G329" s="56">
        <v>12</v>
      </c>
      <c r="H329">
        <v>16</v>
      </c>
      <c r="I329" s="58">
        <f t="shared" si="60"/>
        <v>8</v>
      </c>
      <c r="J329" s="55">
        <v>909</v>
      </c>
      <c r="K329" s="58">
        <f t="shared" si="53"/>
        <v>113.625</v>
      </c>
      <c r="L329" s="58">
        <f t="shared" si="61"/>
        <v>46.48996040723982</v>
      </c>
      <c r="M329" s="55">
        <v>132</v>
      </c>
      <c r="N329" s="55">
        <v>39</v>
      </c>
      <c r="O329" s="66">
        <f t="shared" ref="O329:O350" si="63">N329/(M329+N329)</f>
        <v>0.22807017543859648</v>
      </c>
    </row>
    <row r="330" spans="1:15" x14ac:dyDescent="0.25">
      <c r="A330" s="45">
        <v>41967</v>
      </c>
      <c r="B330" s="41">
        <f t="shared" si="56"/>
        <v>2014</v>
      </c>
      <c r="C330" s="41">
        <f t="shared" si="57"/>
        <v>2014</v>
      </c>
      <c r="D330" s="41">
        <f t="shared" si="58"/>
        <v>48</v>
      </c>
      <c r="E330" s="41">
        <f t="shared" si="62"/>
        <v>48</v>
      </c>
      <c r="F330" s="55">
        <f t="shared" si="59"/>
        <v>2</v>
      </c>
      <c r="G330" s="56">
        <v>24</v>
      </c>
      <c r="H330">
        <v>17</v>
      </c>
      <c r="I330" s="58">
        <f t="shared" si="60"/>
        <v>17</v>
      </c>
      <c r="J330" s="55">
        <v>568</v>
      </c>
      <c r="K330" s="58">
        <f t="shared" si="53"/>
        <v>33.411764705882355</v>
      </c>
      <c r="L330" s="58">
        <f t="shared" si="61"/>
        <v>46.48996040723982</v>
      </c>
      <c r="M330" s="55">
        <v>193</v>
      </c>
      <c r="N330" s="55">
        <v>101</v>
      </c>
      <c r="O330" s="66">
        <f t="shared" si="63"/>
        <v>0.34353741496598639</v>
      </c>
    </row>
    <row r="331" spans="1:15" x14ac:dyDescent="0.25">
      <c r="A331" s="45">
        <v>41968</v>
      </c>
      <c r="B331" s="41">
        <f t="shared" si="56"/>
        <v>2014</v>
      </c>
      <c r="C331" s="41">
        <f t="shared" si="57"/>
        <v>2014</v>
      </c>
      <c r="D331" s="41">
        <f t="shared" si="58"/>
        <v>48</v>
      </c>
      <c r="E331" s="41">
        <f t="shared" si="62"/>
        <v>48</v>
      </c>
      <c r="F331" s="55">
        <f t="shared" si="59"/>
        <v>3</v>
      </c>
      <c r="G331" s="56">
        <v>24</v>
      </c>
      <c r="H331">
        <v>13</v>
      </c>
      <c r="I331" s="58">
        <f t="shared" si="60"/>
        <v>13</v>
      </c>
      <c r="J331" s="55">
        <v>246</v>
      </c>
      <c r="K331" s="58">
        <f t="shared" si="53"/>
        <v>18.923076923076923</v>
      </c>
      <c r="L331" s="58">
        <f t="shared" si="61"/>
        <v>46.48996040723982</v>
      </c>
      <c r="M331" s="55">
        <v>56</v>
      </c>
      <c r="N331" s="55">
        <v>27</v>
      </c>
      <c r="O331" s="66">
        <f t="shared" si="63"/>
        <v>0.3253012048192771</v>
      </c>
    </row>
    <row r="332" spans="1:15" x14ac:dyDescent="0.25">
      <c r="A332" s="45">
        <v>41969</v>
      </c>
      <c r="B332" s="41">
        <f t="shared" si="56"/>
        <v>2014</v>
      </c>
      <c r="C332" s="41">
        <f t="shared" si="57"/>
        <v>2014</v>
      </c>
      <c r="D332" s="41">
        <f t="shared" si="58"/>
        <v>48</v>
      </c>
      <c r="E332" s="41">
        <f t="shared" si="62"/>
        <v>48</v>
      </c>
      <c r="F332" s="55">
        <f t="shared" si="59"/>
        <v>4</v>
      </c>
      <c r="G332" s="56">
        <v>12</v>
      </c>
      <c r="H332">
        <v>2</v>
      </c>
      <c r="I332" s="58">
        <f t="shared" si="60"/>
        <v>1</v>
      </c>
      <c r="J332" s="55">
        <v>20</v>
      </c>
      <c r="K332" s="58">
        <f t="shared" si="53"/>
        <v>20</v>
      </c>
      <c r="L332" s="58">
        <f t="shared" si="61"/>
        <v>46.48996040723982</v>
      </c>
      <c r="M332" s="55">
        <v>0</v>
      </c>
      <c r="N332" s="55">
        <v>0</v>
      </c>
      <c r="O332" s="66" t="e">
        <f t="shared" si="63"/>
        <v>#DIV/0!</v>
      </c>
    </row>
    <row r="333" spans="1:15" x14ac:dyDescent="0.25">
      <c r="A333" s="45">
        <v>41973</v>
      </c>
      <c r="B333" s="41">
        <f t="shared" si="56"/>
        <v>2014</v>
      </c>
      <c r="C333" s="41">
        <f t="shared" si="57"/>
        <v>2014</v>
      </c>
      <c r="D333" s="41">
        <f t="shared" si="58"/>
        <v>49</v>
      </c>
      <c r="E333" s="41">
        <f t="shared" si="62"/>
        <v>49</v>
      </c>
      <c r="F333" s="55">
        <f t="shared" si="59"/>
        <v>1</v>
      </c>
      <c r="G333" s="56">
        <v>12</v>
      </c>
      <c r="H333">
        <v>14</v>
      </c>
      <c r="I333" s="58">
        <f t="shared" si="60"/>
        <v>7</v>
      </c>
      <c r="J333" s="55">
        <v>459</v>
      </c>
      <c r="K333" s="58">
        <f t="shared" si="53"/>
        <v>65.571428571428569</v>
      </c>
      <c r="L333" s="58">
        <f t="shared" si="61"/>
        <v>56.074201839826841</v>
      </c>
      <c r="M333" s="55">
        <v>175</v>
      </c>
      <c r="N333" s="55">
        <v>93</v>
      </c>
      <c r="O333" s="66">
        <f t="shared" si="63"/>
        <v>0.34701492537313433</v>
      </c>
    </row>
    <row r="334" spans="1:15" x14ac:dyDescent="0.25">
      <c r="A334" s="45">
        <v>41974</v>
      </c>
      <c r="B334" s="41">
        <f t="shared" si="56"/>
        <v>2014</v>
      </c>
      <c r="C334" s="41">
        <f t="shared" si="57"/>
        <v>2014</v>
      </c>
      <c r="D334" s="41">
        <f t="shared" si="58"/>
        <v>49</v>
      </c>
      <c r="E334" s="41">
        <f t="shared" si="62"/>
        <v>49</v>
      </c>
      <c r="F334" s="55">
        <f t="shared" si="59"/>
        <v>2</v>
      </c>
      <c r="G334" s="56">
        <v>24</v>
      </c>
      <c r="H334">
        <v>18</v>
      </c>
      <c r="I334" s="58">
        <f t="shared" si="60"/>
        <v>18</v>
      </c>
      <c r="J334" s="55">
        <v>753</v>
      </c>
      <c r="K334" s="58">
        <f t="shared" si="53"/>
        <v>41.833333333333336</v>
      </c>
      <c r="L334" s="58">
        <f t="shared" si="61"/>
        <v>56.074201839826841</v>
      </c>
      <c r="M334" s="55">
        <v>283</v>
      </c>
      <c r="N334" s="55">
        <v>159</v>
      </c>
      <c r="O334" s="66">
        <f t="shared" si="63"/>
        <v>0.35972850678733032</v>
      </c>
    </row>
    <row r="335" spans="1:15" x14ac:dyDescent="0.25">
      <c r="A335" s="45">
        <v>41975</v>
      </c>
      <c r="B335" s="41">
        <f t="shared" si="56"/>
        <v>2014</v>
      </c>
      <c r="C335" s="41">
        <f t="shared" si="57"/>
        <v>2014</v>
      </c>
      <c r="D335" s="41">
        <f t="shared" si="58"/>
        <v>49</v>
      </c>
      <c r="E335" s="41">
        <f t="shared" si="62"/>
        <v>49</v>
      </c>
      <c r="F335" s="55">
        <f t="shared" si="59"/>
        <v>3</v>
      </c>
      <c r="G335" s="56">
        <v>24</v>
      </c>
      <c r="H335">
        <v>16</v>
      </c>
      <c r="I335" s="58">
        <f t="shared" si="60"/>
        <v>16</v>
      </c>
      <c r="J335" s="55">
        <v>791</v>
      </c>
      <c r="K335" s="58">
        <f t="shared" si="53"/>
        <v>49.4375</v>
      </c>
      <c r="L335" s="58">
        <f t="shared" si="61"/>
        <v>56.074201839826841</v>
      </c>
      <c r="M335" s="55">
        <v>213</v>
      </c>
      <c r="N335" s="55">
        <v>135</v>
      </c>
      <c r="O335" s="66">
        <f t="shared" si="63"/>
        <v>0.38793103448275862</v>
      </c>
    </row>
    <row r="336" spans="1:15" x14ac:dyDescent="0.25">
      <c r="A336" s="45">
        <v>41976</v>
      </c>
      <c r="B336" s="41">
        <f t="shared" si="56"/>
        <v>2014</v>
      </c>
      <c r="C336" s="41">
        <f t="shared" si="57"/>
        <v>2014</v>
      </c>
      <c r="D336" s="41">
        <f t="shared" si="58"/>
        <v>49</v>
      </c>
      <c r="E336" s="41">
        <f t="shared" si="62"/>
        <v>49</v>
      </c>
      <c r="F336" s="55">
        <f t="shared" si="59"/>
        <v>4</v>
      </c>
      <c r="G336" s="56">
        <v>12</v>
      </c>
      <c r="H336">
        <v>11</v>
      </c>
      <c r="I336" s="58">
        <f t="shared" si="60"/>
        <v>5.5</v>
      </c>
      <c r="J336" s="55">
        <v>371</v>
      </c>
      <c r="K336" s="58">
        <f t="shared" si="53"/>
        <v>67.454545454545453</v>
      </c>
      <c r="L336" s="58">
        <f t="shared" si="61"/>
        <v>56.074201839826841</v>
      </c>
      <c r="M336" s="55">
        <v>162</v>
      </c>
      <c r="N336" s="55">
        <v>84</v>
      </c>
      <c r="O336" s="66">
        <f t="shared" si="63"/>
        <v>0.34146341463414637</v>
      </c>
    </row>
    <row r="337" spans="1:15" x14ac:dyDescent="0.25">
      <c r="A337" s="45">
        <v>41980</v>
      </c>
      <c r="B337" s="41">
        <f t="shared" si="56"/>
        <v>2014</v>
      </c>
      <c r="C337" s="41">
        <f t="shared" si="57"/>
        <v>2014</v>
      </c>
      <c r="D337" s="41">
        <f t="shared" si="58"/>
        <v>50</v>
      </c>
      <c r="E337" s="41">
        <f t="shared" si="62"/>
        <v>50</v>
      </c>
      <c r="F337" s="55">
        <f t="shared" si="59"/>
        <v>1</v>
      </c>
      <c r="G337" s="56">
        <v>12</v>
      </c>
      <c r="H337">
        <v>22</v>
      </c>
      <c r="I337" s="58">
        <f t="shared" si="60"/>
        <v>11</v>
      </c>
      <c r="J337" s="55">
        <v>569</v>
      </c>
      <c r="K337" s="58">
        <f t="shared" ref="K337:K351" si="64">J337/I337</f>
        <v>51.727272727272727</v>
      </c>
      <c r="L337" s="58">
        <f t="shared" si="61"/>
        <v>45.921278966131908</v>
      </c>
      <c r="M337" s="55">
        <v>139</v>
      </c>
      <c r="N337" s="55">
        <v>72</v>
      </c>
      <c r="O337" s="66">
        <f t="shared" si="63"/>
        <v>0.34123222748815168</v>
      </c>
    </row>
    <row r="338" spans="1:15" x14ac:dyDescent="0.25">
      <c r="A338" s="45">
        <v>41981</v>
      </c>
      <c r="B338" s="41">
        <f t="shared" si="56"/>
        <v>2014</v>
      </c>
      <c r="C338" s="41">
        <f t="shared" si="57"/>
        <v>2014</v>
      </c>
      <c r="D338" s="41">
        <f t="shared" si="58"/>
        <v>50</v>
      </c>
      <c r="E338" s="41">
        <f t="shared" si="62"/>
        <v>50</v>
      </c>
      <c r="F338" s="55">
        <f t="shared" si="59"/>
        <v>2</v>
      </c>
      <c r="G338" s="56">
        <v>24</v>
      </c>
      <c r="H338">
        <v>17</v>
      </c>
      <c r="I338" s="58">
        <f t="shared" si="60"/>
        <v>17</v>
      </c>
      <c r="J338" s="55">
        <v>339</v>
      </c>
      <c r="K338" s="58">
        <f t="shared" si="64"/>
        <v>19.941176470588236</v>
      </c>
      <c r="L338" s="58">
        <f t="shared" si="61"/>
        <v>45.921278966131908</v>
      </c>
      <c r="M338" s="55">
        <v>86</v>
      </c>
      <c r="N338" s="55">
        <v>59</v>
      </c>
      <c r="O338" s="66">
        <f t="shared" si="63"/>
        <v>0.40689655172413791</v>
      </c>
    </row>
    <row r="339" spans="1:15" x14ac:dyDescent="0.25">
      <c r="A339" s="45">
        <v>41982</v>
      </c>
      <c r="B339" s="41">
        <f t="shared" si="56"/>
        <v>2014</v>
      </c>
      <c r="C339" s="41">
        <f t="shared" si="57"/>
        <v>2014</v>
      </c>
      <c r="D339" s="41">
        <f t="shared" si="58"/>
        <v>50</v>
      </c>
      <c r="E339" s="41">
        <f t="shared" si="62"/>
        <v>50</v>
      </c>
      <c r="F339" s="55">
        <f t="shared" si="59"/>
        <v>3</v>
      </c>
      <c r="G339" s="56">
        <v>24</v>
      </c>
      <c r="H339">
        <v>12</v>
      </c>
      <c r="I339" s="58">
        <f t="shared" si="60"/>
        <v>12</v>
      </c>
      <c r="J339" s="55">
        <v>329</v>
      </c>
      <c r="K339" s="58">
        <f t="shared" si="64"/>
        <v>27.416666666666668</v>
      </c>
      <c r="L339" s="58">
        <f t="shared" si="61"/>
        <v>45.921278966131908</v>
      </c>
      <c r="M339" s="55">
        <v>67</v>
      </c>
      <c r="N339" s="55">
        <v>39</v>
      </c>
      <c r="O339" s="66">
        <f t="shared" si="63"/>
        <v>0.36792452830188677</v>
      </c>
    </row>
    <row r="340" spans="1:15" x14ac:dyDescent="0.25">
      <c r="A340" s="45">
        <v>41983</v>
      </c>
      <c r="B340" s="41">
        <f t="shared" si="56"/>
        <v>2014</v>
      </c>
      <c r="C340" s="41">
        <f t="shared" si="57"/>
        <v>2014</v>
      </c>
      <c r="D340" s="41">
        <f t="shared" si="58"/>
        <v>50</v>
      </c>
      <c r="E340" s="41">
        <f t="shared" si="62"/>
        <v>50</v>
      </c>
      <c r="F340" s="55">
        <f t="shared" si="59"/>
        <v>4</v>
      </c>
      <c r="G340" s="56">
        <v>12</v>
      </c>
      <c r="H340">
        <v>10</v>
      </c>
      <c r="I340" s="58">
        <f t="shared" si="60"/>
        <v>5</v>
      </c>
      <c r="J340" s="55">
        <v>423</v>
      </c>
      <c r="K340" s="58">
        <f t="shared" si="64"/>
        <v>84.6</v>
      </c>
      <c r="L340" s="58">
        <f t="shared" si="61"/>
        <v>45.921278966131908</v>
      </c>
      <c r="M340" s="55">
        <v>136</v>
      </c>
      <c r="N340" s="55">
        <v>90</v>
      </c>
      <c r="O340" s="66">
        <f t="shared" si="63"/>
        <v>0.39823008849557523</v>
      </c>
    </row>
    <row r="341" spans="1:15" x14ac:dyDescent="0.25">
      <c r="A341" s="45">
        <v>41987</v>
      </c>
      <c r="B341" s="41">
        <f t="shared" si="56"/>
        <v>2014</v>
      </c>
      <c r="C341" s="41">
        <f t="shared" si="57"/>
        <v>2014</v>
      </c>
      <c r="D341" s="41">
        <f t="shared" si="58"/>
        <v>51</v>
      </c>
      <c r="E341" s="41">
        <f t="shared" si="62"/>
        <v>51</v>
      </c>
      <c r="F341" s="55">
        <f t="shared" si="59"/>
        <v>1</v>
      </c>
      <c r="G341" s="56">
        <v>12</v>
      </c>
      <c r="H341">
        <v>22</v>
      </c>
      <c r="I341" s="58">
        <f t="shared" si="60"/>
        <v>11</v>
      </c>
      <c r="J341" s="55">
        <v>711</v>
      </c>
      <c r="K341" s="58">
        <f t="shared" si="64"/>
        <v>64.63636363636364</v>
      </c>
      <c r="L341" s="58">
        <f t="shared" si="61"/>
        <v>45.678943850267387</v>
      </c>
      <c r="M341" s="55">
        <v>216</v>
      </c>
      <c r="N341" s="55">
        <v>156</v>
      </c>
      <c r="O341" s="66">
        <f t="shared" si="63"/>
        <v>0.41935483870967744</v>
      </c>
    </row>
    <row r="342" spans="1:15" x14ac:dyDescent="0.25">
      <c r="A342" s="45">
        <v>41988</v>
      </c>
      <c r="B342" s="41">
        <f t="shared" si="56"/>
        <v>2014</v>
      </c>
      <c r="C342" s="41">
        <f t="shared" si="57"/>
        <v>2014</v>
      </c>
      <c r="D342" s="41">
        <f t="shared" si="58"/>
        <v>51</v>
      </c>
      <c r="E342" s="41">
        <f t="shared" si="62"/>
        <v>51</v>
      </c>
      <c r="F342" s="55">
        <f t="shared" si="59"/>
        <v>2</v>
      </c>
      <c r="G342" s="56">
        <v>24</v>
      </c>
      <c r="H342">
        <v>20</v>
      </c>
      <c r="I342" s="58">
        <f t="shared" si="60"/>
        <v>20</v>
      </c>
      <c r="J342" s="55">
        <v>1147</v>
      </c>
      <c r="K342" s="58">
        <f t="shared" si="64"/>
        <v>57.35</v>
      </c>
      <c r="L342" s="58">
        <f t="shared" si="61"/>
        <v>45.678943850267387</v>
      </c>
      <c r="M342" s="55">
        <v>522</v>
      </c>
      <c r="N342" s="55">
        <v>257</v>
      </c>
      <c r="O342" s="66">
        <f t="shared" si="63"/>
        <v>0.32991014120667522</v>
      </c>
    </row>
    <row r="343" spans="1:15" x14ac:dyDescent="0.25">
      <c r="A343" s="45">
        <v>41989</v>
      </c>
      <c r="B343" s="41">
        <f t="shared" si="56"/>
        <v>2014</v>
      </c>
      <c r="C343" s="41">
        <f t="shared" si="57"/>
        <v>2014</v>
      </c>
      <c r="D343" s="41">
        <f t="shared" si="58"/>
        <v>51</v>
      </c>
      <c r="E343" s="41">
        <f t="shared" si="62"/>
        <v>51</v>
      </c>
      <c r="F343" s="55">
        <f t="shared" si="59"/>
        <v>3</v>
      </c>
      <c r="G343" s="56">
        <v>24</v>
      </c>
      <c r="H343">
        <v>17</v>
      </c>
      <c r="I343" s="58">
        <f t="shared" si="60"/>
        <v>17</v>
      </c>
      <c r="J343" s="55">
        <v>264</v>
      </c>
      <c r="K343" s="58">
        <f t="shared" si="64"/>
        <v>15.529411764705882</v>
      </c>
      <c r="L343" s="58">
        <f t="shared" si="61"/>
        <v>45.678943850267387</v>
      </c>
      <c r="M343" s="55">
        <v>114</v>
      </c>
      <c r="N343" s="55">
        <v>75</v>
      </c>
      <c r="O343" s="66">
        <f t="shared" si="63"/>
        <v>0.3968253968253968</v>
      </c>
    </row>
    <row r="344" spans="1:15" x14ac:dyDescent="0.25">
      <c r="A344" s="45">
        <v>41990</v>
      </c>
      <c r="B344" s="41">
        <f t="shared" si="56"/>
        <v>2014</v>
      </c>
      <c r="C344" s="41">
        <f t="shared" si="57"/>
        <v>2014</v>
      </c>
      <c r="D344" s="41">
        <f t="shared" si="58"/>
        <v>51</v>
      </c>
      <c r="E344" s="41">
        <f t="shared" si="62"/>
        <v>51</v>
      </c>
      <c r="F344" s="55">
        <f t="shared" si="59"/>
        <v>4</v>
      </c>
      <c r="G344" s="56">
        <v>12</v>
      </c>
      <c r="H344">
        <v>10</v>
      </c>
      <c r="I344" s="58">
        <f t="shared" si="60"/>
        <v>5</v>
      </c>
      <c r="J344" s="55">
        <v>226</v>
      </c>
      <c r="K344" s="58">
        <f t="shared" si="64"/>
        <v>45.2</v>
      </c>
      <c r="L344" s="58">
        <f t="shared" si="61"/>
        <v>45.678943850267387</v>
      </c>
      <c r="M344" s="55">
        <v>109</v>
      </c>
      <c r="N344" s="55">
        <v>51</v>
      </c>
      <c r="O344" s="66">
        <f t="shared" si="63"/>
        <v>0.31874999999999998</v>
      </c>
    </row>
    <row r="345" spans="1:15" x14ac:dyDescent="0.25">
      <c r="A345" s="45">
        <v>41994</v>
      </c>
      <c r="B345" s="41">
        <f t="shared" si="56"/>
        <v>2014</v>
      </c>
      <c r="C345" s="41">
        <f t="shared" si="57"/>
        <v>2014</v>
      </c>
      <c r="D345" s="41">
        <f t="shared" si="58"/>
        <v>52</v>
      </c>
      <c r="E345" s="41">
        <f t="shared" si="62"/>
        <v>52</v>
      </c>
      <c r="F345" s="55">
        <f t="shared" si="59"/>
        <v>1</v>
      </c>
      <c r="G345" s="56">
        <v>12</v>
      </c>
      <c r="H345">
        <v>20</v>
      </c>
      <c r="I345" s="58">
        <f t="shared" si="60"/>
        <v>10</v>
      </c>
      <c r="J345" s="55">
        <v>1169</v>
      </c>
      <c r="K345" s="58">
        <f t="shared" si="64"/>
        <v>116.9</v>
      </c>
      <c r="L345" s="58">
        <f t="shared" si="61"/>
        <v>96.898529411764713</v>
      </c>
      <c r="M345" s="55">
        <v>158</v>
      </c>
      <c r="N345" s="55">
        <v>108</v>
      </c>
      <c r="O345" s="66">
        <f t="shared" si="63"/>
        <v>0.40601503759398494</v>
      </c>
    </row>
    <row r="346" spans="1:15" x14ac:dyDescent="0.25">
      <c r="A346" s="45">
        <v>41995</v>
      </c>
      <c r="B346" s="41">
        <f t="shared" si="56"/>
        <v>2014</v>
      </c>
      <c r="C346" s="41">
        <f t="shared" si="57"/>
        <v>2014</v>
      </c>
      <c r="D346" s="41">
        <f t="shared" si="58"/>
        <v>52</v>
      </c>
      <c r="E346" s="41">
        <f t="shared" si="62"/>
        <v>52</v>
      </c>
      <c r="F346" s="55">
        <f t="shared" si="59"/>
        <v>2</v>
      </c>
      <c r="G346" s="56">
        <v>24</v>
      </c>
      <c r="H346">
        <v>21</v>
      </c>
      <c r="I346" s="58">
        <f t="shared" si="60"/>
        <v>21</v>
      </c>
      <c r="J346" s="55">
        <v>2289</v>
      </c>
      <c r="K346" s="58">
        <f t="shared" si="64"/>
        <v>109</v>
      </c>
      <c r="L346" s="58">
        <f t="shared" si="61"/>
        <v>96.898529411764713</v>
      </c>
      <c r="M346" s="55">
        <v>707</v>
      </c>
      <c r="N346" s="55">
        <v>545</v>
      </c>
      <c r="O346" s="66">
        <f t="shared" si="63"/>
        <v>0.43530351437699683</v>
      </c>
    </row>
    <row r="347" spans="1:15" x14ac:dyDescent="0.25">
      <c r="A347" s="45">
        <v>41996</v>
      </c>
      <c r="B347" s="41">
        <f t="shared" si="56"/>
        <v>2014</v>
      </c>
      <c r="C347" s="41">
        <f t="shared" si="57"/>
        <v>2014</v>
      </c>
      <c r="D347" s="41">
        <f t="shared" si="58"/>
        <v>52</v>
      </c>
      <c r="E347" s="41">
        <f t="shared" si="62"/>
        <v>52</v>
      </c>
      <c r="F347" s="55">
        <f t="shared" si="59"/>
        <v>3</v>
      </c>
      <c r="G347" s="56">
        <v>24</v>
      </c>
      <c r="H347">
        <v>20</v>
      </c>
      <c r="I347" s="58">
        <f t="shared" si="60"/>
        <v>20</v>
      </c>
      <c r="J347" s="55">
        <v>1288</v>
      </c>
      <c r="K347" s="58">
        <f t="shared" si="64"/>
        <v>64.400000000000006</v>
      </c>
      <c r="L347" s="58">
        <f t="shared" si="61"/>
        <v>96.898529411764713</v>
      </c>
      <c r="M347" s="55">
        <v>484</v>
      </c>
      <c r="N347" s="55">
        <v>292</v>
      </c>
      <c r="O347" s="66">
        <f t="shared" si="63"/>
        <v>0.37628865979381443</v>
      </c>
    </row>
    <row r="348" spans="1:15" x14ac:dyDescent="0.25">
      <c r="A348" s="45">
        <v>41997</v>
      </c>
      <c r="B348" s="41">
        <f t="shared" si="56"/>
        <v>2014</v>
      </c>
      <c r="C348" s="41">
        <f t="shared" si="57"/>
        <v>2014</v>
      </c>
      <c r="D348" s="41">
        <f t="shared" si="58"/>
        <v>52</v>
      </c>
      <c r="E348" s="41">
        <f t="shared" si="62"/>
        <v>52</v>
      </c>
      <c r="F348" s="55">
        <f t="shared" si="59"/>
        <v>4</v>
      </c>
      <c r="G348" s="56">
        <v>12</v>
      </c>
      <c r="H348">
        <v>17</v>
      </c>
      <c r="I348" s="58">
        <f t="shared" si="60"/>
        <v>8.5</v>
      </c>
      <c r="J348" s="55">
        <v>827</v>
      </c>
      <c r="K348" s="58">
        <f t="shared" si="64"/>
        <v>97.294117647058826</v>
      </c>
      <c r="L348" s="58">
        <f t="shared" si="61"/>
        <v>96.898529411764713</v>
      </c>
      <c r="M348" s="55">
        <v>220</v>
      </c>
      <c r="N348" s="55">
        <v>153</v>
      </c>
      <c r="O348" s="66">
        <f t="shared" si="63"/>
        <v>0.41018766756032171</v>
      </c>
    </row>
    <row r="349" spans="1:15" x14ac:dyDescent="0.25">
      <c r="A349" s="45">
        <v>42323</v>
      </c>
      <c r="B349" s="41">
        <f t="shared" si="56"/>
        <v>2015</v>
      </c>
      <c r="C349" s="41">
        <f t="shared" si="57"/>
        <v>2015</v>
      </c>
      <c r="D349" s="41">
        <f t="shared" si="58"/>
        <v>47</v>
      </c>
      <c r="E349" s="41">
        <f t="shared" si="62"/>
        <v>47</v>
      </c>
      <c r="F349" s="55">
        <f t="shared" si="59"/>
        <v>1</v>
      </c>
      <c r="G349" s="56">
        <v>12</v>
      </c>
      <c r="H349">
        <v>6</v>
      </c>
      <c r="I349" s="58">
        <f t="shared" si="60"/>
        <v>3</v>
      </c>
      <c r="J349" s="55">
        <v>20</v>
      </c>
      <c r="K349" s="58">
        <f t="shared" si="64"/>
        <v>6.666666666666667</v>
      </c>
      <c r="L349" s="58">
        <f t="shared" si="61"/>
        <v>5.104166666666667</v>
      </c>
      <c r="M349" s="55">
        <v>16</v>
      </c>
      <c r="N349" s="55">
        <v>4</v>
      </c>
      <c r="O349" s="66">
        <f t="shared" si="63"/>
        <v>0.2</v>
      </c>
    </row>
    <row r="350" spans="1:15" x14ac:dyDescent="0.25">
      <c r="A350" s="45">
        <v>42324</v>
      </c>
      <c r="B350" s="41">
        <f t="shared" si="56"/>
        <v>2015</v>
      </c>
      <c r="C350" s="41">
        <f t="shared" si="57"/>
        <v>2015</v>
      </c>
      <c r="D350" s="41">
        <f t="shared" si="58"/>
        <v>47</v>
      </c>
      <c r="E350" s="41">
        <f t="shared" si="62"/>
        <v>47</v>
      </c>
      <c r="F350" s="55">
        <f t="shared" si="59"/>
        <v>2</v>
      </c>
      <c r="G350" s="56">
        <v>24</v>
      </c>
      <c r="H350">
        <v>4</v>
      </c>
      <c r="I350" s="58">
        <f t="shared" si="60"/>
        <v>4</v>
      </c>
      <c r="J350" s="55">
        <v>23</v>
      </c>
      <c r="K350" s="58">
        <f t="shared" si="64"/>
        <v>5.75</v>
      </c>
      <c r="L350" s="58">
        <f t="shared" si="61"/>
        <v>5.104166666666667</v>
      </c>
      <c r="M350" s="55">
        <v>16</v>
      </c>
      <c r="N350" s="55">
        <v>6</v>
      </c>
      <c r="O350" s="66">
        <f t="shared" si="63"/>
        <v>0.27272727272727271</v>
      </c>
    </row>
    <row r="351" spans="1:15" x14ac:dyDescent="0.25">
      <c r="A351" s="45">
        <v>42325</v>
      </c>
      <c r="B351" s="41">
        <f t="shared" si="56"/>
        <v>2015</v>
      </c>
      <c r="C351" s="41">
        <f t="shared" si="57"/>
        <v>2015</v>
      </c>
      <c r="D351" s="41">
        <f t="shared" si="58"/>
        <v>47</v>
      </c>
      <c r="E351" s="41">
        <f t="shared" si="62"/>
        <v>47</v>
      </c>
      <c r="F351" s="55">
        <f t="shared" si="59"/>
        <v>3</v>
      </c>
      <c r="G351" s="56">
        <v>24</v>
      </c>
      <c r="H351">
        <v>1</v>
      </c>
      <c r="I351" s="58">
        <f t="shared" si="60"/>
        <v>1</v>
      </c>
      <c r="J351" s="55">
        <v>8</v>
      </c>
      <c r="K351" s="58">
        <f t="shared" si="64"/>
        <v>8</v>
      </c>
      <c r="L351" s="58">
        <f t="shared" si="61"/>
        <v>5.104166666666667</v>
      </c>
      <c r="M351" s="55">
        <v>0</v>
      </c>
      <c r="N351" s="55">
        <v>0</v>
      </c>
      <c r="O351" s="66">
        <v>0</v>
      </c>
    </row>
    <row r="352" spans="1:15" x14ac:dyDescent="0.25">
      <c r="A352" s="45">
        <v>42326</v>
      </c>
      <c r="B352" s="41">
        <f t="shared" si="56"/>
        <v>2015</v>
      </c>
      <c r="C352" s="41">
        <f t="shared" si="57"/>
        <v>2015</v>
      </c>
      <c r="D352" s="41">
        <f t="shared" si="58"/>
        <v>47</v>
      </c>
      <c r="E352" s="41">
        <f t="shared" si="62"/>
        <v>47</v>
      </c>
      <c r="F352" s="55">
        <f t="shared" si="59"/>
        <v>4</v>
      </c>
      <c r="G352" s="56">
        <v>12</v>
      </c>
      <c r="H352">
        <v>0</v>
      </c>
      <c r="I352" s="58">
        <f t="shared" si="60"/>
        <v>0</v>
      </c>
      <c r="J352" s="55">
        <v>0</v>
      </c>
      <c r="K352" s="58">
        <v>0</v>
      </c>
      <c r="L352" s="58">
        <f t="shared" si="61"/>
        <v>5.104166666666667</v>
      </c>
      <c r="M352" s="55">
        <v>0</v>
      </c>
      <c r="N352" s="55">
        <v>0</v>
      </c>
      <c r="O352" s="66">
        <v>0</v>
      </c>
    </row>
    <row r="353" spans="1:15" x14ac:dyDescent="0.25">
      <c r="A353" s="45">
        <v>42330</v>
      </c>
      <c r="B353" s="41">
        <f t="shared" si="56"/>
        <v>2015</v>
      </c>
      <c r="C353" s="41">
        <f t="shared" si="57"/>
        <v>2015</v>
      </c>
      <c r="D353" s="41">
        <f t="shared" si="58"/>
        <v>48</v>
      </c>
      <c r="E353" s="41">
        <f t="shared" si="62"/>
        <v>48</v>
      </c>
      <c r="F353" s="55">
        <f t="shared" si="59"/>
        <v>1</v>
      </c>
      <c r="G353" s="56">
        <v>12</v>
      </c>
      <c r="H353">
        <v>9</v>
      </c>
      <c r="I353" s="58">
        <f t="shared" si="60"/>
        <v>4.5</v>
      </c>
      <c r="J353" s="55">
        <v>273</v>
      </c>
      <c r="K353" s="58">
        <f t="shared" ref="K353:K363" si="65">J353/I353</f>
        <v>60.666666666666664</v>
      </c>
      <c r="L353" s="58">
        <f t="shared" si="61"/>
        <v>38.635317460317459</v>
      </c>
      <c r="M353" s="55">
        <v>102</v>
      </c>
      <c r="N353" s="55">
        <v>65</v>
      </c>
      <c r="O353" s="66">
        <f t="shared" ref="O353:O363" si="66">N353/(M353+N353)</f>
        <v>0.38922155688622756</v>
      </c>
    </row>
    <row r="354" spans="1:15" x14ac:dyDescent="0.25">
      <c r="A354" s="45">
        <v>42331</v>
      </c>
      <c r="B354" s="41">
        <f t="shared" si="56"/>
        <v>2015</v>
      </c>
      <c r="C354" s="41">
        <f t="shared" si="57"/>
        <v>2015</v>
      </c>
      <c r="D354" s="41">
        <f t="shared" si="58"/>
        <v>48</v>
      </c>
      <c r="E354" s="41">
        <f t="shared" si="62"/>
        <v>48</v>
      </c>
      <c r="F354" s="55">
        <f t="shared" si="59"/>
        <v>2</v>
      </c>
      <c r="G354" s="56">
        <v>24</v>
      </c>
      <c r="H354">
        <v>10</v>
      </c>
      <c r="I354" s="58">
        <f t="shared" si="60"/>
        <v>10</v>
      </c>
      <c r="J354" s="55">
        <v>357</v>
      </c>
      <c r="K354" s="58">
        <f t="shared" si="65"/>
        <v>35.700000000000003</v>
      </c>
      <c r="L354" s="58">
        <f t="shared" si="61"/>
        <v>38.635317460317459</v>
      </c>
      <c r="M354" s="55">
        <v>158</v>
      </c>
      <c r="N354" s="55">
        <v>40</v>
      </c>
      <c r="O354" s="66">
        <f t="shared" si="66"/>
        <v>0.20202020202020202</v>
      </c>
    </row>
    <row r="355" spans="1:15" x14ac:dyDescent="0.25">
      <c r="A355" s="45">
        <v>42332</v>
      </c>
      <c r="B355" s="41">
        <f t="shared" si="56"/>
        <v>2015</v>
      </c>
      <c r="C355" s="41">
        <f t="shared" si="57"/>
        <v>2015</v>
      </c>
      <c r="D355" s="41">
        <f t="shared" si="58"/>
        <v>48</v>
      </c>
      <c r="E355" s="41">
        <f t="shared" si="62"/>
        <v>48</v>
      </c>
      <c r="F355" s="55">
        <f t="shared" si="59"/>
        <v>3</v>
      </c>
      <c r="G355" s="56">
        <v>24</v>
      </c>
      <c r="H355">
        <v>9</v>
      </c>
      <c r="I355" s="58">
        <f t="shared" si="60"/>
        <v>9</v>
      </c>
      <c r="J355" s="55">
        <v>233</v>
      </c>
      <c r="K355" s="58">
        <f t="shared" si="65"/>
        <v>25.888888888888889</v>
      </c>
      <c r="L355" s="58">
        <f t="shared" si="61"/>
        <v>38.635317460317459</v>
      </c>
      <c r="M355" s="55">
        <v>94</v>
      </c>
      <c r="N355" s="55">
        <v>57</v>
      </c>
      <c r="O355" s="66">
        <f t="shared" si="66"/>
        <v>0.37748344370860926</v>
      </c>
    </row>
    <row r="356" spans="1:15" x14ac:dyDescent="0.25">
      <c r="A356" s="45">
        <v>42333</v>
      </c>
      <c r="B356" s="41">
        <f t="shared" si="56"/>
        <v>2015</v>
      </c>
      <c r="C356" s="41">
        <f t="shared" si="57"/>
        <v>2015</v>
      </c>
      <c r="D356" s="41">
        <f t="shared" si="58"/>
        <v>48</v>
      </c>
      <c r="E356" s="41">
        <f t="shared" si="62"/>
        <v>48</v>
      </c>
      <c r="F356" s="55">
        <f t="shared" si="59"/>
        <v>4</v>
      </c>
      <c r="G356" s="56">
        <v>12</v>
      </c>
      <c r="H356">
        <v>7</v>
      </c>
      <c r="I356" s="58">
        <f t="shared" si="60"/>
        <v>3.5</v>
      </c>
      <c r="J356" s="55">
        <v>113</v>
      </c>
      <c r="K356" s="58">
        <f t="shared" si="65"/>
        <v>32.285714285714285</v>
      </c>
      <c r="L356" s="58">
        <f t="shared" si="61"/>
        <v>38.635317460317459</v>
      </c>
      <c r="M356" s="55">
        <v>48</v>
      </c>
      <c r="N356" s="55">
        <v>28</v>
      </c>
      <c r="O356" s="66">
        <f t="shared" si="66"/>
        <v>0.36842105263157893</v>
      </c>
    </row>
    <row r="357" spans="1:15" x14ac:dyDescent="0.25">
      <c r="A357" s="45">
        <v>42337</v>
      </c>
      <c r="B357" s="41">
        <f t="shared" si="56"/>
        <v>2015</v>
      </c>
      <c r="C357" s="41">
        <f t="shared" si="57"/>
        <v>2015</v>
      </c>
      <c r="D357" s="41">
        <f t="shared" si="58"/>
        <v>49</v>
      </c>
      <c r="E357" s="41">
        <f t="shared" si="62"/>
        <v>49</v>
      </c>
      <c r="F357" s="55">
        <f t="shared" si="59"/>
        <v>1</v>
      </c>
      <c r="G357" s="56">
        <v>12</v>
      </c>
      <c r="H357">
        <v>16</v>
      </c>
      <c r="I357" s="58">
        <f t="shared" si="60"/>
        <v>8</v>
      </c>
      <c r="J357" s="55">
        <v>269</v>
      </c>
      <c r="K357" s="58">
        <f t="shared" si="65"/>
        <v>33.625</v>
      </c>
      <c r="L357" s="58">
        <f t="shared" si="61"/>
        <v>29.660737179487178</v>
      </c>
      <c r="M357" s="55">
        <v>119</v>
      </c>
      <c r="N357" s="55">
        <v>63</v>
      </c>
      <c r="O357" s="66">
        <f t="shared" si="66"/>
        <v>0.34615384615384615</v>
      </c>
    </row>
    <row r="358" spans="1:15" x14ac:dyDescent="0.25">
      <c r="A358" s="45">
        <v>42338</v>
      </c>
      <c r="B358" s="41">
        <f t="shared" si="56"/>
        <v>2015</v>
      </c>
      <c r="C358" s="41">
        <f t="shared" si="57"/>
        <v>2015</v>
      </c>
      <c r="D358" s="41">
        <f t="shared" si="58"/>
        <v>49</v>
      </c>
      <c r="E358" s="41">
        <f t="shared" si="62"/>
        <v>49</v>
      </c>
      <c r="F358" s="55">
        <f t="shared" si="59"/>
        <v>2</v>
      </c>
      <c r="G358" s="56">
        <v>24</v>
      </c>
      <c r="H358">
        <v>13</v>
      </c>
      <c r="I358" s="58">
        <f t="shared" si="60"/>
        <v>13</v>
      </c>
      <c r="J358" s="55">
        <v>200</v>
      </c>
      <c r="K358" s="58">
        <f t="shared" si="65"/>
        <v>15.384615384615385</v>
      </c>
      <c r="L358" s="58">
        <f t="shared" si="61"/>
        <v>29.660737179487178</v>
      </c>
      <c r="M358" s="55">
        <v>117</v>
      </c>
      <c r="N358" s="55">
        <v>48</v>
      </c>
      <c r="O358" s="66">
        <f t="shared" si="66"/>
        <v>0.29090909090909089</v>
      </c>
    </row>
    <row r="359" spans="1:15" x14ac:dyDescent="0.25">
      <c r="A359" s="45">
        <v>42339</v>
      </c>
      <c r="B359" s="41">
        <f t="shared" si="56"/>
        <v>2015</v>
      </c>
      <c r="C359" s="41">
        <f t="shared" si="57"/>
        <v>2015</v>
      </c>
      <c r="D359" s="41">
        <f t="shared" si="58"/>
        <v>49</v>
      </c>
      <c r="E359" s="41">
        <f t="shared" si="62"/>
        <v>49</v>
      </c>
      <c r="F359" s="55">
        <f t="shared" si="59"/>
        <v>3</v>
      </c>
      <c r="G359" s="56">
        <v>24</v>
      </c>
      <c r="H359">
        <v>10</v>
      </c>
      <c r="I359" s="58">
        <f t="shared" si="60"/>
        <v>10</v>
      </c>
      <c r="J359" s="55">
        <v>223</v>
      </c>
      <c r="K359" s="58">
        <f t="shared" si="65"/>
        <v>22.3</v>
      </c>
      <c r="L359" s="58">
        <f t="shared" si="61"/>
        <v>29.660737179487178</v>
      </c>
      <c r="M359" s="55">
        <v>38</v>
      </c>
      <c r="N359" s="55">
        <v>9</v>
      </c>
      <c r="O359" s="66">
        <f t="shared" si="66"/>
        <v>0.19148936170212766</v>
      </c>
    </row>
    <row r="360" spans="1:15" x14ac:dyDescent="0.25">
      <c r="A360" s="45">
        <v>42340</v>
      </c>
      <c r="B360" s="41">
        <f t="shared" si="56"/>
        <v>2015</v>
      </c>
      <c r="C360" s="41">
        <f t="shared" si="57"/>
        <v>2015</v>
      </c>
      <c r="D360" s="41">
        <f t="shared" si="58"/>
        <v>49</v>
      </c>
      <c r="E360" s="41">
        <f t="shared" si="62"/>
        <v>49</v>
      </c>
      <c r="F360" s="55">
        <f t="shared" si="59"/>
        <v>4</v>
      </c>
      <c r="G360" s="56">
        <v>12</v>
      </c>
      <c r="H360">
        <v>9</v>
      </c>
      <c r="I360" s="58">
        <f t="shared" si="60"/>
        <v>4.5</v>
      </c>
      <c r="J360" s="55">
        <v>213</v>
      </c>
      <c r="K360" s="58">
        <f t="shared" si="65"/>
        <v>47.333333333333336</v>
      </c>
      <c r="L360" s="58">
        <f t="shared" si="61"/>
        <v>29.660737179487178</v>
      </c>
      <c r="M360" s="55">
        <v>126</v>
      </c>
      <c r="N360" s="55">
        <v>64</v>
      </c>
      <c r="O360" s="66">
        <f t="shared" si="66"/>
        <v>0.33684210526315789</v>
      </c>
    </row>
    <row r="361" spans="1:15" x14ac:dyDescent="0.25">
      <c r="A361" s="45">
        <v>42344</v>
      </c>
      <c r="B361" s="41">
        <f t="shared" si="56"/>
        <v>2015</v>
      </c>
      <c r="C361" s="41">
        <f t="shared" si="57"/>
        <v>2015</v>
      </c>
      <c r="D361" s="41">
        <f t="shared" si="58"/>
        <v>50</v>
      </c>
      <c r="E361" s="41">
        <f t="shared" si="62"/>
        <v>50</v>
      </c>
      <c r="F361" s="55">
        <f t="shared" si="59"/>
        <v>1</v>
      </c>
      <c r="G361" s="56">
        <v>12</v>
      </c>
      <c r="H361">
        <v>19</v>
      </c>
      <c r="I361" s="58">
        <f t="shared" si="60"/>
        <v>9.5</v>
      </c>
      <c r="J361" s="55">
        <v>515</v>
      </c>
      <c r="K361" s="58">
        <f t="shared" si="65"/>
        <v>54.210526315789473</v>
      </c>
      <c r="L361" s="58">
        <f t="shared" si="61"/>
        <v>37.058479532163737</v>
      </c>
      <c r="M361" s="55">
        <v>278</v>
      </c>
      <c r="N361" s="55">
        <v>204</v>
      </c>
      <c r="O361" s="66">
        <f t="shared" si="66"/>
        <v>0.42323651452282157</v>
      </c>
    </row>
    <row r="362" spans="1:15" x14ac:dyDescent="0.25">
      <c r="A362" s="45">
        <v>42345</v>
      </c>
      <c r="B362" s="41">
        <f t="shared" si="56"/>
        <v>2015</v>
      </c>
      <c r="C362" s="41">
        <f t="shared" si="57"/>
        <v>2015</v>
      </c>
      <c r="D362" s="41">
        <f t="shared" si="58"/>
        <v>50</v>
      </c>
      <c r="E362" s="41">
        <f t="shared" si="62"/>
        <v>50</v>
      </c>
      <c r="F362" s="55">
        <f t="shared" si="59"/>
        <v>2</v>
      </c>
      <c r="G362" s="56">
        <v>24</v>
      </c>
      <c r="H362">
        <v>19</v>
      </c>
      <c r="I362" s="58">
        <f t="shared" si="60"/>
        <v>19</v>
      </c>
      <c r="J362" s="55">
        <v>848</v>
      </c>
      <c r="K362" s="58">
        <f t="shared" si="65"/>
        <v>44.631578947368418</v>
      </c>
      <c r="L362" s="58">
        <f t="shared" si="61"/>
        <v>37.058479532163737</v>
      </c>
      <c r="M362" s="55">
        <v>310</v>
      </c>
      <c r="N362" s="55">
        <v>201</v>
      </c>
      <c r="O362" s="66">
        <f t="shared" si="66"/>
        <v>0.39334637964774949</v>
      </c>
    </row>
    <row r="363" spans="1:15" x14ac:dyDescent="0.25">
      <c r="A363" s="45">
        <v>42346</v>
      </c>
      <c r="B363" s="41">
        <f t="shared" si="56"/>
        <v>2015</v>
      </c>
      <c r="C363" s="41">
        <f t="shared" si="57"/>
        <v>2015</v>
      </c>
      <c r="D363" s="41">
        <f t="shared" si="58"/>
        <v>50</v>
      </c>
      <c r="E363" s="41">
        <f t="shared" si="62"/>
        <v>50</v>
      </c>
      <c r="F363" s="55">
        <f t="shared" si="59"/>
        <v>3</v>
      </c>
      <c r="G363" s="56">
        <v>24</v>
      </c>
      <c r="H363">
        <v>3</v>
      </c>
      <c r="I363" s="58">
        <f t="shared" si="60"/>
        <v>3</v>
      </c>
      <c r="J363" s="55">
        <v>37</v>
      </c>
      <c r="K363" s="58">
        <f t="shared" si="65"/>
        <v>12.333333333333334</v>
      </c>
      <c r="L363" s="58">
        <f t="shared" si="61"/>
        <v>37.058479532163737</v>
      </c>
      <c r="M363" s="55">
        <v>4</v>
      </c>
      <c r="N363" s="55">
        <v>0</v>
      </c>
      <c r="O363" s="66">
        <f t="shared" si="66"/>
        <v>0</v>
      </c>
    </row>
    <row r="364" spans="1:15" x14ac:dyDescent="0.25">
      <c r="A364" s="45">
        <v>42347</v>
      </c>
      <c r="B364" s="41">
        <f t="shared" si="56"/>
        <v>2015</v>
      </c>
      <c r="C364" s="41">
        <f t="shared" si="57"/>
        <v>2015</v>
      </c>
      <c r="D364" s="41">
        <f t="shared" si="58"/>
        <v>50</v>
      </c>
      <c r="E364" s="41">
        <f t="shared" si="62"/>
        <v>50</v>
      </c>
      <c r="K364" s="58"/>
      <c r="L364" s="58"/>
    </row>
    <row r="365" spans="1:15" x14ac:dyDescent="0.25">
      <c r="A365" s="45">
        <v>42355</v>
      </c>
      <c r="B365" s="41">
        <f t="shared" si="56"/>
        <v>2015</v>
      </c>
      <c r="C365" s="41">
        <f t="shared" si="57"/>
        <v>2015</v>
      </c>
      <c r="D365" s="41">
        <f t="shared" si="58"/>
        <v>51</v>
      </c>
      <c r="E365" s="41">
        <f t="shared" si="62"/>
        <v>51</v>
      </c>
      <c r="F365" s="55">
        <f t="shared" ref="F365:F428" si="67">WEEKDAY(A365)</f>
        <v>5</v>
      </c>
      <c r="G365" s="56">
        <v>12</v>
      </c>
      <c r="H365">
        <v>19</v>
      </c>
      <c r="I365" s="58">
        <f t="shared" ref="I365:I378" si="68">(G365/24)*H365</f>
        <v>9.5</v>
      </c>
      <c r="J365" s="55">
        <v>518</v>
      </c>
      <c r="K365" s="58">
        <f t="shared" ref="K365:K428" si="69">J365/I365</f>
        <v>54.526315789473685</v>
      </c>
      <c r="L365" s="58">
        <f t="shared" ref="L365:L428" si="70">AVERAGEIFS(K:K,C:C,C365,E:E,E365)</f>
        <v>44.191600212652844</v>
      </c>
      <c r="M365" s="55">
        <v>197</v>
      </c>
      <c r="N365" s="55">
        <v>167</v>
      </c>
      <c r="O365" s="66">
        <f t="shared" ref="O365:O378" si="71">N365/(M365+N365)</f>
        <v>0.45879120879120877</v>
      </c>
    </row>
    <row r="366" spans="1:15" x14ac:dyDescent="0.25">
      <c r="A366" s="45">
        <v>42356</v>
      </c>
      <c r="B366" s="41">
        <f t="shared" si="56"/>
        <v>2015</v>
      </c>
      <c r="C366" s="41">
        <f t="shared" si="57"/>
        <v>2015</v>
      </c>
      <c r="D366" s="41">
        <f t="shared" si="58"/>
        <v>51</v>
      </c>
      <c r="E366" s="41">
        <f t="shared" si="62"/>
        <v>51</v>
      </c>
      <c r="F366" s="55">
        <f t="shared" si="67"/>
        <v>6</v>
      </c>
      <c r="G366" s="56">
        <v>24</v>
      </c>
      <c r="H366">
        <v>15</v>
      </c>
      <c r="I366" s="58">
        <f t="shared" si="68"/>
        <v>15</v>
      </c>
      <c r="J366" s="55">
        <v>478</v>
      </c>
      <c r="K366" s="58">
        <f t="shared" si="69"/>
        <v>31.866666666666667</v>
      </c>
      <c r="L366" s="58">
        <f t="shared" si="70"/>
        <v>44.191600212652844</v>
      </c>
      <c r="M366" s="55">
        <v>235</v>
      </c>
      <c r="N366" s="55">
        <v>141</v>
      </c>
      <c r="O366" s="66">
        <f t="shared" si="71"/>
        <v>0.375</v>
      </c>
    </row>
    <row r="367" spans="1:15" x14ac:dyDescent="0.25">
      <c r="A367" s="45">
        <v>42357</v>
      </c>
      <c r="B367" s="41">
        <f t="shared" si="56"/>
        <v>2015</v>
      </c>
      <c r="C367" s="41">
        <f t="shared" si="57"/>
        <v>2015</v>
      </c>
      <c r="D367" s="41">
        <f t="shared" si="58"/>
        <v>51</v>
      </c>
      <c r="E367" s="41">
        <f t="shared" si="62"/>
        <v>51</v>
      </c>
      <c r="F367" s="55">
        <f t="shared" si="67"/>
        <v>7</v>
      </c>
      <c r="G367" s="56">
        <v>12</v>
      </c>
      <c r="H367">
        <v>11</v>
      </c>
      <c r="I367" s="58">
        <f t="shared" si="68"/>
        <v>5.5</v>
      </c>
      <c r="J367" s="55">
        <v>254</v>
      </c>
      <c r="K367" s="58">
        <f t="shared" si="69"/>
        <v>46.18181818181818</v>
      </c>
      <c r="L367" s="58">
        <f t="shared" si="70"/>
        <v>44.191600212652844</v>
      </c>
      <c r="M367" s="55">
        <v>136</v>
      </c>
      <c r="N367" s="55">
        <v>81</v>
      </c>
      <c r="O367" s="66">
        <f t="shared" si="71"/>
        <v>0.37327188940092165</v>
      </c>
    </row>
    <row r="368" spans="1:15" x14ac:dyDescent="0.25">
      <c r="A368" s="45">
        <v>42358</v>
      </c>
      <c r="B368" s="41">
        <f t="shared" si="56"/>
        <v>2015</v>
      </c>
      <c r="C368" s="41">
        <f t="shared" si="57"/>
        <v>2015</v>
      </c>
      <c r="D368" s="41">
        <f t="shared" si="58"/>
        <v>52</v>
      </c>
      <c r="E368" s="41">
        <f t="shared" si="62"/>
        <v>52</v>
      </c>
      <c r="F368" s="55">
        <f t="shared" si="67"/>
        <v>1</v>
      </c>
      <c r="G368" s="56">
        <v>12</v>
      </c>
      <c r="H368">
        <v>18</v>
      </c>
      <c r="I368" s="58">
        <f t="shared" si="68"/>
        <v>9</v>
      </c>
      <c r="J368" s="55">
        <v>190</v>
      </c>
      <c r="K368" s="58">
        <f t="shared" si="69"/>
        <v>21.111111111111111</v>
      </c>
      <c r="L368" s="58">
        <f t="shared" si="70"/>
        <v>28.089542483660132</v>
      </c>
      <c r="M368" s="55">
        <v>100</v>
      </c>
      <c r="N368" s="55">
        <v>74</v>
      </c>
      <c r="O368" s="66">
        <f t="shared" si="71"/>
        <v>0.42528735632183906</v>
      </c>
    </row>
    <row r="369" spans="1:15" x14ac:dyDescent="0.25">
      <c r="A369" s="45">
        <v>42359</v>
      </c>
      <c r="B369" s="41">
        <f t="shared" si="56"/>
        <v>2015</v>
      </c>
      <c r="C369" s="41">
        <f t="shared" si="57"/>
        <v>2015</v>
      </c>
      <c r="D369" s="41">
        <f t="shared" si="58"/>
        <v>52</v>
      </c>
      <c r="E369" s="41">
        <f t="shared" si="62"/>
        <v>52</v>
      </c>
      <c r="F369" s="55">
        <f t="shared" si="67"/>
        <v>2</v>
      </c>
      <c r="G369" s="56">
        <v>24</v>
      </c>
      <c r="H369">
        <v>17</v>
      </c>
      <c r="I369" s="58">
        <f t="shared" si="68"/>
        <v>17</v>
      </c>
      <c r="J369" s="55">
        <v>502</v>
      </c>
      <c r="K369" s="58">
        <f t="shared" si="69"/>
        <v>29.529411764705884</v>
      </c>
      <c r="L369" s="58">
        <f t="shared" si="70"/>
        <v>28.089542483660132</v>
      </c>
      <c r="M369" s="55">
        <v>287</v>
      </c>
      <c r="N369" s="55">
        <v>145</v>
      </c>
      <c r="O369" s="66">
        <f t="shared" si="71"/>
        <v>0.33564814814814814</v>
      </c>
    </row>
    <row r="370" spans="1:15" x14ac:dyDescent="0.25">
      <c r="A370" s="45">
        <v>42360</v>
      </c>
      <c r="B370" s="41">
        <f t="shared" si="56"/>
        <v>2015</v>
      </c>
      <c r="C370" s="41">
        <f t="shared" si="57"/>
        <v>2015</v>
      </c>
      <c r="D370" s="41">
        <f t="shared" si="58"/>
        <v>52</v>
      </c>
      <c r="E370" s="41">
        <f t="shared" si="62"/>
        <v>52</v>
      </c>
      <c r="F370" s="55">
        <f t="shared" si="67"/>
        <v>3</v>
      </c>
      <c r="G370" s="56">
        <v>24</v>
      </c>
      <c r="H370">
        <v>17</v>
      </c>
      <c r="I370" s="58">
        <f t="shared" si="68"/>
        <v>17</v>
      </c>
      <c r="J370" s="55">
        <v>274</v>
      </c>
      <c r="K370" s="58">
        <f t="shared" si="69"/>
        <v>16.117647058823529</v>
      </c>
      <c r="L370" s="58">
        <f t="shared" si="70"/>
        <v>28.089542483660132</v>
      </c>
      <c r="M370" s="55">
        <v>104</v>
      </c>
      <c r="N370" s="55">
        <v>77</v>
      </c>
      <c r="O370" s="66">
        <f t="shared" si="71"/>
        <v>0.425414364640884</v>
      </c>
    </row>
    <row r="371" spans="1:15" x14ac:dyDescent="0.25">
      <c r="A371" s="45">
        <v>42361</v>
      </c>
      <c r="B371" s="41">
        <f t="shared" si="56"/>
        <v>2015</v>
      </c>
      <c r="C371" s="41">
        <f t="shared" si="57"/>
        <v>2015</v>
      </c>
      <c r="D371" s="41">
        <f t="shared" si="58"/>
        <v>52</v>
      </c>
      <c r="E371" s="41">
        <f t="shared" si="62"/>
        <v>52</v>
      </c>
      <c r="F371" s="55">
        <f t="shared" si="67"/>
        <v>4</v>
      </c>
      <c r="G371" s="56">
        <v>12</v>
      </c>
      <c r="H371">
        <v>10</v>
      </c>
      <c r="I371" s="58">
        <f t="shared" si="68"/>
        <v>5</v>
      </c>
      <c r="J371" s="55">
        <v>228</v>
      </c>
      <c r="K371" s="58">
        <f t="shared" si="69"/>
        <v>45.6</v>
      </c>
      <c r="L371" s="58">
        <f t="shared" si="70"/>
        <v>28.089542483660132</v>
      </c>
      <c r="M371" s="55">
        <v>132</v>
      </c>
      <c r="N371" s="55">
        <v>81</v>
      </c>
      <c r="O371" s="66">
        <f t="shared" si="71"/>
        <v>0.38028169014084506</v>
      </c>
    </row>
    <row r="372" spans="1:15" x14ac:dyDescent="0.25">
      <c r="A372" s="45">
        <v>42365</v>
      </c>
      <c r="B372" s="41">
        <f t="shared" si="56"/>
        <v>2015</v>
      </c>
      <c r="C372" s="41">
        <f t="shared" si="57"/>
        <v>2015</v>
      </c>
      <c r="D372" s="41">
        <f t="shared" si="58"/>
        <v>53</v>
      </c>
      <c r="E372" s="41">
        <f t="shared" si="62"/>
        <v>53</v>
      </c>
      <c r="F372" s="55">
        <f t="shared" si="67"/>
        <v>1</v>
      </c>
      <c r="G372" s="56">
        <v>12</v>
      </c>
      <c r="H372">
        <v>17</v>
      </c>
      <c r="I372" s="58">
        <f t="shared" si="68"/>
        <v>8.5</v>
      </c>
      <c r="J372" s="55">
        <v>46</v>
      </c>
      <c r="K372" s="58">
        <f t="shared" si="69"/>
        <v>5.4117647058823533</v>
      </c>
      <c r="L372" s="58">
        <f t="shared" si="70"/>
        <v>14.693277310924367</v>
      </c>
      <c r="M372" s="55">
        <v>25</v>
      </c>
      <c r="N372" s="55">
        <v>13</v>
      </c>
      <c r="O372" s="66">
        <f t="shared" si="71"/>
        <v>0.34210526315789475</v>
      </c>
    </row>
    <row r="373" spans="1:15" x14ac:dyDescent="0.25">
      <c r="A373" s="45">
        <v>42366</v>
      </c>
      <c r="B373" s="41">
        <f t="shared" si="56"/>
        <v>2015</v>
      </c>
      <c r="C373" s="41">
        <f t="shared" si="57"/>
        <v>2015</v>
      </c>
      <c r="D373" s="41">
        <f t="shared" si="58"/>
        <v>53</v>
      </c>
      <c r="E373" s="41">
        <f t="shared" si="62"/>
        <v>53</v>
      </c>
      <c r="F373" s="55">
        <f t="shared" si="67"/>
        <v>2</v>
      </c>
      <c r="G373" s="56">
        <v>24</v>
      </c>
      <c r="H373">
        <v>14</v>
      </c>
      <c r="I373" s="58">
        <f t="shared" si="68"/>
        <v>14</v>
      </c>
      <c r="J373" s="55">
        <v>235</v>
      </c>
      <c r="K373" s="58">
        <f t="shared" si="69"/>
        <v>16.785714285714285</v>
      </c>
      <c r="L373" s="58">
        <f t="shared" si="70"/>
        <v>14.693277310924367</v>
      </c>
      <c r="M373" s="55">
        <v>137</v>
      </c>
      <c r="N373" s="55">
        <v>66</v>
      </c>
      <c r="O373" s="66">
        <f t="shared" si="71"/>
        <v>0.3251231527093596</v>
      </c>
    </row>
    <row r="374" spans="1:15" x14ac:dyDescent="0.25">
      <c r="A374" s="45">
        <v>42367</v>
      </c>
      <c r="B374" s="41">
        <f t="shared" si="56"/>
        <v>2015</v>
      </c>
      <c r="C374" s="41">
        <f t="shared" si="57"/>
        <v>2015</v>
      </c>
      <c r="D374" s="41">
        <f t="shared" si="58"/>
        <v>53</v>
      </c>
      <c r="E374" s="41">
        <f t="shared" si="62"/>
        <v>53</v>
      </c>
      <c r="F374" s="55">
        <f t="shared" si="67"/>
        <v>3</v>
      </c>
      <c r="G374" s="56">
        <v>17</v>
      </c>
      <c r="H374">
        <v>10</v>
      </c>
      <c r="I374" s="58">
        <f t="shared" si="68"/>
        <v>7.0833333333333339</v>
      </c>
      <c r="J374" s="55">
        <v>155</v>
      </c>
      <c r="K374" s="58">
        <f t="shared" si="69"/>
        <v>21.882352941176467</v>
      </c>
      <c r="L374" s="58">
        <f t="shared" si="70"/>
        <v>14.693277310924367</v>
      </c>
      <c r="M374" s="55">
        <v>69</v>
      </c>
      <c r="N374" s="55">
        <v>48</v>
      </c>
      <c r="O374" s="66">
        <f t="shared" si="71"/>
        <v>0.41025641025641024</v>
      </c>
    </row>
    <row r="375" spans="1:15" x14ac:dyDescent="0.25">
      <c r="A375" s="45">
        <v>42687</v>
      </c>
      <c r="B375" s="41">
        <f t="shared" si="56"/>
        <v>2016</v>
      </c>
      <c r="C375" s="41">
        <f t="shared" si="57"/>
        <v>2016</v>
      </c>
      <c r="D375" s="41">
        <f t="shared" si="58"/>
        <v>47</v>
      </c>
      <c r="E375" s="41">
        <f t="shared" si="62"/>
        <v>47</v>
      </c>
      <c r="F375" s="55">
        <f t="shared" si="67"/>
        <v>1</v>
      </c>
      <c r="G375" s="56">
        <v>12</v>
      </c>
      <c r="H375" s="55">
        <v>9</v>
      </c>
      <c r="I375" s="58">
        <f t="shared" si="68"/>
        <v>4.5</v>
      </c>
      <c r="J375" s="55">
        <v>57</v>
      </c>
      <c r="K375" s="58">
        <f t="shared" si="69"/>
        <v>12.666666666666666</v>
      </c>
      <c r="L375" s="58">
        <f t="shared" si="70"/>
        <v>10.8125</v>
      </c>
      <c r="M375" s="55">
        <v>34</v>
      </c>
      <c r="N375" s="55">
        <v>23</v>
      </c>
      <c r="O375" s="66">
        <f t="shared" si="71"/>
        <v>0.40350877192982454</v>
      </c>
    </row>
    <row r="376" spans="1:15" x14ac:dyDescent="0.25">
      <c r="A376" s="45">
        <v>42688</v>
      </c>
      <c r="B376" s="41">
        <f t="shared" si="56"/>
        <v>2016</v>
      </c>
      <c r="C376" s="41">
        <f t="shared" si="57"/>
        <v>2016</v>
      </c>
      <c r="D376" s="41">
        <f t="shared" si="58"/>
        <v>47</v>
      </c>
      <c r="E376" s="41">
        <f t="shared" si="62"/>
        <v>47</v>
      </c>
      <c r="F376" s="55">
        <f t="shared" si="67"/>
        <v>2</v>
      </c>
      <c r="G376" s="56">
        <v>24</v>
      </c>
      <c r="H376" s="55">
        <v>6</v>
      </c>
      <c r="I376" s="58">
        <f t="shared" si="68"/>
        <v>6</v>
      </c>
      <c r="J376" s="55">
        <v>29</v>
      </c>
      <c r="K376" s="58">
        <f t="shared" si="69"/>
        <v>4.833333333333333</v>
      </c>
      <c r="L376" s="58">
        <f t="shared" si="70"/>
        <v>10.8125</v>
      </c>
      <c r="M376" s="55">
        <v>11</v>
      </c>
      <c r="N376" s="55">
        <v>6</v>
      </c>
      <c r="O376" s="66">
        <f t="shared" si="71"/>
        <v>0.35294117647058826</v>
      </c>
    </row>
    <row r="377" spans="1:15" x14ac:dyDescent="0.25">
      <c r="A377" s="45">
        <v>42689</v>
      </c>
      <c r="B377" s="41">
        <f t="shared" si="56"/>
        <v>2016</v>
      </c>
      <c r="C377" s="41">
        <f t="shared" si="57"/>
        <v>2016</v>
      </c>
      <c r="D377" s="41">
        <f t="shared" si="58"/>
        <v>47</v>
      </c>
      <c r="E377" s="41">
        <f t="shared" si="62"/>
        <v>47</v>
      </c>
      <c r="F377" s="55">
        <f t="shared" si="67"/>
        <v>3</v>
      </c>
      <c r="G377" s="56">
        <v>24</v>
      </c>
      <c r="H377" s="55">
        <v>4</v>
      </c>
      <c r="I377" s="58">
        <f t="shared" si="68"/>
        <v>4</v>
      </c>
      <c r="J377" s="55">
        <v>47</v>
      </c>
      <c r="K377" s="58">
        <f t="shared" si="69"/>
        <v>11.75</v>
      </c>
      <c r="L377" s="58">
        <f t="shared" si="70"/>
        <v>10.8125</v>
      </c>
      <c r="M377" s="55">
        <v>12</v>
      </c>
      <c r="N377" s="55">
        <v>10</v>
      </c>
      <c r="O377" s="66">
        <f t="shared" si="71"/>
        <v>0.45454545454545453</v>
      </c>
    </row>
    <row r="378" spans="1:15" x14ac:dyDescent="0.25">
      <c r="A378" s="45">
        <v>42690</v>
      </c>
      <c r="B378" s="41">
        <f t="shared" si="56"/>
        <v>2016</v>
      </c>
      <c r="C378" s="41">
        <f t="shared" si="57"/>
        <v>2016</v>
      </c>
      <c r="D378" s="41">
        <f t="shared" si="58"/>
        <v>47</v>
      </c>
      <c r="E378" s="41">
        <f t="shared" si="62"/>
        <v>47</v>
      </c>
      <c r="F378" s="55">
        <f t="shared" si="67"/>
        <v>4</v>
      </c>
      <c r="G378" s="56">
        <v>12</v>
      </c>
      <c r="H378" s="55">
        <v>4</v>
      </c>
      <c r="I378" s="58">
        <f t="shared" si="68"/>
        <v>2</v>
      </c>
      <c r="J378" s="55">
        <v>28</v>
      </c>
      <c r="K378" s="58">
        <f t="shared" si="69"/>
        <v>14</v>
      </c>
      <c r="L378" s="58">
        <f t="shared" si="70"/>
        <v>10.8125</v>
      </c>
      <c r="M378" s="55">
        <v>14</v>
      </c>
      <c r="N378" s="55">
        <v>14</v>
      </c>
      <c r="O378" s="66">
        <f t="shared" si="71"/>
        <v>0.5</v>
      </c>
    </row>
    <row r="379" spans="1:15" x14ac:dyDescent="0.25">
      <c r="A379" s="45">
        <v>43058</v>
      </c>
      <c r="B379" s="41">
        <f t="shared" si="56"/>
        <v>2017</v>
      </c>
      <c r="C379" s="41">
        <f t="shared" si="57"/>
        <v>2017</v>
      </c>
      <c r="D379" s="41">
        <f t="shared" si="58"/>
        <v>47</v>
      </c>
      <c r="E379" s="41">
        <f t="shared" si="62"/>
        <v>47</v>
      </c>
      <c r="F379" s="55">
        <f t="shared" si="67"/>
        <v>1</v>
      </c>
      <c r="G379" s="56">
        <v>12</v>
      </c>
      <c r="H379">
        <v>12</v>
      </c>
      <c r="I379" s="58">
        <v>6</v>
      </c>
      <c r="J379" s="55">
        <v>138</v>
      </c>
      <c r="K379" s="58">
        <f t="shared" si="69"/>
        <v>23</v>
      </c>
      <c r="L379" s="58">
        <f t="shared" si="70"/>
        <v>30.847619047619048</v>
      </c>
      <c r="M379" s="55">
        <v>88</v>
      </c>
      <c r="N379" s="55">
        <v>50</v>
      </c>
      <c r="O379" s="66">
        <v>0.36231884057971014</v>
      </c>
    </row>
    <row r="380" spans="1:15" x14ac:dyDescent="0.25">
      <c r="A380" s="45">
        <v>43059</v>
      </c>
      <c r="B380" s="41">
        <f t="shared" si="56"/>
        <v>2017</v>
      </c>
      <c r="C380" s="41">
        <f t="shared" si="57"/>
        <v>2017</v>
      </c>
      <c r="D380" s="41">
        <f t="shared" si="58"/>
        <v>47</v>
      </c>
      <c r="E380" s="41">
        <f t="shared" si="62"/>
        <v>47</v>
      </c>
      <c r="F380" s="55">
        <f t="shared" si="67"/>
        <v>2</v>
      </c>
      <c r="G380" s="56">
        <v>24</v>
      </c>
      <c r="H380">
        <v>10</v>
      </c>
      <c r="I380" s="58">
        <v>10</v>
      </c>
      <c r="J380" s="55">
        <v>372</v>
      </c>
      <c r="K380" s="58">
        <f t="shared" si="69"/>
        <v>37.200000000000003</v>
      </c>
      <c r="L380" s="58">
        <f t="shared" si="70"/>
        <v>30.847619047619048</v>
      </c>
      <c r="M380" s="55">
        <v>78</v>
      </c>
      <c r="N380" s="55">
        <v>38</v>
      </c>
      <c r="O380" s="66">
        <v>0.32758620689655171</v>
      </c>
    </row>
    <row r="381" spans="1:15" x14ac:dyDescent="0.25">
      <c r="A381" s="45">
        <v>43060</v>
      </c>
      <c r="B381" s="41">
        <f t="shared" si="56"/>
        <v>2017</v>
      </c>
      <c r="C381" s="41">
        <f t="shared" si="57"/>
        <v>2017</v>
      </c>
      <c r="D381" s="41">
        <f t="shared" si="58"/>
        <v>47</v>
      </c>
      <c r="E381" s="41">
        <f t="shared" si="62"/>
        <v>47</v>
      </c>
      <c r="F381" s="55">
        <f t="shared" si="67"/>
        <v>3</v>
      </c>
      <c r="G381" s="56">
        <v>24</v>
      </c>
      <c r="H381">
        <v>9</v>
      </c>
      <c r="I381" s="58">
        <v>9</v>
      </c>
      <c r="J381" s="55">
        <v>93</v>
      </c>
      <c r="K381" s="58">
        <f t="shared" si="69"/>
        <v>10.333333333333334</v>
      </c>
      <c r="L381" s="58">
        <f t="shared" si="70"/>
        <v>30.847619047619048</v>
      </c>
      <c r="M381" s="55">
        <v>48</v>
      </c>
      <c r="N381" s="55">
        <v>43</v>
      </c>
      <c r="O381" s="66">
        <v>0.47252747252747251</v>
      </c>
    </row>
    <row r="382" spans="1:15" x14ac:dyDescent="0.25">
      <c r="A382" s="45">
        <v>43061</v>
      </c>
      <c r="B382" s="41">
        <f t="shared" si="56"/>
        <v>2017</v>
      </c>
      <c r="C382" s="41">
        <f t="shared" si="57"/>
        <v>2017</v>
      </c>
      <c r="D382" s="41">
        <f t="shared" si="58"/>
        <v>47</v>
      </c>
      <c r="E382" s="41">
        <f t="shared" si="62"/>
        <v>47</v>
      </c>
      <c r="F382" s="55">
        <f t="shared" si="67"/>
        <v>4</v>
      </c>
      <c r="G382" s="56">
        <v>12</v>
      </c>
      <c r="H382">
        <v>7</v>
      </c>
      <c r="I382" s="58">
        <v>3.5</v>
      </c>
      <c r="J382" s="55">
        <v>185</v>
      </c>
      <c r="K382" s="58">
        <f t="shared" si="69"/>
        <v>52.857142857142854</v>
      </c>
      <c r="L382" s="58">
        <f t="shared" si="70"/>
        <v>30.847619047619048</v>
      </c>
      <c r="M382" s="55">
        <v>34</v>
      </c>
      <c r="N382" s="55">
        <v>22</v>
      </c>
      <c r="O382" s="66">
        <v>0.39285714285714285</v>
      </c>
    </row>
    <row r="383" spans="1:15" x14ac:dyDescent="0.25">
      <c r="A383" s="45">
        <v>43088</v>
      </c>
      <c r="B383" s="41">
        <f t="shared" si="56"/>
        <v>2017</v>
      </c>
      <c r="C383" s="41">
        <f t="shared" si="57"/>
        <v>2017</v>
      </c>
      <c r="D383" s="41">
        <f t="shared" si="58"/>
        <v>51</v>
      </c>
      <c r="E383" s="41">
        <f t="shared" si="62"/>
        <v>51</v>
      </c>
      <c r="F383" s="55">
        <f t="shared" si="67"/>
        <v>3</v>
      </c>
      <c r="G383" s="56">
        <v>12</v>
      </c>
      <c r="H383">
        <v>14</v>
      </c>
      <c r="I383" s="58">
        <v>7</v>
      </c>
      <c r="J383" s="55">
        <v>980</v>
      </c>
      <c r="K383" s="58">
        <f t="shared" si="69"/>
        <v>140</v>
      </c>
      <c r="L383" s="58">
        <f t="shared" si="70"/>
        <v>83.731283422459896</v>
      </c>
      <c r="M383" s="55">
        <v>384</v>
      </c>
      <c r="N383" s="55">
        <v>295</v>
      </c>
      <c r="O383" s="66">
        <v>0.43446244477172313</v>
      </c>
    </row>
    <row r="384" spans="1:15" x14ac:dyDescent="0.25">
      <c r="A384" s="45">
        <v>43089</v>
      </c>
      <c r="B384" s="41">
        <f t="shared" si="56"/>
        <v>2017</v>
      </c>
      <c r="C384" s="41">
        <f t="shared" si="57"/>
        <v>2017</v>
      </c>
      <c r="D384" s="41">
        <f t="shared" si="58"/>
        <v>51</v>
      </c>
      <c r="E384" s="41">
        <f t="shared" si="62"/>
        <v>51</v>
      </c>
      <c r="F384" s="55">
        <f t="shared" si="67"/>
        <v>4</v>
      </c>
      <c r="G384" s="56">
        <v>24</v>
      </c>
      <c r="H384">
        <v>17</v>
      </c>
      <c r="I384" s="58">
        <v>17</v>
      </c>
      <c r="J384" s="55">
        <v>705</v>
      </c>
      <c r="K384" s="58">
        <f t="shared" si="69"/>
        <v>41.470588235294116</v>
      </c>
      <c r="L384" s="58">
        <f t="shared" si="70"/>
        <v>83.731283422459896</v>
      </c>
      <c r="M384" s="55">
        <v>196</v>
      </c>
      <c r="N384" s="55">
        <v>208</v>
      </c>
      <c r="O384" s="66">
        <v>0.51485148514851486</v>
      </c>
    </row>
    <row r="385" spans="1:15" x14ac:dyDescent="0.25">
      <c r="A385" s="45">
        <v>43090</v>
      </c>
      <c r="B385" s="41">
        <f t="shared" si="56"/>
        <v>2017</v>
      </c>
      <c r="C385" s="41">
        <f t="shared" si="57"/>
        <v>2017</v>
      </c>
      <c r="D385" s="41">
        <f t="shared" si="58"/>
        <v>51</v>
      </c>
      <c r="E385" s="41">
        <f t="shared" si="62"/>
        <v>51</v>
      </c>
      <c r="F385" s="55">
        <f t="shared" si="67"/>
        <v>5</v>
      </c>
      <c r="G385" s="56">
        <v>24</v>
      </c>
      <c r="H385">
        <v>11</v>
      </c>
      <c r="I385" s="58">
        <v>11</v>
      </c>
      <c r="J385" s="55">
        <v>548</v>
      </c>
      <c r="K385" s="58">
        <f t="shared" si="69"/>
        <v>49.81818181818182</v>
      </c>
      <c r="L385" s="58">
        <f t="shared" si="70"/>
        <v>83.731283422459896</v>
      </c>
      <c r="M385" s="55">
        <v>120</v>
      </c>
      <c r="N385" s="55">
        <v>181</v>
      </c>
      <c r="O385" s="66">
        <v>0.6013289036544851</v>
      </c>
    </row>
    <row r="386" spans="1:15" x14ac:dyDescent="0.25">
      <c r="A386" s="45">
        <v>43091</v>
      </c>
      <c r="B386" s="41">
        <f t="shared" ref="B386:B429" si="72">YEAR(A386)</f>
        <v>2017</v>
      </c>
      <c r="C386" s="41">
        <f t="shared" ref="C386:C429" si="73">IF(D386&gt;10,B386,B386-1)</f>
        <v>2017</v>
      </c>
      <c r="D386" s="41">
        <f t="shared" ref="D386:D429" si="74">WEEKNUM(A386)</f>
        <v>51</v>
      </c>
      <c r="E386" s="41">
        <f t="shared" si="62"/>
        <v>51</v>
      </c>
      <c r="F386" s="55">
        <f t="shared" si="67"/>
        <v>6</v>
      </c>
      <c r="G386" s="56">
        <v>12</v>
      </c>
      <c r="H386">
        <v>11</v>
      </c>
      <c r="I386" s="58">
        <v>5.5</v>
      </c>
      <c r="J386" s="55">
        <v>570</v>
      </c>
      <c r="K386" s="58">
        <f t="shared" si="69"/>
        <v>103.63636363636364</v>
      </c>
      <c r="L386" s="58">
        <f t="shared" si="70"/>
        <v>83.731283422459896</v>
      </c>
      <c r="M386" s="55">
        <v>127</v>
      </c>
      <c r="N386" s="55">
        <v>155</v>
      </c>
      <c r="O386" s="66">
        <v>0.54964539007092195</v>
      </c>
    </row>
    <row r="387" spans="1:15" x14ac:dyDescent="0.25">
      <c r="A387" s="45">
        <v>43093</v>
      </c>
      <c r="B387" s="41">
        <f t="shared" si="72"/>
        <v>2017</v>
      </c>
      <c r="C387" s="41">
        <f t="shared" si="73"/>
        <v>2017</v>
      </c>
      <c r="D387" s="41">
        <f t="shared" si="74"/>
        <v>52</v>
      </c>
      <c r="E387" s="41">
        <f t="shared" si="62"/>
        <v>52</v>
      </c>
      <c r="F387" s="55">
        <f t="shared" si="67"/>
        <v>1</v>
      </c>
      <c r="G387" s="56">
        <v>12</v>
      </c>
      <c r="H387">
        <v>14</v>
      </c>
      <c r="I387" s="58">
        <v>7</v>
      </c>
      <c r="J387" s="55">
        <v>295</v>
      </c>
      <c r="K387" s="58">
        <f t="shared" si="69"/>
        <v>42.142857142857146</v>
      </c>
      <c r="L387" s="58">
        <f t="shared" si="70"/>
        <v>49.160714285714285</v>
      </c>
      <c r="M387" s="55">
        <v>112</v>
      </c>
      <c r="N387" s="55">
        <v>148</v>
      </c>
      <c r="O387" s="66">
        <v>0.56923076923076921</v>
      </c>
    </row>
    <row r="388" spans="1:15" x14ac:dyDescent="0.25">
      <c r="A388" s="45">
        <v>43094</v>
      </c>
      <c r="B388" s="41">
        <f t="shared" si="72"/>
        <v>2017</v>
      </c>
      <c r="C388" s="41">
        <f t="shared" si="73"/>
        <v>2017</v>
      </c>
      <c r="D388" s="41">
        <f t="shared" si="74"/>
        <v>52</v>
      </c>
      <c r="E388" s="41">
        <f t="shared" si="62"/>
        <v>52</v>
      </c>
      <c r="F388" s="55">
        <f t="shared" si="67"/>
        <v>2</v>
      </c>
      <c r="G388" s="56">
        <v>24</v>
      </c>
      <c r="H388">
        <v>12</v>
      </c>
      <c r="I388" s="58">
        <v>12</v>
      </c>
      <c r="J388" s="55">
        <v>408</v>
      </c>
      <c r="K388" s="58">
        <f t="shared" si="69"/>
        <v>34</v>
      </c>
      <c r="L388" s="58">
        <f t="shared" si="70"/>
        <v>49.160714285714285</v>
      </c>
      <c r="M388" s="55">
        <v>114</v>
      </c>
      <c r="N388" s="55">
        <v>133</v>
      </c>
      <c r="O388" s="66">
        <v>0.53846153846153844</v>
      </c>
    </row>
    <row r="389" spans="1:15" x14ac:dyDescent="0.25">
      <c r="A389" s="45">
        <v>43095</v>
      </c>
      <c r="B389" s="41">
        <f t="shared" si="72"/>
        <v>2017</v>
      </c>
      <c r="C389" s="41">
        <f t="shared" si="73"/>
        <v>2017</v>
      </c>
      <c r="D389" s="41">
        <f t="shared" si="74"/>
        <v>52</v>
      </c>
      <c r="E389" s="41">
        <f t="shared" ref="E389:E391" si="75">IF(D389&gt;10,D389,"")</f>
        <v>52</v>
      </c>
      <c r="F389" s="55">
        <f t="shared" si="67"/>
        <v>3</v>
      </c>
      <c r="G389" s="56">
        <v>24</v>
      </c>
      <c r="H389">
        <v>10</v>
      </c>
      <c r="I389" s="58">
        <v>10</v>
      </c>
      <c r="J389" s="55">
        <v>305</v>
      </c>
      <c r="K389" s="58">
        <f t="shared" si="69"/>
        <v>30.5</v>
      </c>
      <c r="L389" s="58">
        <f t="shared" si="70"/>
        <v>49.160714285714285</v>
      </c>
      <c r="M389" s="55">
        <v>83</v>
      </c>
      <c r="N389" s="55">
        <v>67</v>
      </c>
      <c r="O389" s="66">
        <v>0.44666666666666666</v>
      </c>
    </row>
    <row r="390" spans="1:15" x14ac:dyDescent="0.25">
      <c r="A390" s="45">
        <v>43096</v>
      </c>
      <c r="B390" s="41">
        <f t="shared" si="72"/>
        <v>2017</v>
      </c>
      <c r="C390" s="41">
        <f t="shared" si="73"/>
        <v>2017</v>
      </c>
      <c r="D390" s="41">
        <f t="shared" si="74"/>
        <v>52</v>
      </c>
      <c r="E390" s="41">
        <f t="shared" si="75"/>
        <v>52</v>
      </c>
      <c r="F390" s="55">
        <f t="shared" si="67"/>
        <v>4</v>
      </c>
      <c r="G390" s="56">
        <v>12</v>
      </c>
      <c r="H390">
        <v>6</v>
      </c>
      <c r="I390" s="58">
        <v>3</v>
      </c>
      <c r="J390" s="55">
        <v>270</v>
      </c>
      <c r="K390" s="58">
        <f t="shared" si="69"/>
        <v>90</v>
      </c>
      <c r="L390" s="58">
        <f t="shared" si="70"/>
        <v>49.160714285714285</v>
      </c>
      <c r="M390" s="55">
        <v>87</v>
      </c>
      <c r="N390" s="55">
        <v>66</v>
      </c>
      <c r="O390" s="66">
        <v>0.43137254901960786</v>
      </c>
    </row>
    <row r="391" spans="1:15" x14ac:dyDescent="0.25">
      <c r="A391" s="45">
        <v>43100</v>
      </c>
      <c r="B391" s="41">
        <f t="shared" si="72"/>
        <v>2017</v>
      </c>
      <c r="C391" s="41">
        <f t="shared" si="73"/>
        <v>2017</v>
      </c>
      <c r="D391" s="41">
        <f t="shared" si="74"/>
        <v>53</v>
      </c>
      <c r="E391" s="41">
        <f t="shared" si="75"/>
        <v>53</v>
      </c>
      <c r="F391" s="55">
        <f t="shared" si="67"/>
        <v>1</v>
      </c>
      <c r="G391" s="56">
        <v>12</v>
      </c>
      <c r="H391">
        <v>14</v>
      </c>
      <c r="I391" s="58">
        <v>7</v>
      </c>
      <c r="J391" s="55">
        <v>249</v>
      </c>
      <c r="K391" s="58">
        <f t="shared" si="69"/>
        <v>35.571428571428569</v>
      </c>
      <c r="L391" s="58">
        <f t="shared" si="70"/>
        <v>33.678210678210675</v>
      </c>
      <c r="M391" s="55">
        <v>95</v>
      </c>
      <c r="N391" s="55">
        <v>111</v>
      </c>
      <c r="O391" s="66">
        <v>0.53883495145631066</v>
      </c>
    </row>
    <row r="392" spans="1:15" x14ac:dyDescent="0.25">
      <c r="A392" s="45">
        <v>43101</v>
      </c>
      <c r="B392" s="41">
        <f t="shared" si="72"/>
        <v>2018</v>
      </c>
      <c r="C392" s="41">
        <f t="shared" si="73"/>
        <v>2017</v>
      </c>
      <c r="D392" s="41">
        <f t="shared" si="74"/>
        <v>1</v>
      </c>
      <c r="E392" s="41">
        <v>53</v>
      </c>
      <c r="F392" s="55">
        <f t="shared" si="67"/>
        <v>2</v>
      </c>
      <c r="G392" s="56">
        <v>24</v>
      </c>
      <c r="H392">
        <v>11</v>
      </c>
      <c r="I392" s="58">
        <v>11</v>
      </c>
      <c r="J392" s="55">
        <v>213</v>
      </c>
      <c r="K392" s="58">
        <f t="shared" si="69"/>
        <v>19.363636363636363</v>
      </c>
      <c r="L392" s="58">
        <f t="shared" si="70"/>
        <v>33.678210678210675</v>
      </c>
      <c r="M392" s="55">
        <v>65</v>
      </c>
      <c r="N392" s="55">
        <v>54</v>
      </c>
      <c r="O392" s="66">
        <v>0.45378151260504201</v>
      </c>
    </row>
    <row r="393" spans="1:15" x14ac:dyDescent="0.25">
      <c r="A393" s="45">
        <v>43102</v>
      </c>
      <c r="B393" s="41">
        <f t="shared" si="72"/>
        <v>2018</v>
      </c>
      <c r="C393" s="41">
        <f t="shared" si="73"/>
        <v>2017</v>
      </c>
      <c r="D393" s="41">
        <f t="shared" si="74"/>
        <v>1</v>
      </c>
      <c r="E393" s="41">
        <v>53</v>
      </c>
      <c r="F393" s="55">
        <f t="shared" si="67"/>
        <v>3</v>
      </c>
      <c r="G393" s="56">
        <v>24</v>
      </c>
      <c r="H393">
        <v>9</v>
      </c>
      <c r="I393" s="58">
        <v>9</v>
      </c>
      <c r="J393" s="55">
        <v>247</v>
      </c>
      <c r="K393" s="58">
        <f t="shared" si="69"/>
        <v>27.444444444444443</v>
      </c>
      <c r="L393" s="58">
        <f t="shared" si="70"/>
        <v>33.678210678210675</v>
      </c>
      <c r="M393" s="55">
        <v>53</v>
      </c>
      <c r="N393" s="55">
        <v>50</v>
      </c>
      <c r="O393" s="66">
        <v>0.4854368932038835</v>
      </c>
    </row>
    <row r="394" spans="1:15" x14ac:dyDescent="0.25">
      <c r="A394" s="45">
        <v>43103</v>
      </c>
      <c r="B394" s="41">
        <f t="shared" si="72"/>
        <v>2018</v>
      </c>
      <c r="C394" s="41">
        <f t="shared" si="73"/>
        <v>2017</v>
      </c>
      <c r="D394" s="41">
        <f t="shared" si="74"/>
        <v>1</v>
      </c>
      <c r="E394" s="41">
        <v>53</v>
      </c>
      <c r="F394" s="55">
        <f t="shared" si="67"/>
        <v>4</v>
      </c>
      <c r="G394" s="56">
        <v>12</v>
      </c>
      <c r="H394">
        <v>6</v>
      </c>
      <c r="I394" s="58">
        <v>3</v>
      </c>
      <c r="J394" s="55">
        <v>157</v>
      </c>
      <c r="K394" s="58">
        <f t="shared" si="69"/>
        <v>52.333333333333336</v>
      </c>
      <c r="L394" s="58">
        <f t="shared" si="70"/>
        <v>33.678210678210675</v>
      </c>
      <c r="M394" s="55">
        <v>73</v>
      </c>
      <c r="N394" s="55">
        <v>43</v>
      </c>
      <c r="O394" s="66">
        <v>0.37068965517241381</v>
      </c>
    </row>
    <row r="395" spans="1:15" x14ac:dyDescent="0.25">
      <c r="A395" s="45">
        <v>43107</v>
      </c>
      <c r="B395" s="41">
        <f t="shared" si="72"/>
        <v>2018</v>
      </c>
      <c r="C395" s="41">
        <f t="shared" si="73"/>
        <v>2017</v>
      </c>
      <c r="D395" s="41">
        <f t="shared" si="74"/>
        <v>2</v>
      </c>
      <c r="E395" s="41">
        <v>54</v>
      </c>
      <c r="F395" s="55">
        <f t="shared" si="67"/>
        <v>1</v>
      </c>
      <c r="G395" s="56">
        <v>12</v>
      </c>
      <c r="H395">
        <v>9</v>
      </c>
      <c r="I395" s="58">
        <v>4.5</v>
      </c>
      <c r="J395" s="55">
        <v>115</v>
      </c>
      <c r="K395" s="58">
        <f t="shared" si="69"/>
        <v>25.555555555555557</v>
      </c>
      <c r="L395" s="58">
        <f t="shared" si="70"/>
        <v>23.979662698412699</v>
      </c>
      <c r="M395" s="55">
        <v>47</v>
      </c>
      <c r="N395" s="55">
        <v>68</v>
      </c>
      <c r="O395" s="66">
        <v>0.59130434782608698</v>
      </c>
    </row>
    <row r="396" spans="1:15" x14ac:dyDescent="0.25">
      <c r="A396" s="45">
        <v>43108</v>
      </c>
      <c r="B396" s="41">
        <f t="shared" si="72"/>
        <v>2018</v>
      </c>
      <c r="C396" s="41">
        <f t="shared" si="73"/>
        <v>2017</v>
      </c>
      <c r="D396" s="41">
        <f t="shared" si="74"/>
        <v>2</v>
      </c>
      <c r="E396" s="41">
        <v>54</v>
      </c>
      <c r="F396" s="55">
        <f t="shared" si="67"/>
        <v>2</v>
      </c>
      <c r="G396" s="56">
        <v>24</v>
      </c>
      <c r="H396">
        <v>8</v>
      </c>
      <c r="I396" s="58">
        <v>8</v>
      </c>
      <c r="J396" s="55">
        <v>177</v>
      </c>
      <c r="K396" s="58">
        <f t="shared" si="69"/>
        <v>22.125</v>
      </c>
      <c r="L396" s="58">
        <f t="shared" si="70"/>
        <v>23.979662698412699</v>
      </c>
      <c r="M396" s="55">
        <v>55</v>
      </c>
      <c r="N396" s="55">
        <v>71</v>
      </c>
      <c r="O396" s="66">
        <v>0.56349206349206349</v>
      </c>
    </row>
    <row r="397" spans="1:15" x14ac:dyDescent="0.25">
      <c r="A397" s="45">
        <v>43109</v>
      </c>
      <c r="B397" s="41">
        <f t="shared" si="72"/>
        <v>2018</v>
      </c>
      <c r="C397" s="41">
        <f t="shared" si="73"/>
        <v>2017</v>
      </c>
      <c r="D397" s="41">
        <f t="shared" si="74"/>
        <v>2</v>
      </c>
      <c r="E397" s="41">
        <v>54</v>
      </c>
      <c r="F397" s="55">
        <f t="shared" si="67"/>
        <v>3</v>
      </c>
      <c r="G397" s="56">
        <v>24</v>
      </c>
      <c r="H397">
        <v>7</v>
      </c>
      <c r="I397" s="58">
        <v>7</v>
      </c>
      <c r="J397" s="55">
        <v>137</v>
      </c>
      <c r="K397" s="58">
        <f t="shared" si="69"/>
        <v>19.571428571428573</v>
      </c>
      <c r="L397" s="58">
        <f t="shared" si="70"/>
        <v>23.979662698412699</v>
      </c>
      <c r="M397" s="55">
        <v>50</v>
      </c>
      <c r="N397" s="55">
        <v>51</v>
      </c>
      <c r="O397" s="66">
        <v>0.50495049504950495</v>
      </c>
    </row>
    <row r="398" spans="1:15" x14ac:dyDescent="0.25">
      <c r="A398" s="45">
        <v>43110</v>
      </c>
      <c r="B398" s="41">
        <f t="shared" si="72"/>
        <v>2018</v>
      </c>
      <c r="C398" s="41">
        <f t="shared" si="73"/>
        <v>2017</v>
      </c>
      <c r="D398" s="41">
        <f t="shared" si="74"/>
        <v>2</v>
      </c>
      <c r="E398" s="41">
        <v>54</v>
      </c>
      <c r="F398" s="55">
        <f t="shared" si="67"/>
        <v>4</v>
      </c>
      <c r="G398" s="56">
        <v>12</v>
      </c>
      <c r="H398">
        <v>6</v>
      </c>
      <c r="I398" s="58">
        <v>3</v>
      </c>
      <c r="J398" s="55">
        <v>86</v>
      </c>
      <c r="K398" s="58">
        <f t="shared" si="69"/>
        <v>28.666666666666668</v>
      </c>
      <c r="L398" s="58">
        <f t="shared" si="70"/>
        <v>23.979662698412699</v>
      </c>
      <c r="M398" s="55">
        <v>39</v>
      </c>
      <c r="N398" s="55">
        <v>37</v>
      </c>
      <c r="O398" s="66">
        <v>0.48684210526315791</v>
      </c>
    </row>
    <row r="399" spans="1:15" x14ac:dyDescent="0.25">
      <c r="A399" s="45">
        <v>43114</v>
      </c>
      <c r="B399" s="41">
        <f t="shared" si="72"/>
        <v>2018</v>
      </c>
      <c r="C399" s="41">
        <f t="shared" si="73"/>
        <v>2017</v>
      </c>
      <c r="D399" s="41">
        <f t="shared" si="74"/>
        <v>3</v>
      </c>
      <c r="E399" s="41">
        <v>55</v>
      </c>
      <c r="F399" s="55">
        <f t="shared" si="67"/>
        <v>1</v>
      </c>
      <c r="G399" s="56">
        <v>12</v>
      </c>
      <c r="H399">
        <v>6</v>
      </c>
      <c r="I399" s="58">
        <v>3</v>
      </c>
      <c r="J399" s="55">
        <v>64</v>
      </c>
      <c r="K399" s="58">
        <f t="shared" si="69"/>
        <v>21.333333333333332</v>
      </c>
      <c r="L399" s="58">
        <f t="shared" si="70"/>
        <v>16.583333333333332</v>
      </c>
      <c r="M399" s="55">
        <v>23</v>
      </c>
      <c r="N399" s="55">
        <v>33</v>
      </c>
      <c r="O399" s="66">
        <v>0.5892857142857143</v>
      </c>
    </row>
    <row r="400" spans="1:15" x14ac:dyDescent="0.25">
      <c r="A400" s="45">
        <v>43115</v>
      </c>
      <c r="B400" s="41">
        <f t="shared" si="72"/>
        <v>2018</v>
      </c>
      <c r="C400" s="41">
        <f t="shared" si="73"/>
        <v>2017</v>
      </c>
      <c r="D400" s="41">
        <f t="shared" si="74"/>
        <v>3</v>
      </c>
      <c r="E400" s="41">
        <v>55</v>
      </c>
      <c r="F400" s="55">
        <f t="shared" si="67"/>
        <v>2</v>
      </c>
      <c r="G400" s="56">
        <v>24</v>
      </c>
      <c r="H400">
        <v>3</v>
      </c>
      <c r="I400" s="58">
        <v>3</v>
      </c>
      <c r="J400" s="55">
        <v>18</v>
      </c>
      <c r="K400" s="58">
        <f t="shared" si="69"/>
        <v>6</v>
      </c>
      <c r="L400" s="58">
        <f t="shared" si="70"/>
        <v>16.583333333333332</v>
      </c>
      <c r="M400" s="55">
        <v>7</v>
      </c>
      <c r="N400" s="55">
        <v>11</v>
      </c>
      <c r="O400" s="66">
        <v>0.61111111111111116</v>
      </c>
    </row>
    <row r="401" spans="1:15" x14ac:dyDescent="0.25">
      <c r="A401" s="45">
        <v>43116</v>
      </c>
      <c r="B401" s="41">
        <f t="shared" si="72"/>
        <v>2018</v>
      </c>
      <c r="C401" s="41">
        <f t="shared" si="73"/>
        <v>2017</v>
      </c>
      <c r="D401" s="41">
        <f t="shared" si="74"/>
        <v>3</v>
      </c>
      <c r="E401" s="41">
        <v>55</v>
      </c>
      <c r="F401" s="55">
        <f t="shared" si="67"/>
        <v>3</v>
      </c>
      <c r="G401" s="56">
        <v>24</v>
      </c>
      <c r="H401">
        <v>2</v>
      </c>
      <c r="I401" s="58">
        <v>2</v>
      </c>
      <c r="J401" s="55">
        <v>34</v>
      </c>
      <c r="K401" s="58">
        <f t="shared" si="69"/>
        <v>17</v>
      </c>
      <c r="L401" s="58">
        <f t="shared" si="70"/>
        <v>16.583333333333332</v>
      </c>
      <c r="M401" s="55">
        <v>24</v>
      </c>
      <c r="N401" s="55">
        <v>10</v>
      </c>
      <c r="O401" s="66">
        <v>0.29411764705882354</v>
      </c>
    </row>
    <row r="402" spans="1:15" x14ac:dyDescent="0.25">
      <c r="A402" s="45">
        <v>43117</v>
      </c>
      <c r="B402" s="41">
        <f t="shared" si="72"/>
        <v>2018</v>
      </c>
      <c r="C402" s="41">
        <f t="shared" si="73"/>
        <v>2017</v>
      </c>
      <c r="D402" s="41">
        <f t="shared" si="74"/>
        <v>3</v>
      </c>
      <c r="E402" s="41">
        <v>55</v>
      </c>
      <c r="F402" s="55">
        <f t="shared" si="67"/>
        <v>4</v>
      </c>
      <c r="G402" s="56">
        <v>12</v>
      </c>
      <c r="H402">
        <v>2</v>
      </c>
      <c r="I402" s="58">
        <v>1</v>
      </c>
      <c r="J402" s="55">
        <v>22</v>
      </c>
      <c r="K402" s="58">
        <f t="shared" si="69"/>
        <v>22</v>
      </c>
      <c r="L402" s="58">
        <f t="shared" si="70"/>
        <v>16.583333333333332</v>
      </c>
      <c r="M402" s="55">
        <v>0</v>
      </c>
      <c r="N402" s="55">
        <v>0</v>
      </c>
      <c r="O402" s="66">
        <v>0</v>
      </c>
    </row>
    <row r="403" spans="1:15" x14ac:dyDescent="0.25">
      <c r="A403" s="45">
        <v>43422</v>
      </c>
      <c r="B403" s="41">
        <f t="shared" si="72"/>
        <v>2018</v>
      </c>
      <c r="C403" s="41">
        <f t="shared" si="73"/>
        <v>2018</v>
      </c>
      <c r="D403" s="41">
        <f t="shared" si="74"/>
        <v>47</v>
      </c>
      <c r="E403" s="41">
        <f t="shared" ref="E403:E429" si="76">IF(D403&gt;10,D403,"")</f>
        <v>47</v>
      </c>
      <c r="F403" s="55">
        <f t="shared" si="67"/>
        <v>1</v>
      </c>
      <c r="G403" s="56">
        <v>12</v>
      </c>
      <c r="H403">
        <v>15</v>
      </c>
      <c r="I403" s="58">
        <v>7.5</v>
      </c>
      <c r="J403" s="55">
        <v>19</v>
      </c>
      <c r="K403" s="58">
        <f t="shared" si="69"/>
        <v>2.5333333333333332</v>
      </c>
      <c r="L403" s="58">
        <f t="shared" si="70"/>
        <v>1.5587301587301585</v>
      </c>
      <c r="M403">
        <v>5</v>
      </c>
      <c r="N403">
        <v>19</v>
      </c>
      <c r="O403" s="67">
        <v>0.26315789473684209</v>
      </c>
    </row>
    <row r="404" spans="1:15" x14ac:dyDescent="0.25">
      <c r="A404" s="45">
        <v>43423</v>
      </c>
      <c r="B404" s="41">
        <f t="shared" si="72"/>
        <v>2018</v>
      </c>
      <c r="C404" s="41">
        <f t="shared" si="73"/>
        <v>2018</v>
      </c>
      <c r="D404" s="41">
        <f t="shared" si="74"/>
        <v>47</v>
      </c>
      <c r="E404" s="41">
        <f t="shared" si="76"/>
        <v>47</v>
      </c>
      <c r="F404" s="55">
        <f t="shared" si="67"/>
        <v>2</v>
      </c>
      <c r="G404" s="56">
        <v>24</v>
      </c>
      <c r="H404">
        <v>7</v>
      </c>
      <c r="I404" s="58">
        <v>7</v>
      </c>
      <c r="J404" s="55">
        <v>8</v>
      </c>
      <c r="K404" s="58">
        <f t="shared" si="69"/>
        <v>1.1428571428571428</v>
      </c>
      <c r="L404" s="58">
        <f t="shared" si="70"/>
        <v>1.5587301587301585</v>
      </c>
      <c r="M404">
        <v>2</v>
      </c>
      <c r="N404">
        <v>7</v>
      </c>
      <c r="O404" s="67">
        <v>0.2857142857142857</v>
      </c>
    </row>
    <row r="405" spans="1:15" x14ac:dyDescent="0.25">
      <c r="A405" s="45">
        <v>43424</v>
      </c>
      <c r="B405" s="41">
        <f t="shared" si="72"/>
        <v>2018</v>
      </c>
      <c r="C405" s="41">
        <f t="shared" si="73"/>
        <v>2018</v>
      </c>
      <c r="D405" s="41">
        <f t="shared" si="74"/>
        <v>47</v>
      </c>
      <c r="E405" s="41">
        <f t="shared" si="76"/>
        <v>47</v>
      </c>
      <c r="F405" s="55">
        <f t="shared" si="67"/>
        <v>3</v>
      </c>
      <c r="G405" s="56">
        <v>12</v>
      </c>
      <c r="H405">
        <v>4</v>
      </c>
      <c r="I405" s="58">
        <v>2</v>
      </c>
      <c r="J405" s="55">
        <v>2</v>
      </c>
      <c r="K405" s="58">
        <f t="shared" si="69"/>
        <v>1</v>
      </c>
      <c r="L405" s="58">
        <f t="shared" si="70"/>
        <v>1.5587301587301585</v>
      </c>
      <c r="M405">
        <v>0</v>
      </c>
      <c r="N405">
        <v>2</v>
      </c>
      <c r="O405" s="67">
        <v>0</v>
      </c>
    </row>
    <row r="406" spans="1:15" x14ac:dyDescent="0.25">
      <c r="A406" s="45">
        <v>43429</v>
      </c>
      <c r="B406" s="41">
        <f t="shared" si="72"/>
        <v>2018</v>
      </c>
      <c r="C406" s="41">
        <f t="shared" si="73"/>
        <v>2018</v>
      </c>
      <c r="D406" s="41">
        <f t="shared" si="74"/>
        <v>48</v>
      </c>
      <c r="E406" s="41">
        <f t="shared" si="76"/>
        <v>48</v>
      </c>
      <c r="F406" s="55">
        <f t="shared" si="67"/>
        <v>1</v>
      </c>
      <c r="G406" s="56">
        <v>12</v>
      </c>
      <c r="H406">
        <v>20</v>
      </c>
      <c r="I406" s="58">
        <v>10</v>
      </c>
      <c r="J406">
        <v>383</v>
      </c>
      <c r="K406" s="58">
        <f t="shared" si="69"/>
        <v>38.299999999999997</v>
      </c>
      <c r="L406" s="58">
        <f t="shared" si="70"/>
        <v>32.94444444444445</v>
      </c>
      <c r="M406" s="55">
        <v>247</v>
      </c>
      <c r="N406">
        <v>89</v>
      </c>
      <c r="O406" s="67">
        <v>0.26488095238095238</v>
      </c>
    </row>
    <row r="407" spans="1:15" x14ac:dyDescent="0.25">
      <c r="A407" s="45">
        <v>43430</v>
      </c>
      <c r="B407" s="41">
        <f t="shared" si="72"/>
        <v>2018</v>
      </c>
      <c r="C407" s="41">
        <f t="shared" si="73"/>
        <v>2018</v>
      </c>
      <c r="D407" s="41">
        <f t="shared" si="74"/>
        <v>48</v>
      </c>
      <c r="E407" s="41">
        <f t="shared" si="76"/>
        <v>48</v>
      </c>
      <c r="F407" s="55">
        <f t="shared" si="67"/>
        <v>2</v>
      </c>
      <c r="G407" s="56">
        <v>24</v>
      </c>
      <c r="H407">
        <v>20</v>
      </c>
      <c r="I407" s="58">
        <v>20</v>
      </c>
      <c r="J407">
        <v>554</v>
      </c>
      <c r="K407" s="58">
        <f t="shared" si="69"/>
        <v>27.7</v>
      </c>
      <c r="L407" s="58">
        <f t="shared" si="70"/>
        <v>32.94444444444445</v>
      </c>
      <c r="M407" s="55">
        <v>309</v>
      </c>
      <c r="N407">
        <v>74</v>
      </c>
      <c r="O407" s="67">
        <v>0.19321148825065274</v>
      </c>
    </row>
    <row r="408" spans="1:15" x14ac:dyDescent="0.25">
      <c r="A408" s="45">
        <v>43431</v>
      </c>
      <c r="B408" s="41">
        <f t="shared" si="72"/>
        <v>2018</v>
      </c>
      <c r="C408" s="41">
        <f t="shared" si="73"/>
        <v>2018</v>
      </c>
      <c r="D408" s="41">
        <f t="shared" si="74"/>
        <v>48</v>
      </c>
      <c r="E408" s="41">
        <f t="shared" si="76"/>
        <v>48</v>
      </c>
      <c r="F408" s="55">
        <f t="shared" si="67"/>
        <v>3</v>
      </c>
      <c r="G408" s="56">
        <v>12</v>
      </c>
      <c r="H408">
        <v>12</v>
      </c>
      <c r="I408" s="58">
        <v>6</v>
      </c>
      <c r="J408">
        <v>197</v>
      </c>
      <c r="K408" s="58">
        <f t="shared" si="69"/>
        <v>32.833333333333336</v>
      </c>
      <c r="L408" s="58">
        <f t="shared" si="70"/>
        <v>32.94444444444445</v>
      </c>
      <c r="M408" s="55">
        <v>130</v>
      </c>
      <c r="N408">
        <v>45</v>
      </c>
      <c r="O408" s="67">
        <v>0.25714285714285712</v>
      </c>
    </row>
    <row r="409" spans="1:15" x14ac:dyDescent="0.25">
      <c r="A409" s="45">
        <v>43436</v>
      </c>
      <c r="B409" s="41">
        <f t="shared" si="72"/>
        <v>2018</v>
      </c>
      <c r="C409" s="41">
        <f t="shared" si="73"/>
        <v>2018</v>
      </c>
      <c r="D409" s="41">
        <f t="shared" si="74"/>
        <v>49</v>
      </c>
      <c r="E409" s="41">
        <f t="shared" si="76"/>
        <v>49</v>
      </c>
      <c r="F409" s="55">
        <f t="shared" si="67"/>
        <v>1</v>
      </c>
      <c r="G409" s="56">
        <v>12</v>
      </c>
      <c r="H409">
        <v>23</v>
      </c>
      <c r="I409" s="58">
        <v>11.5</v>
      </c>
      <c r="J409">
        <v>246</v>
      </c>
      <c r="K409" s="58">
        <f t="shared" si="69"/>
        <v>21.391304347826086</v>
      </c>
      <c r="L409" s="58">
        <f>AVERAGEIFS(K:K,C:C,C409,E:E,E409)</f>
        <v>41.11654589371981</v>
      </c>
      <c r="M409" s="55">
        <v>189</v>
      </c>
      <c r="N409">
        <v>51</v>
      </c>
      <c r="O409" s="67">
        <v>0.21249999999999999</v>
      </c>
    </row>
    <row r="410" spans="1:15" x14ac:dyDescent="0.25">
      <c r="A410" s="45">
        <v>43437</v>
      </c>
      <c r="B410" s="41">
        <f t="shared" si="72"/>
        <v>2018</v>
      </c>
      <c r="C410" s="41">
        <f t="shared" si="73"/>
        <v>2018</v>
      </c>
      <c r="D410" s="41">
        <f t="shared" si="74"/>
        <v>49</v>
      </c>
      <c r="E410" s="41">
        <f t="shared" si="76"/>
        <v>49</v>
      </c>
      <c r="F410" s="55">
        <f t="shared" si="67"/>
        <v>2</v>
      </c>
      <c r="G410" s="56">
        <v>24</v>
      </c>
      <c r="H410">
        <v>21</v>
      </c>
      <c r="I410" s="58">
        <v>21</v>
      </c>
      <c r="J410" s="55">
        <v>322</v>
      </c>
      <c r="K410" s="58">
        <f t="shared" si="69"/>
        <v>15.333333333333334</v>
      </c>
      <c r="L410" s="58">
        <f>AVERAGEIFS(K:K,C:C,C410,E:E,E410)</f>
        <v>41.11654589371981</v>
      </c>
      <c r="M410" s="55">
        <v>223</v>
      </c>
      <c r="N410">
        <v>76</v>
      </c>
      <c r="O410" s="67">
        <v>0.25418060200668896</v>
      </c>
    </row>
    <row r="411" spans="1:15" x14ac:dyDescent="0.25">
      <c r="A411" s="45">
        <v>43438</v>
      </c>
      <c r="B411" s="41">
        <f t="shared" si="72"/>
        <v>2018</v>
      </c>
      <c r="C411" s="41">
        <f t="shared" si="73"/>
        <v>2018</v>
      </c>
      <c r="D411" s="41">
        <f t="shared" si="74"/>
        <v>49</v>
      </c>
      <c r="E411" s="41">
        <f t="shared" si="76"/>
        <v>49</v>
      </c>
      <c r="F411" s="55">
        <f t="shared" si="67"/>
        <v>3</v>
      </c>
      <c r="G411" s="56">
        <v>12</v>
      </c>
      <c r="H411">
        <v>16</v>
      </c>
      <c r="I411" s="58">
        <v>8</v>
      </c>
      <c r="J411" s="55">
        <v>693</v>
      </c>
      <c r="K411" s="58">
        <f t="shared" si="69"/>
        <v>86.625</v>
      </c>
      <c r="L411" s="58">
        <f>AVERAGEIFS(K:K,C:C,C411,E:E,E411)</f>
        <v>41.11654589371981</v>
      </c>
      <c r="M411" s="55">
        <v>464</v>
      </c>
      <c r="N411">
        <v>211</v>
      </c>
      <c r="O411" s="67">
        <v>0.31259259259259259</v>
      </c>
    </row>
    <row r="412" spans="1:15" x14ac:dyDescent="0.25">
      <c r="A412" s="45">
        <v>43443</v>
      </c>
      <c r="B412" s="41">
        <f t="shared" si="72"/>
        <v>2018</v>
      </c>
      <c r="C412" s="41">
        <f t="shared" si="73"/>
        <v>2018</v>
      </c>
      <c r="D412" s="41">
        <f t="shared" si="74"/>
        <v>50</v>
      </c>
      <c r="E412" s="41">
        <f t="shared" si="76"/>
        <v>50</v>
      </c>
      <c r="F412" s="55">
        <f t="shared" si="67"/>
        <v>1</v>
      </c>
      <c r="G412" s="56">
        <v>12</v>
      </c>
      <c r="H412">
        <v>26</v>
      </c>
      <c r="I412" s="58">
        <v>13</v>
      </c>
      <c r="J412" s="55">
        <v>588</v>
      </c>
      <c r="K412" s="58">
        <f t="shared" si="69"/>
        <v>45.230769230769234</v>
      </c>
      <c r="L412" s="58">
        <f>AVERAGEIFS(K:K,C:C,C412,E:E,E412)</f>
        <v>36.982720178372354</v>
      </c>
      <c r="M412" s="55">
        <v>325</v>
      </c>
      <c r="N412">
        <v>204</v>
      </c>
      <c r="O412" s="67">
        <v>0.38563327032136108</v>
      </c>
    </row>
    <row r="413" spans="1:15" x14ac:dyDescent="0.25">
      <c r="A413" s="45">
        <v>43444</v>
      </c>
      <c r="B413" s="41">
        <f t="shared" si="72"/>
        <v>2018</v>
      </c>
      <c r="C413" s="41">
        <f t="shared" si="73"/>
        <v>2018</v>
      </c>
      <c r="D413" s="41">
        <f t="shared" si="74"/>
        <v>50</v>
      </c>
      <c r="E413" s="41">
        <f t="shared" si="76"/>
        <v>50</v>
      </c>
      <c r="F413" s="55">
        <f t="shared" si="67"/>
        <v>2</v>
      </c>
      <c r="G413" s="56">
        <v>24</v>
      </c>
      <c r="H413">
        <v>23</v>
      </c>
      <c r="I413" s="58">
        <v>23</v>
      </c>
      <c r="J413" s="55">
        <v>994</v>
      </c>
      <c r="K413" s="58">
        <f t="shared" si="69"/>
        <v>43.217391304347828</v>
      </c>
      <c r="L413" s="58">
        <f t="shared" si="70"/>
        <v>36.982720178372354</v>
      </c>
      <c r="M413" s="55">
        <v>471</v>
      </c>
      <c r="N413">
        <v>367</v>
      </c>
      <c r="O413" s="67">
        <v>0.43794749403341288</v>
      </c>
    </row>
    <row r="414" spans="1:15" x14ac:dyDescent="0.25">
      <c r="A414" s="45">
        <v>43445</v>
      </c>
      <c r="B414" s="41">
        <f t="shared" si="72"/>
        <v>2018</v>
      </c>
      <c r="C414" s="41">
        <f t="shared" si="73"/>
        <v>2018</v>
      </c>
      <c r="D414" s="41">
        <f t="shared" si="74"/>
        <v>50</v>
      </c>
      <c r="E414" s="41">
        <f t="shared" si="76"/>
        <v>50</v>
      </c>
      <c r="F414" s="55">
        <f t="shared" si="67"/>
        <v>3</v>
      </c>
      <c r="G414" s="56">
        <v>12</v>
      </c>
      <c r="H414">
        <v>16</v>
      </c>
      <c r="I414" s="58">
        <v>8</v>
      </c>
      <c r="J414" s="55">
        <v>180</v>
      </c>
      <c r="K414" s="58">
        <f t="shared" si="69"/>
        <v>22.5</v>
      </c>
      <c r="L414" s="58">
        <f t="shared" si="70"/>
        <v>36.982720178372354</v>
      </c>
      <c r="M414" s="55">
        <v>112</v>
      </c>
      <c r="N414">
        <v>61</v>
      </c>
      <c r="O414" s="67">
        <v>0.35260115606936415</v>
      </c>
    </row>
    <row r="415" spans="1:15" x14ac:dyDescent="0.25">
      <c r="A415" s="45">
        <v>43450</v>
      </c>
      <c r="B415" s="41">
        <f t="shared" si="72"/>
        <v>2018</v>
      </c>
      <c r="C415" s="41">
        <f t="shared" si="73"/>
        <v>2018</v>
      </c>
      <c r="D415" s="41">
        <f t="shared" si="74"/>
        <v>51</v>
      </c>
      <c r="E415" s="41">
        <f t="shared" si="76"/>
        <v>51</v>
      </c>
      <c r="F415" s="55">
        <f t="shared" si="67"/>
        <v>1</v>
      </c>
      <c r="G415" s="56">
        <v>12</v>
      </c>
      <c r="H415">
        <v>25</v>
      </c>
      <c r="I415" s="58">
        <v>12.5</v>
      </c>
      <c r="J415" s="55">
        <v>663</v>
      </c>
      <c r="K415" s="58">
        <f t="shared" si="69"/>
        <v>53.04</v>
      </c>
      <c r="L415" s="58">
        <f t="shared" si="70"/>
        <v>56.779821746880572</v>
      </c>
      <c r="M415" s="55">
        <v>350</v>
      </c>
      <c r="N415">
        <v>248</v>
      </c>
      <c r="O415" s="67">
        <v>0.41471571906354515</v>
      </c>
    </row>
    <row r="416" spans="1:15" x14ac:dyDescent="0.25">
      <c r="A416" s="45">
        <v>43451</v>
      </c>
      <c r="B416" s="41">
        <f t="shared" si="72"/>
        <v>2018</v>
      </c>
      <c r="C416" s="41">
        <f t="shared" si="73"/>
        <v>2018</v>
      </c>
      <c r="D416" s="41">
        <f t="shared" si="74"/>
        <v>51</v>
      </c>
      <c r="E416" s="41">
        <f t="shared" si="76"/>
        <v>51</v>
      </c>
      <c r="F416" s="55">
        <f t="shared" si="67"/>
        <v>2</v>
      </c>
      <c r="G416" s="56">
        <v>24</v>
      </c>
      <c r="H416">
        <v>22</v>
      </c>
      <c r="I416" s="58">
        <v>22</v>
      </c>
      <c r="J416" s="55">
        <v>598</v>
      </c>
      <c r="K416" s="58">
        <f t="shared" si="69"/>
        <v>27.181818181818183</v>
      </c>
      <c r="L416" s="58">
        <f t="shared" si="70"/>
        <v>56.779821746880572</v>
      </c>
      <c r="M416" s="55">
        <v>277</v>
      </c>
      <c r="N416">
        <v>221</v>
      </c>
      <c r="O416" s="67">
        <v>0.44377510040160645</v>
      </c>
    </row>
    <row r="417" spans="1:15" x14ac:dyDescent="0.25">
      <c r="A417" s="45">
        <v>43452</v>
      </c>
      <c r="B417" s="41">
        <f t="shared" si="72"/>
        <v>2018</v>
      </c>
      <c r="C417" s="41">
        <f t="shared" si="73"/>
        <v>2018</v>
      </c>
      <c r="D417" s="41">
        <f t="shared" si="74"/>
        <v>51</v>
      </c>
      <c r="E417" s="41">
        <f t="shared" si="76"/>
        <v>51</v>
      </c>
      <c r="F417" s="55">
        <f t="shared" si="67"/>
        <v>3</v>
      </c>
      <c r="G417" s="56">
        <v>12</v>
      </c>
      <c r="H417">
        <v>17</v>
      </c>
      <c r="I417" s="58">
        <v>8.5</v>
      </c>
      <c r="J417" s="55">
        <v>766</v>
      </c>
      <c r="K417" s="58">
        <f t="shared" si="69"/>
        <v>90.117647058823536</v>
      </c>
      <c r="L417" s="58">
        <f t="shared" si="70"/>
        <v>56.779821746880572</v>
      </c>
      <c r="M417" s="55">
        <v>355</v>
      </c>
      <c r="N417">
        <v>294</v>
      </c>
      <c r="O417" s="67">
        <v>0.45300462249614792</v>
      </c>
    </row>
    <row r="418" spans="1:15" x14ac:dyDescent="0.25">
      <c r="A418" s="45">
        <v>43786</v>
      </c>
      <c r="B418" s="41">
        <f t="shared" si="72"/>
        <v>2019</v>
      </c>
      <c r="C418" s="41">
        <f t="shared" si="73"/>
        <v>2019</v>
      </c>
      <c r="D418" s="41">
        <f t="shared" si="74"/>
        <v>47</v>
      </c>
      <c r="E418" s="41">
        <f t="shared" si="76"/>
        <v>47</v>
      </c>
      <c r="F418" s="55">
        <f t="shared" si="67"/>
        <v>1</v>
      </c>
      <c r="G418" s="56">
        <v>12</v>
      </c>
      <c r="H418">
        <v>11</v>
      </c>
      <c r="I418" s="58">
        <v>5.5</v>
      </c>
      <c r="J418" s="55">
        <v>178</v>
      </c>
      <c r="K418" s="58">
        <f t="shared" si="69"/>
        <v>32.363636363636367</v>
      </c>
      <c r="L418" s="58">
        <f t="shared" si="70"/>
        <v>16.303409090909092</v>
      </c>
      <c r="M418" s="55">
        <v>90</v>
      </c>
      <c r="N418" s="55">
        <v>20</v>
      </c>
      <c r="O418" s="66">
        <v>0.18181818181818182</v>
      </c>
    </row>
    <row r="419" spans="1:15" x14ac:dyDescent="0.25">
      <c r="A419" s="45">
        <v>43787</v>
      </c>
      <c r="B419" s="41">
        <f t="shared" si="72"/>
        <v>2019</v>
      </c>
      <c r="C419" s="41">
        <f t="shared" si="73"/>
        <v>2019</v>
      </c>
      <c r="D419" s="41">
        <f t="shared" si="74"/>
        <v>47</v>
      </c>
      <c r="E419" s="41">
        <f t="shared" si="76"/>
        <v>47</v>
      </c>
      <c r="F419" s="55">
        <f t="shared" si="67"/>
        <v>2</v>
      </c>
      <c r="G419" s="56">
        <v>24</v>
      </c>
      <c r="H419">
        <v>8</v>
      </c>
      <c r="I419" s="58">
        <v>8</v>
      </c>
      <c r="J419" s="55">
        <v>70</v>
      </c>
      <c r="K419" s="58">
        <f t="shared" si="69"/>
        <v>8.75</v>
      </c>
      <c r="L419" s="58">
        <f t="shared" si="70"/>
        <v>16.303409090909092</v>
      </c>
      <c r="M419" s="55">
        <v>44</v>
      </c>
      <c r="N419" s="55">
        <v>19</v>
      </c>
      <c r="O419" s="66">
        <v>0.30158730158730157</v>
      </c>
    </row>
    <row r="420" spans="1:15" x14ac:dyDescent="0.25">
      <c r="A420" s="45">
        <v>43788</v>
      </c>
      <c r="B420" s="41">
        <f t="shared" si="72"/>
        <v>2019</v>
      </c>
      <c r="C420" s="41">
        <f t="shared" si="73"/>
        <v>2019</v>
      </c>
      <c r="D420" s="41">
        <f t="shared" si="74"/>
        <v>47</v>
      </c>
      <c r="E420" s="41">
        <f t="shared" si="76"/>
        <v>47</v>
      </c>
      <c r="F420" s="55">
        <f t="shared" si="67"/>
        <v>3</v>
      </c>
      <c r="G420" s="56">
        <v>24</v>
      </c>
      <c r="H420">
        <v>5</v>
      </c>
      <c r="I420" s="58">
        <v>5</v>
      </c>
      <c r="J420" s="55">
        <v>43</v>
      </c>
      <c r="K420" s="58">
        <f t="shared" si="69"/>
        <v>8.6</v>
      </c>
      <c r="L420" s="58">
        <f t="shared" si="70"/>
        <v>16.303409090909092</v>
      </c>
      <c r="M420" s="55">
        <v>30</v>
      </c>
      <c r="N420" s="55">
        <v>13</v>
      </c>
      <c r="O420" s="66">
        <v>0.30232558139534882</v>
      </c>
    </row>
    <row r="421" spans="1:15" x14ac:dyDescent="0.25">
      <c r="A421" s="45">
        <v>43789</v>
      </c>
      <c r="B421" s="41">
        <f t="shared" si="72"/>
        <v>2019</v>
      </c>
      <c r="C421" s="41">
        <f t="shared" si="73"/>
        <v>2019</v>
      </c>
      <c r="D421" s="41">
        <f t="shared" si="74"/>
        <v>47</v>
      </c>
      <c r="E421" s="41">
        <f t="shared" si="76"/>
        <v>47</v>
      </c>
      <c r="F421" s="55">
        <f t="shared" si="67"/>
        <v>4</v>
      </c>
      <c r="G421" s="56">
        <v>12</v>
      </c>
      <c r="H421">
        <v>4</v>
      </c>
      <c r="I421" s="58">
        <v>2</v>
      </c>
      <c r="J421" s="55">
        <v>31</v>
      </c>
      <c r="K421" s="58">
        <f t="shared" si="69"/>
        <v>15.5</v>
      </c>
      <c r="L421" s="58">
        <f t="shared" si="70"/>
        <v>16.303409090909092</v>
      </c>
      <c r="M421" s="55">
        <v>23</v>
      </c>
      <c r="N421" s="55">
        <v>8</v>
      </c>
      <c r="O421" s="66">
        <v>0.25806451612903225</v>
      </c>
    </row>
    <row r="422" spans="1:15" x14ac:dyDescent="0.25">
      <c r="A422" s="45">
        <v>43793</v>
      </c>
      <c r="B422" s="41">
        <f t="shared" si="72"/>
        <v>2019</v>
      </c>
      <c r="C422" s="41">
        <f t="shared" si="73"/>
        <v>2019</v>
      </c>
      <c r="D422" s="41">
        <f t="shared" si="74"/>
        <v>48</v>
      </c>
      <c r="E422" s="41">
        <f t="shared" si="76"/>
        <v>48</v>
      </c>
      <c r="F422" s="55">
        <f t="shared" si="67"/>
        <v>1</v>
      </c>
      <c r="G422" s="56">
        <v>12</v>
      </c>
      <c r="H422">
        <v>17</v>
      </c>
      <c r="I422" s="58">
        <v>8.5</v>
      </c>
      <c r="J422" s="55">
        <v>96</v>
      </c>
      <c r="K422" s="58">
        <f t="shared" si="69"/>
        <v>11.294117647058824</v>
      </c>
      <c r="L422" s="58">
        <f t="shared" si="70"/>
        <v>7.3647058823529425</v>
      </c>
      <c r="M422" s="55">
        <v>67</v>
      </c>
      <c r="N422" s="55">
        <v>25</v>
      </c>
      <c r="O422" s="66">
        <v>0.27173913043478259</v>
      </c>
    </row>
    <row r="423" spans="1:15" x14ac:dyDescent="0.25">
      <c r="A423" s="45">
        <v>43794</v>
      </c>
      <c r="B423" s="41">
        <f t="shared" si="72"/>
        <v>2019</v>
      </c>
      <c r="C423" s="41">
        <f t="shared" si="73"/>
        <v>2019</v>
      </c>
      <c r="D423" s="41">
        <f t="shared" si="74"/>
        <v>48</v>
      </c>
      <c r="E423" s="41">
        <f t="shared" si="76"/>
        <v>48</v>
      </c>
      <c r="F423" s="55">
        <f t="shared" si="67"/>
        <v>2</v>
      </c>
      <c r="G423" s="56">
        <v>24</v>
      </c>
      <c r="H423">
        <v>13</v>
      </c>
      <c r="I423" s="58">
        <v>13</v>
      </c>
      <c r="J423" s="55">
        <v>78</v>
      </c>
      <c r="K423" s="58">
        <f t="shared" si="69"/>
        <v>6</v>
      </c>
      <c r="L423" s="58">
        <f t="shared" si="70"/>
        <v>7.3647058823529425</v>
      </c>
      <c r="M423" s="55">
        <v>58</v>
      </c>
      <c r="N423" s="55">
        <v>13</v>
      </c>
      <c r="O423" s="66">
        <v>0.18309859154929578</v>
      </c>
    </row>
    <row r="424" spans="1:15" x14ac:dyDescent="0.25">
      <c r="A424" s="45">
        <v>43795</v>
      </c>
      <c r="B424" s="41">
        <f t="shared" si="72"/>
        <v>2019</v>
      </c>
      <c r="C424" s="41">
        <f t="shared" si="73"/>
        <v>2019</v>
      </c>
      <c r="D424" s="41">
        <f t="shared" si="74"/>
        <v>48</v>
      </c>
      <c r="E424" s="41">
        <f t="shared" si="76"/>
        <v>48</v>
      </c>
      <c r="F424" s="55">
        <f t="shared" si="67"/>
        <v>3</v>
      </c>
      <c r="G424" s="56">
        <v>12</v>
      </c>
      <c r="H424">
        <v>5</v>
      </c>
      <c r="I424" s="58">
        <v>2.5</v>
      </c>
      <c r="J424" s="55">
        <v>12</v>
      </c>
      <c r="K424" s="58">
        <f t="shared" si="69"/>
        <v>4.8</v>
      </c>
      <c r="L424" s="58">
        <f t="shared" si="70"/>
        <v>7.3647058823529425</v>
      </c>
      <c r="M424" s="55">
        <v>7</v>
      </c>
      <c r="N424" s="55">
        <v>3</v>
      </c>
      <c r="O424" s="66">
        <v>0.3</v>
      </c>
    </row>
    <row r="425" spans="1:15" x14ac:dyDescent="0.25">
      <c r="A425" s="45">
        <v>43800</v>
      </c>
      <c r="B425" s="41">
        <f t="shared" si="72"/>
        <v>2019</v>
      </c>
      <c r="C425" s="41">
        <f t="shared" si="73"/>
        <v>2019</v>
      </c>
      <c r="D425" s="41">
        <f t="shared" si="74"/>
        <v>49</v>
      </c>
      <c r="E425" s="41">
        <f t="shared" si="76"/>
        <v>49</v>
      </c>
      <c r="F425" s="55">
        <f t="shared" si="67"/>
        <v>1</v>
      </c>
      <c r="G425" s="56">
        <v>12</v>
      </c>
      <c r="H425">
        <v>17</v>
      </c>
      <c r="I425" s="58">
        <v>8.5</v>
      </c>
      <c r="J425" s="55">
        <v>189</v>
      </c>
      <c r="K425" s="58">
        <f t="shared" si="69"/>
        <v>22.235294117647058</v>
      </c>
      <c r="L425" s="58">
        <f t="shared" si="70"/>
        <v>14.145098039215688</v>
      </c>
      <c r="M425" s="55">
        <v>58</v>
      </c>
      <c r="N425" s="55">
        <v>25</v>
      </c>
      <c r="O425" s="66">
        <v>0.30120481927710846</v>
      </c>
    </row>
    <row r="426" spans="1:15" x14ac:dyDescent="0.25">
      <c r="A426" s="45">
        <v>43801</v>
      </c>
      <c r="B426" s="41">
        <f t="shared" si="72"/>
        <v>2019</v>
      </c>
      <c r="C426" s="41">
        <f t="shared" si="73"/>
        <v>2019</v>
      </c>
      <c r="D426" s="41">
        <f t="shared" si="74"/>
        <v>49</v>
      </c>
      <c r="E426" s="41">
        <f t="shared" si="76"/>
        <v>49</v>
      </c>
      <c r="F426" s="55">
        <f t="shared" si="67"/>
        <v>2</v>
      </c>
      <c r="G426" s="56">
        <v>24</v>
      </c>
      <c r="H426">
        <v>10</v>
      </c>
      <c r="I426" s="58">
        <v>10</v>
      </c>
      <c r="J426" s="55">
        <v>162</v>
      </c>
      <c r="K426" s="58">
        <f t="shared" si="69"/>
        <v>16.2</v>
      </c>
      <c r="L426" s="58">
        <f t="shared" si="70"/>
        <v>14.145098039215688</v>
      </c>
      <c r="M426" s="55">
        <v>56</v>
      </c>
      <c r="N426" s="55">
        <v>34</v>
      </c>
      <c r="O426" s="66">
        <v>0.37777777777777777</v>
      </c>
    </row>
    <row r="427" spans="1:15" x14ac:dyDescent="0.25">
      <c r="A427" s="45">
        <v>43802</v>
      </c>
      <c r="B427" s="41">
        <f t="shared" si="72"/>
        <v>2019</v>
      </c>
      <c r="C427" s="41">
        <f t="shared" si="73"/>
        <v>2019</v>
      </c>
      <c r="D427" s="41">
        <f t="shared" si="74"/>
        <v>49</v>
      </c>
      <c r="E427" s="41">
        <f t="shared" si="76"/>
        <v>49</v>
      </c>
      <c r="F427" s="55">
        <f t="shared" si="67"/>
        <v>3</v>
      </c>
      <c r="G427" s="56">
        <v>12</v>
      </c>
      <c r="H427">
        <v>6</v>
      </c>
      <c r="I427" s="58">
        <v>3</v>
      </c>
      <c r="J427" s="55">
        <v>12</v>
      </c>
      <c r="K427" s="58">
        <f t="shared" si="69"/>
        <v>4</v>
      </c>
      <c r="L427" s="58">
        <f t="shared" si="70"/>
        <v>14.145098039215688</v>
      </c>
      <c r="M427" s="55">
        <v>5</v>
      </c>
      <c r="N427" s="55">
        <v>5</v>
      </c>
      <c r="O427" s="66">
        <v>0.5</v>
      </c>
    </row>
    <row r="428" spans="1:15" x14ac:dyDescent="0.25">
      <c r="A428" s="45">
        <v>43807</v>
      </c>
      <c r="B428" s="41">
        <f t="shared" si="72"/>
        <v>2019</v>
      </c>
      <c r="C428" s="41">
        <f t="shared" si="73"/>
        <v>2019</v>
      </c>
      <c r="D428" s="41">
        <f t="shared" si="74"/>
        <v>50</v>
      </c>
      <c r="E428" s="41">
        <f t="shared" si="76"/>
        <v>50</v>
      </c>
      <c r="F428" s="55">
        <f t="shared" si="67"/>
        <v>1</v>
      </c>
      <c r="G428" s="56">
        <v>12</v>
      </c>
      <c r="H428">
        <v>15</v>
      </c>
      <c r="I428" s="58">
        <v>7.5</v>
      </c>
      <c r="J428" s="55">
        <v>31</v>
      </c>
      <c r="K428" s="58">
        <f t="shared" si="69"/>
        <v>4.1333333333333337</v>
      </c>
      <c r="L428" s="58">
        <f t="shared" si="70"/>
        <v>3.5666666666666669</v>
      </c>
      <c r="M428" s="55">
        <v>18</v>
      </c>
      <c r="N428" s="55">
        <v>13</v>
      </c>
      <c r="O428" s="66">
        <v>0.41935483870967744</v>
      </c>
    </row>
    <row r="429" spans="1:15" x14ac:dyDescent="0.25">
      <c r="A429" s="45">
        <v>43808</v>
      </c>
      <c r="B429" s="41">
        <f t="shared" si="72"/>
        <v>2019</v>
      </c>
      <c r="C429" s="41">
        <f t="shared" si="73"/>
        <v>2019</v>
      </c>
      <c r="D429" s="41">
        <f t="shared" si="74"/>
        <v>50</v>
      </c>
      <c r="E429" s="41">
        <f t="shared" si="76"/>
        <v>50</v>
      </c>
      <c r="F429" s="55">
        <f t="shared" ref="F429" si="77">WEEKDAY(A429)</f>
        <v>2</v>
      </c>
      <c r="G429" s="56">
        <v>12</v>
      </c>
      <c r="H429">
        <v>10</v>
      </c>
      <c r="I429" s="58">
        <v>5</v>
      </c>
      <c r="J429" s="55">
        <v>15</v>
      </c>
      <c r="K429" s="58">
        <f t="shared" ref="K429" si="78">J429/I429</f>
        <v>3</v>
      </c>
      <c r="L429" s="58">
        <f t="shared" ref="L429" si="79">AVERAGEIFS(K:K,C:C,C429,E:E,E429)</f>
        <v>3.5666666666666669</v>
      </c>
      <c r="M429" s="55">
        <v>11</v>
      </c>
      <c r="N429" s="55">
        <v>3</v>
      </c>
      <c r="O429" s="66">
        <v>0.21428571428571427</v>
      </c>
    </row>
    <row r="430" spans="1:15" x14ac:dyDescent="0.25">
      <c r="O430" s="66" t="s">
        <v>28</v>
      </c>
    </row>
  </sheetData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D0-D44E-4832-8A67-30186B7462CA}">
  <dimension ref="A1:Z103"/>
  <sheetViews>
    <sheetView topLeftCell="D1" workbookViewId="0">
      <selection activeCell="A29" sqref="A29"/>
    </sheetView>
  </sheetViews>
  <sheetFormatPr defaultRowHeight="15" x14ac:dyDescent="0.25"/>
  <cols>
    <col min="1" max="1" width="17.7109375" customWidth="1"/>
    <col min="3" max="3" width="11.28515625" bestFit="1" customWidth="1"/>
  </cols>
  <sheetData>
    <row r="1" spans="1:26" x14ac:dyDescent="0.25">
      <c r="L1" s="32" t="s">
        <v>40</v>
      </c>
      <c r="M1" s="32"/>
      <c r="N1" s="32"/>
      <c r="O1" s="32"/>
      <c r="P1" s="32"/>
      <c r="Q1" s="32"/>
      <c r="R1" s="32"/>
    </row>
    <row r="2" spans="1:26" ht="15.75" thickBot="1" x14ac:dyDescent="0.3">
      <c r="B2" s="1"/>
      <c r="C2" s="2"/>
      <c r="D2" s="1" t="s">
        <v>0</v>
      </c>
      <c r="E2" s="1"/>
      <c r="F2" s="1"/>
      <c r="G2" s="1"/>
      <c r="H2" s="1"/>
      <c r="I2" s="1"/>
      <c r="J2" s="1"/>
      <c r="K2" s="3"/>
      <c r="L2" s="1" t="s">
        <v>1</v>
      </c>
      <c r="M2" s="1"/>
      <c r="N2" s="1"/>
      <c r="O2" s="1"/>
      <c r="P2" s="1"/>
      <c r="Q2" s="1"/>
      <c r="R2" s="1"/>
    </row>
    <row r="3" spans="1:26" ht="15.75" thickBot="1" x14ac:dyDescent="0.3">
      <c r="B3" s="4" t="s">
        <v>2</v>
      </c>
      <c r="C3" s="4"/>
      <c r="D3" s="5">
        <v>2017</v>
      </c>
      <c r="E3" s="6">
        <v>2018</v>
      </c>
      <c r="F3" s="6">
        <v>2019</v>
      </c>
      <c r="G3" s="6">
        <v>2020</v>
      </c>
      <c r="H3" s="6">
        <v>2021</v>
      </c>
      <c r="I3" s="6">
        <v>2022</v>
      </c>
      <c r="J3" s="7">
        <v>2023</v>
      </c>
      <c r="K3" s="2"/>
      <c r="L3" s="5">
        <v>2017</v>
      </c>
      <c r="M3" s="6">
        <v>2018</v>
      </c>
      <c r="N3" s="6">
        <v>2019</v>
      </c>
      <c r="O3" s="6">
        <v>2020</v>
      </c>
      <c r="P3" s="6">
        <v>2021</v>
      </c>
      <c r="Q3" s="6">
        <v>2022</v>
      </c>
      <c r="R3" s="7">
        <v>2023</v>
      </c>
      <c r="T3" s="5">
        <v>2017</v>
      </c>
      <c r="U3" s="6">
        <v>2018</v>
      </c>
      <c r="V3" s="6">
        <v>2019</v>
      </c>
      <c r="W3" s="6">
        <v>2020</v>
      </c>
      <c r="X3" s="6">
        <v>2021</v>
      </c>
      <c r="Y3" s="6">
        <v>2022</v>
      </c>
      <c r="Z3" s="7">
        <v>2023</v>
      </c>
    </row>
    <row r="4" spans="1:26" x14ac:dyDescent="0.25">
      <c r="A4" t="s">
        <v>13</v>
      </c>
      <c r="B4" s="145">
        <v>28</v>
      </c>
      <c r="C4" s="8" t="s">
        <v>3</v>
      </c>
      <c r="D4" s="9"/>
      <c r="E4" s="10"/>
      <c r="F4" s="10"/>
      <c r="G4" s="10"/>
      <c r="H4" s="10"/>
      <c r="I4" s="10"/>
      <c r="J4" s="11"/>
      <c r="K4" s="3"/>
      <c r="L4" s="15"/>
      <c r="M4" s="16"/>
      <c r="N4" s="16"/>
      <c r="O4" s="16"/>
      <c r="P4" s="16"/>
      <c r="Q4" s="17"/>
      <c r="R4" s="18"/>
      <c r="T4" s="15"/>
      <c r="U4" s="16"/>
      <c r="V4" s="16"/>
      <c r="W4" s="16"/>
      <c r="X4" s="16"/>
      <c r="Y4" s="17"/>
      <c r="Z4" s="18"/>
    </row>
    <row r="5" spans="1:26" x14ac:dyDescent="0.25">
      <c r="A5" t="s">
        <v>13</v>
      </c>
      <c r="B5" s="146"/>
      <c r="C5" s="19" t="s">
        <v>4</v>
      </c>
      <c r="D5" s="20"/>
      <c r="E5" s="21"/>
      <c r="F5" s="21"/>
      <c r="G5" s="21"/>
      <c r="H5" s="21"/>
      <c r="I5" s="21"/>
      <c r="J5" s="22"/>
      <c r="K5" s="3"/>
      <c r="L5" s="23"/>
      <c r="M5" s="17"/>
      <c r="N5" s="17"/>
      <c r="O5" s="17"/>
      <c r="P5" s="17"/>
      <c r="Q5" s="17"/>
      <c r="R5" s="18"/>
      <c r="T5" s="23"/>
      <c r="U5" s="17"/>
      <c r="V5" s="17"/>
      <c r="W5" s="17"/>
      <c r="X5" s="17"/>
      <c r="Y5" s="17"/>
      <c r="Z5" s="18"/>
    </row>
    <row r="6" spans="1:26" x14ac:dyDescent="0.25">
      <c r="A6" t="s">
        <v>13</v>
      </c>
      <c r="B6" s="146"/>
      <c r="C6" s="19" t="s">
        <v>5</v>
      </c>
      <c r="D6" s="20"/>
      <c r="E6" s="21"/>
      <c r="F6" s="21"/>
      <c r="G6" s="21"/>
      <c r="H6" s="21"/>
      <c r="I6" s="21"/>
      <c r="J6" s="22"/>
      <c r="K6" s="3"/>
      <c r="L6" s="23"/>
      <c r="M6" s="17"/>
      <c r="N6" s="17"/>
      <c r="O6" s="17"/>
      <c r="P6" s="17"/>
      <c r="Q6" s="17"/>
      <c r="R6" s="18"/>
      <c r="T6" s="23"/>
      <c r="U6" s="17"/>
      <c r="V6" s="17"/>
      <c r="W6" s="17"/>
      <c r="X6" s="17"/>
      <c r="Y6" s="17"/>
      <c r="Z6" s="18"/>
    </row>
    <row r="7" spans="1:26" ht="15.75" thickBot="1" x14ac:dyDescent="0.3">
      <c r="A7" t="s">
        <v>13</v>
      </c>
      <c r="B7" s="147"/>
      <c r="C7" s="24" t="s">
        <v>6</v>
      </c>
      <c r="D7" s="25"/>
      <c r="E7" s="26"/>
      <c r="F7" s="26"/>
      <c r="G7" s="26"/>
      <c r="H7" s="26"/>
      <c r="I7" s="26"/>
      <c r="J7" s="27"/>
      <c r="K7" s="3"/>
      <c r="L7" s="28"/>
      <c r="M7" s="29"/>
      <c r="N7" s="29"/>
      <c r="O7" s="29"/>
      <c r="P7" s="29"/>
      <c r="Q7" s="29"/>
      <c r="R7" s="30"/>
      <c r="T7" s="28"/>
      <c r="U7" s="29"/>
      <c r="V7" s="29"/>
      <c r="W7" s="29"/>
      <c r="X7" s="29"/>
      <c r="Y7" s="29"/>
      <c r="Z7" s="30"/>
    </row>
    <row r="8" spans="1:26" x14ac:dyDescent="0.25">
      <c r="A8" t="s">
        <v>13</v>
      </c>
      <c r="B8" s="145">
        <v>29</v>
      </c>
      <c r="C8" s="8" t="s">
        <v>3</v>
      </c>
      <c r="D8" s="20"/>
      <c r="E8" s="21"/>
      <c r="F8" s="21"/>
      <c r="G8" s="21"/>
      <c r="H8" s="21"/>
      <c r="I8" s="21"/>
      <c r="J8" s="22"/>
      <c r="K8" s="3"/>
      <c r="L8" s="23"/>
      <c r="M8" s="17"/>
      <c r="N8" s="17"/>
      <c r="O8" s="17"/>
      <c r="P8" s="17"/>
      <c r="Q8" s="17"/>
      <c r="R8" s="18"/>
      <c r="T8" s="23"/>
      <c r="U8" s="17"/>
      <c r="V8" s="17"/>
      <c r="W8" s="17"/>
      <c r="X8" s="17"/>
      <c r="Y8" s="17"/>
      <c r="Z8" s="18"/>
    </row>
    <row r="9" spans="1:26" x14ac:dyDescent="0.25">
      <c r="A9" t="s">
        <v>13</v>
      </c>
      <c r="B9" s="146"/>
      <c r="C9" s="19" t="s">
        <v>4</v>
      </c>
      <c r="D9" s="20"/>
      <c r="E9" s="21"/>
      <c r="F9" s="21"/>
      <c r="G9" s="21"/>
      <c r="H9" s="21"/>
      <c r="I9" s="21"/>
      <c r="J9" s="22"/>
      <c r="K9" s="3"/>
      <c r="L9" s="23"/>
      <c r="M9" s="17"/>
      <c r="N9" s="17"/>
      <c r="O9" s="17"/>
      <c r="P9" s="17"/>
      <c r="Q9" s="17"/>
      <c r="R9" s="18"/>
      <c r="T9" s="23"/>
      <c r="U9" s="17"/>
      <c r="V9" s="17"/>
      <c r="W9" s="17"/>
      <c r="X9" s="17"/>
      <c r="Y9" s="17"/>
      <c r="Z9" s="18"/>
    </row>
    <row r="10" spans="1:26" x14ac:dyDescent="0.25">
      <c r="A10" t="s">
        <v>13</v>
      </c>
      <c r="B10" s="146"/>
      <c r="C10" s="19" t="s">
        <v>5</v>
      </c>
      <c r="D10" s="20"/>
      <c r="E10" s="21"/>
      <c r="F10" s="21"/>
      <c r="G10" s="21"/>
      <c r="H10" s="21"/>
      <c r="I10" s="21"/>
      <c r="J10" s="22"/>
      <c r="K10" s="3"/>
      <c r="L10" s="23"/>
      <c r="M10" s="17"/>
      <c r="N10" s="17"/>
      <c r="O10" s="17"/>
      <c r="P10" s="17"/>
      <c r="Q10" s="17"/>
      <c r="R10" s="18"/>
      <c r="T10" s="23"/>
      <c r="U10" s="17"/>
      <c r="V10" s="17"/>
      <c r="W10" s="17"/>
      <c r="X10" s="17"/>
      <c r="Y10" s="17"/>
      <c r="Z10" s="18"/>
    </row>
    <row r="11" spans="1:26" ht="15.75" thickBot="1" x14ac:dyDescent="0.3">
      <c r="A11" t="s">
        <v>13</v>
      </c>
      <c r="B11" s="147"/>
      <c r="C11" s="24" t="s">
        <v>6</v>
      </c>
      <c r="D11" s="20"/>
      <c r="E11" s="21"/>
      <c r="F11" s="21"/>
      <c r="G11" s="21"/>
      <c r="H11" s="21"/>
      <c r="I11" s="21"/>
      <c r="J11" s="22"/>
      <c r="K11" s="3"/>
      <c r="L11" s="23"/>
      <c r="M11" s="17"/>
      <c r="N11" s="17"/>
      <c r="O11" s="17"/>
      <c r="P11" s="17"/>
      <c r="Q11" s="17"/>
      <c r="R11" s="18"/>
      <c r="T11" s="23"/>
      <c r="U11" s="17"/>
      <c r="V11" s="17"/>
      <c r="W11" s="17"/>
      <c r="X11" s="17"/>
      <c r="Y11" s="17"/>
      <c r="Z11" s="18"/>
    </row>
    <row r="12" spans="1:26" x14ac:dyDescent="0.25">
      <c r="A12" t="s">
        <v>13</v>
      </c>
      <c r="B12" s="145">
        <v>30</v>
      </c>
      <c r="C12" s="8" t="s">
        <v>3</v>
      </c>
      <c r="D12" s="9"/>
      <c r="E12" s="10"/>
      <c r="F12" s="10"/>
      <c r="G12" s="10"/>
      <c r="H12" s="10"/>
      <c r="I12" s="10"/>
      <c r="J12" s="11"/>
      <c r="K12" s="3"/>
      <c r="L12" s="15"/>
      <c r="M12" s="16"/>
      <c r="N12" s="16"/>
      <c r="O12" s="16"/>
      <c r="P12" s="16"/>
      <c r="Q12" s="16"/>
      <c r="R12" s="31"/>
      <c r="T12" s="15"/>
      <c r="U12" s="16"/>
      <c r="V12" s="16"/>
      <c r="W12" s="16"/>
      <c r="X12" s="16"/>
      <c r="Y12" s="16"/>
      <c r="Z12" s="31"/>
    </row>
    <row r="13" spans="1:26" x14ac:dyDescent="0.25">
      <c r="A13" t="s">
        <v>13</v>
      </c>
      <c r="B13" s="146"/>
      <c r="C13" s="19" t="s">
        <v>4</v>
      </c>
      <c r="D13" s="20"/>
      <c r="E13" s="21"/>
      <c r="F13" s="21"/>
      <c r="G13" s="21"/>
      <c r="H13" s="21"/>
      <c r="I13" s="21"/>
      <c r="J13" s="22"/>
      <c r="K13" s="3"/>
      <c r="L13" s="23"/>
      <c r="M13" s="17"/>
      <c r="N13" s="17"/>
      <c r="O13" s="17"/>
      <c r="P13" s="17"/>
      <c r="Q13" s="17"/>
      <c r="R13" s="18"/>
      <c r="T13" s="23"/>
      <c r="U13" s="17"/>
      <c r="V13" s="17"/>
      <c r="W13" s="17"/>
      <c r="X13" s="17"/>
      <c r="Y13" s="17"/>
      <c r="Z13" s="18"/>
    </row>
    <row r="14" spans="1:26" x14ac:dyDescent="0.25">
      <c r="A14" t="s">
        <v>13</v>
      </c>
      <c r="B14" s="146"/>
      <c r="C14" s="19" t="s">
        <v>5</v>
      </c>
      <c r="D14" s="20"/>
      <c r="E14" s="21"/>
      <c r="F14" s="21"/>
      <c r="G14" s="21"/>
      <c r="H14" s="21"/>
      <c r="I14" s="21"/>
      <c r="J14" s="22"/>
      <c r="K14" s="3"/>
      <c r="L14" s="23"/>
      <c r="M14" s="17"/>
      <c r="N14" s="17"/>
      <c r="O14" s="17"/>
      <c r="P14" s="17"/>
      <c r="Q14" s="17"/>
      <c r="R14" s="18"/>
      <c r="T14" s="23"/>
      <c r="U14" s="17"/>
      <c r="V14" s="17"/>
      <c r="W14" s="17"/>
      <c r="X14" s="17"/>
      <c r="Y14" s="17"/>
      <c r="Z14" s="18"/>
    </row>
    <row r="15" spans="1:26" ht="15.75" thickBot="1" x14ac:dyDescent="0.3">
      <c r="A15" t="s">
        <v>13</v>
      </c>
      <c r="B15" s="147"/>
      <c r="C15" s="24" t="s">
        <v>6</v>
      </c>
      <c r="D15" s="25"/>
      <c r="E15" s="26"/>
      <c r="F15" s="26"/>
      <c r="G15" s="26"/>
      <c r="H15" s="26"/>
      <c r="I15" s="26"/>
      <c r="J15" s="27"/>
      <c r="K15" s="3"/>
      <c r="L15" s="28"/>
      <c r="M15" s="29"/>
      <c r="N15" s="29"/>
      <c r="O15" s="29"/>
      <c r="P15" s="29"/>
      <c r="Q15" s="29"/>
      <c r="R15" s="30"/>
      <c r="T15" s="28"/>
      <c r="U15" s="29"/>
      <c r="V15" s="29"/>
      <c r="W15" s="29"/>
      <c r="X15" s="29"/>
      <c r="Y15" s="29"/>
      <c r="Z15" s="30"/>
    </row>
    <row r="16" spans="1:26" x14ac:dyDescent="0.25">
      <c r="A16" t="s">
        <v>13</v>
      </c>
      <c r="B16" s="145">
        <v>31</v>
      </c>
      <c r="C16" s="8" t="s">
        <v>3</v>
      </c>
      <c r="D16" s="20"/>
      <c r="E16" s="21"/>
      <c r="F16" s="21"/>
      <c r="G16" s="21"/>
      <c r="H16" s="21"/>
      <c r="I16" s="21"/>
      <c r="J16" s="22"/>
      <c r="K16" s="3"/>
      <c r="L16" s="23"/>
      <c r="M16" s="17"/>
      <c r="N16" s="17"/>
      <c r="O16" s="17"/>
      <c r="P16" s="17"/>
      <c r="Q16" s="17"/>
      <c r="R16" s="18"/>
      <c r="T16" s="23"/>
      <c r="U16" s="17"/>
      <c r="V16" s="17"/>
      <c r="W16" s="17"/>
      <c r="X16" s="17"/>
      <c r="Y16" s="17"/>
      <c r="Z16" s="18"/>
    </row>
    <row r="17" spans="1:26" x14ac:dyDescent="0.25">
      <c r="A17" t="s">
        <v>13</v>
      </c>
      <c r="B17" s="146"/>
      <c r="C17" s="19" t="s">
        <v>4</v>
      </c>
      <c r="D17" s="20"/>
      <c r="E17" s="21"/>
      <c r="F17" s="21"/>
      <c r="G17" s="21"/>
      <c r="H17" s="21"/>
      <c r="I17" s="21"/>
      <c r="J17" s="22"/>
      <c r="K17" s="3"/>
      <c r="L17" s="23"/>
      <c r="M17" s="17"/>
      <c r="N17" s="17"/>
      <c r="O17" s="17"/>
      <c r="P17" s="17"/>
      <c r="Q17" s="17"/>
      <c r="R17" s="18"/>
      <c r="T17" s="23"/>
      <c r="U17" s="17"/>
      <c r="V17" s="17"/>
      <c r="W17" s="17"/>
      <c r="X17" s="17"/>
      <c r="Y17" s="17"/>
      <c r="Z17" s="18"/>
    </row>
    <row r="18" spans="1:26" x14ac:dyDescent="0.25">
      <c r="A18" t="s">
        <v>13</v>
      </c>
      <c r="B18" s="146"/>
      <c r="C18" s="19" t="s">
        <v>5</v>
      </c>
      <c r="D18" s="20"/>
      <c r="E18" s="21"/>
      <c r="F18" s="21"/>
      <c r="G18" s="21"/>
      <c r="H18" s="21"/>
      <c r="I18" s="21"/>
      <c r="J18" s="22"/>
      <c r="K18" s="3"/>
      <c r="L18" s="23"/>
      <c r="M18" s="17"/>
      <c r="N18" s="17"/>
      <c r="O18" s="17"/>
      <c r="P18" s="17"/>
      <c r="Q18" s="17"/>
      <c r="R18" s="18"/>
      <c r="T18" s="23"/>
      <c r="U18" s="17"/>
      <c r="V18" s="17"/>
      <c r="W18" s="17"/>
      <c r="X18" s="17"/>
      <c r="Y18" s="17"/>
      <c r="Z18" s="18"/>
    </row>
    <row r="19" spans="1:26" ht="15.75" thickBot="1" x14ac:dyDescent="0.3">
      <c r="A19" t="s">
        <v>13</v>
      </c>
      <c r="B19" s="147"/>
      <c r="C19" s="24" t="s">
        <v>6</v>
      </c>
      <c r="D19" s="20"/>
      <c r="E19" s="21"/>
      <c r="F19" s="21"/>
      <c r="G19" s="21"/>
      <c r="H19" s="21"/>
      <c r="I19" s="21"/>
      <c r="J19" s="22"/>
      <c r="K19" s="3"/>
      <c r="L19" s="23"/>
      <c r="M19" s="17"/>
      <c r="N19" s="17"/>
      <c r="O19" s="17"/>
      <c r="P19" s="17"/>
      <c r="Q19" s="17"/>
      <c r="R19" s="18"/>
      <c r="T19" s="23"/>
      <c r="U19" s="17"/>
      <c r="V19" s="17"/>
      <c r="W19" s="17"/>
      <c r="X19" s="17"/>
      <c r="Y19" s="17"/>
      <c r="Z19" s="18"/>
    </row>
    <row r="20" spans="1:26" x14ac:dyDescent="0.25">
      <c r="A20" t="s">
        <v>13</v>
      </c>
      <c r="B20" s="145">
        <v>32</v>
      </c>
      <c r="C20" s="8" t="s">
        <v>3</v>
      </c>
      <c r="D20" s="9"/>
      <c r="E20" s="10">
        <v>12</v>
      </c>
      <c r="F20" s="10">
        <v>12</v>
      </c>
      <c r="G20" s="10">
        <v>12</v>
      </c>
      <c r="H20" s="10"/>
      <c r="I20" s="10"/>
      <c r="J20" s="11">
        <v>12</v>
      </c>
      <c r="K20" s="3"/>
      <c r="L20" s="15"/>
      <c r="M20" s="16">
        <v>35</v>
      </c>
      <c r="N20" s="16">
        <v>45.81818181818182</v>
      </c>
      <c r="O20" s="16">
        <v>12.272727272727273</v>
      </c>
      <c r="P20" s="16"/>
      <c r="Q20" s="16"/>
      <c r="R20" s="31">
        <v>27.791666666666668</v>
      </c>
      <c r="T20" s="130"/>
      <c r="U20" s="131"/>
      <c r="V20" s="131"/>
      <c r="W20" s="131"/>
      <c r="X20" s="131"/>
      <c r="Y20" s="131"/>
      <c r="Z20" s="132"/>
    </row>
    <row r="21" spans="1:26" x14ac:dyDescent="0.25">
      <c r="A21" t="s">
        <v>13</v>
      </c>
      <c r="B21" s="146"/>
      <c r="C21" s="19" t="s">
        <v>4</v>
      </c>
      <c r="D21" s="20"/>
      <c r="E21" s="21">
        <v>24</v>
      </c>
      <c r="F21" s="21">
        <v>12</v>
      </c>
      <c r="G21" s="21">
        <v>16</v>
      </c>
      <c r="H21" s="21"/>
      <c r="I21" s="21"/>
      <c r="J21" s="22">
        <v>24</v>
      </c>
      <c r="K21" s="3"/>
      <c r="L21" s="23"/>
      <c r="M21" s="17">
        <v>145.12987012987014</v>
      </c>
      <c r="N21" s="17">
        <v>84.954545454545453</v>
      </c>
      <c r="O21" s="17">
        <v>40.736842105263158</v>
      </c>
      <c r="P21" s="17"/>
      <c r="Q21" s="17"/>
      <c r="R21" s="18">
        <v>24.700000000000003</v>
      </c>
      <c r="T21" s="133"/>
      <c r="U21" s="134"/>
      <c r="V21" s="134"/>
      <c r="W21" s="134"/>
      <c r="X21" s="134"/>
      <c r="Y21" s="134"/>
      <c r="Z21" s="135"/>
    </row>
    <row r="22" spans="1:26" x14ac:dyDescent="0.25">
      <c r="A22" t="s">
        <v>13</v>
      </c>
      <c r="B22" s="146"/>
      <c r="C22" s="19" t="s">
        <v>5</v>
      </c>
      <c r="D22" s="20"/>
      <c r="E22" s="21">
        <v>12</v>
      </c>
      <c r="F22" s="21"/>
      <c r="G22" s="21"/>
      <c r="H22" s="21"/>
      <c r="I22" s="21"/>
      <c r="J22" s="22">
        <v>12</v>
      </c>
      <c r="K22" s="3"/>
      <c r="L22" s="23"/>
      <c r="M22" s="17">
        <v>49.5</v>
      </c>
      <c r="N22" s="17"/>
      <c r="O22" s="17"/>
      <c r="P22" s="17"/>
      <c r="Q22" s="17"/>
      <c r="R22" s="18">
        <v>13.75</v>
      </c>
      <c r="T22" s="133"/>
      <c r="U22" s="134"/>
      <c r="V22" s="134"/>
      <c r="W22" s="134"/>
      <c r="X22" s="134"/>
      <c r="Y22" s="134"/>
      <c r="Z22" s="135"/>
    </row>
    <row r="23" spans="1:26" ht="15.75" thickBot="1" x14ac:dyDescent="0.3">
      <c r="A23" t="s">
        <v>13</v>
      </c>
      <c r="B23" s="147"/>
      <c r="C23" s="24" t="s">
        <v>6</v>
      </c>
      <c r="D23" s="25"/>
      <c r="E23" s="26"/>
      <c r="F23" s="26"/>
      <c r="G23" s="26"/>
      <c r="H23" s="26"/>
      <c r="I23" s="26"/>
      <c r="J23" s="27"/>
      <c r="K23" s="3"/>
      <c r="L23" s="28"/>
      <c r="M23" s="29"/>
      <c r="N23" s="29"/>
      <c r="O23" s="29"/>
      <c r="P23" s="29"/>
      <c r="Q23" s="29"/>
      <c r="R23" s="30"/>
      <c r="T23" s="136">
        <f>SUM(L20:L23)/L$81</f>
        <v>0</v>
      </c>
      <c r="U23" s="137">
        <f t="shared" ref="U23:Z23" si="0">SUM(M20:M23)/M$81</f>
        <v>2.8728340318378228E-2</v>
      </c>
      <c r="V23" s="137">
        <f t="shared" si="0"/>
        <v>2.1215172970419763E-2</v>
      </c>
      <c r="W23" s="137">
        <f t="shared" si="0"/>
        <v>2.8936095736136473E-2</v>
      </c>
      <c r="X23" s="137">
        <f t="shared" si="0"/>
        <v>0</v>
      </c>
      <c r="Y23" s="137">
        <f t="shared" si="0"/>
        <v>0</v>
      </c>
      <c r="Z23" s="138">
        <f t="shared" si="0"/>
        <v>2.0311918848788336E-2</v>
      </c>
    </row>
    <row r="24" spans="1:26" x14ac:dyDescent="0.25">
      <c r="A24" t="s">
        <v>13</v>
      </c>
      <c r="B24" s="145">
        <v>33</v>
      </c>
      <c r="C24" s="8" t="s">
        <v>3</v>
      </c>
      <c r="D24" s="20">
        <v>12</v>
      </c>
      <c r="E24" s="21">
        <v>12</v>
      </c>
      <c r="F24" s="21">
        <v>12</v>
      </c>
      <c r="G24" s="21">
        <v>12</v>
      </c>
      <c r="H24" s="21"/>
      <c r="I24" s="21">
        <v>12</v>
      </c>
      <c r="J24" s="22">
        <v>12</v>
      </c>
      <c r="K24" s="3"/>
      <c r="L24" s="23">
        <v>497.01657458563534</v>
      </c>
      <c r="M24" s="17">
        <v>293.65106382978723</v>
      </c>
      <c r="N24" s="17">
        <v>186.12</v>
      </c>
      <c r="O24" s="17">
        <v>38.588235294117645</v>
      </c>
      <c r="P24" s="17"/>
      <c r="Q24" s="17">
        <v>10</v>
      </c>
      <c r="R24" s="18">
        <v>55.8</v>
      </c>
      <c r="T24" s="133"/>
      <c r="U24" s="134"/>
      <c r="V24" s="134"/>
      <c r="W24" s="134"/>
      <c r="X24" s="134"/>
      <c r="Y24" s="134"/>
      <c r="Z24" s="135"/>
    </row>
    <row r="25" spans="1:26" x14ac:dyDescent="0.25">
      <c r="A25" t="s">
        <v>13</v>
      </c>
      <c r="B25" s="146"/>
      <c r="C25" s="19" t="s">
        <v>4</v>
      </c>
      <c r="D25" s="20">
        <v>24</v>
      </c>
      <c r="E25" s="21">
        <v>24</v>
      </c>
      <c r="F25" s="21">
        <v>24</v>
      </c>
      <c r="G25" s="21">
        <v>24</v>
      </c>
      <c r="H25" s="21"/>
      <c r="I25" s="21">
        <v>24</v>
      </c>
      <c r="J25" s="22">
        <v>24</v>
      </c>
      <c r="K25" s="3"/>
      <c r="L25" s="23">
        <v>925.1161417322835</v>
      </c>
      <c r="M25" s="17">
        <v>509.61202185792354</v>
      </c>
      <c r="N25" s="17">
        <v>232.8440366972477</v>
      </c>
      <c r="O25" s="17">
        <v>88.303030303030312</v>
      </c>
      <c r="P25" s="17"/>
      <c r="Q25" s="17">
        <v>30.8</v>
      </c>
      <c r="R25" s="18">
        <v>64.071428571428569</v>
      </c>
      <c r="T25" s="133"/>
      <c r="U25" s="134"/>
      <c r="V25" s="134"/>
      <c r="W25" s="134"/>
      <c r="X25" s="134"/>
      <c r="Y25" s="134"/>
      <c r="Z25" s="135"/>
    </row>
    <row r="26" spans="1:26" x14ac:dyDescent="0.25">
      <c r="A26" t="s">
        <v>13</v>
      </c>
      <c r="B26" s="146"/>
      <c r="C26" s="19" t="s">
        <v>5</v>
      </c>
      <c r="D26" s="20">
        <v>12</v>
      </c>
      <c r="E26" s="21">
        <v>12</v>
      </c>
      <c r="F26" s="21">
        <v>12</v>
      </c>
      <c r="G26" s="21">
        <v>12</v>
      </c>
      <c r="H26" s="21"/>
      <c r="I26" s="21">
        <v>12</v>
      </c>
      <c r="J26" s="22">
        <v>12</v>
      </c>
      <c r="K26" s="3"/>
      <c r="L26" s="23">
        <v>632.31674208144796</v>
      </c>
      <c r="M26" s="17">
        <v>200.463768115942</v>
      </c>
      <c r="N26" s="17">
        <v>109.61538461538461</v>
      </c>
      <c r="O26" s="17">
        <v>38.4</v>
      </c>
      <c r="P26" s="17"/>
      <c r="Q26" s="17">
        <v>9</v>
      </c>
      <c r="R26" s="18">
        <v>24.157894736842106</v>
      </c>
      <c r="T26" s="133"/>
      <c r="U26" s="134"/>
      <c r="V26" s="134"/>
      <c r="W26" s="134"/>
      <c r="X26" s="134"/>
      <c r="Y26" s="134"/>
      <c r="Z26" s="135"/>
    </row>
    <row r="27" spans="1:26" ht="15.75" thickBot="1" x14ac:dyDescent="0.3">
      <c r="A27" t="s">
        <v>13</v>
      </c>
      <c r="B27" s="147"/>
      <c r="C27" s="24" t="s">
        <v>6</v>
      </c>
      <c r="D27" s="20"/>
      <c r="E27" s="21"/>
      <c r="F27" s="21"/>
      <c r="G27" s="21"/>
      <c r="H27" s="21"/>
      <c r="I27" s="21"/>
      <c r="J27" s="22"/>
      <c r="K27" s="3"/>
      <c r="L27" s="23"/>
      <c r="M27" s="17"/>
      <c r="N27" s="17"/>
      <c r="O27" s="17"/>
      <c r="P27" s="17"/>
      <c r="Q27" s="17"/>
      <c r="R27" s="18"/>
      <c r="T27" s="133">
        <f>SUM(L24:L27)/L$81</f>
        <v>0.13350321390310524</v>
      </c>
      <c r="U27" s="134">
        <f t="shared" ref="U27:Z27" si="1">SUM(M24:M27)/M$81</f>
        <v>0.12557341353918011</v>
      </c>
      <c r="V27" s="134">
        <f t="shared" si="1"/>
        <v>8.5751089585867676E-2</v>
      </c>
      <c r="W27" s="134">
        <f t="shared" si="1"/>
        <v>9.0226801345269697E-2</v>
      </c>
      <c r="X27" s="134">
        <f t="shared" si="1"/>
        <v>0</v>
      </c>
      <c r="Y27" s="134">
        <f t="shared" si="1"/>
        <v>2.1024081158030939E-2</v>
      </c>
      <c r="Z27" s="135">
        <f t="shared" si="1"/>
        <v>4.4164225843001517E-2</v>
      </c>
    </row>
    <row r="28" spans="1:26" x14ac:dyDescent="0.25">
      <c r="A28" t="s">
        <v>13</v>
      </c>
      <c r="B28" s="145">
        <v>34</v>
      </c>
      <c r="C28" s="8" t="s">
        <v>3</v>
      </c>
      <c r="D28" s="9">
        <v>12</v>
      </c>
      <c r="E28" s="10">
        <v>12</v>
      </c>
      <c r="F28" s="10">
        <v>12</v>
      </c>
      <c r="G28" s="10">
        <v>12</v>
      </c>
      <c r="H28" s="10"/>
      <c r="I28" s="10">
        <v>12</v>
      </c>
      <c r="J28" s="11">
        <v>12</v>
      </c>
      <c r="K28" s="3"/>
      <c r="L28" s="15">
        <v>1607.1284403669724</v>
      </c>
      <c r="M28" s="16">
        <v>378.68551236749113</v>
      </c>
      <c r="N28" s="16">
        <v>559.22388059701484</v>
      </c>
      <c r="O28" s="16">
        <v>49.235294117647058</v>
      </c>
      <c r="P28" s="16"/>
      <c r="Q28" s="16">
        <v>36.75</v>
      </c>
      <c r="R28" s="31">
        <v>142.65420560747663</v>
      </c>
      <c r="T28" s="130"/>
      <c r="U28" s="131"/>
      <c r="V28" s="131"/>
      <c r="W28" s="131"/>
      <c r="X28" s="131"/>
      <c r="Y28" s="131"/>
      <c r="Z28" s="132"/>
    </row>
    <row r="29" spans="1:26" x14ac:dyDescent="0.25">
      <c r="A29" t="s">
        <v>13</v>
      </c>
      <c r="B29" s="146"/>
      <c r="C29" s="19" t="s">
        <v>4</v>
      </c>
      <c r="D29" s="20">
        <v>24</v>
      </c>
      <c r="E29" s="21">
        <v>24</v>
      </c>
      <c r="F29" s="21">
        <v>24</v>
      </c>
      <c r="G29" s="21">
        <v>24</v>
      </c>
      <c r="H29" s="21"/>
      <c r="I29" s="21">
        <v>24</v>
      </c>
      <c r="J29" s="22">
        <v>24</v>
      </c>
      <c r="K29" s="3"/>
      <c r="L29" s="23">
        <v>1191.3271028037382</v>
      </c>
      <c r="M29" s="17">
        <v>504.45652173913049</v>
      </c>
      <c r="N29" s="17">
        <v>922.67424242424238</v>
      </c>
      <c r="O29" s="17">
        <v>151.37614678899081</v>
      </c>
      <c r="P29" s="17"/>
      <c r="Q29" s="17">
        <v>68.815384615384616</v>
      </c>
      <c r="R29" s="18">
        <v>234.74226804123714</v>
      </c>
      <c r="T29" s="133"/>
      <c r="U29" s="134"/>
      <c r="V29" s="134"/>
      <c r="W29" s="134"/>
      <c r="X29" s="134"/>
      <c r="Y29" s="134"/>
      <c r="Z29" s="135"/>
    </row>
    <row r="30" spans="1:26" x14ac:dyDescent="0.25">
      <c r="A30" t="s">
        <v>13</v>
      </c>
      <c r="B30" s="146"/>
      <c r="C30" s="19" t="s">
        <v>5</v>
      </c>
      <c r="D30" s="20">
        <v>12</v>
      </c>
      <c r="E30" s="21">
        <v>12</v>
      </c>
      <c r="F30" s="21">
        <v>12</v>
      </c>
      <c r="G30" s="21">
        <v>12</v>
      </c>
      <c r="H30" s="21"/>
      <c r="I30" s="21">
        <v>12</v>
      </c>
      <c r="J30" s="22">
        <v>12</v>
      </c>
      <c r="K30" s="3"/>
      <c r="L30" s="23">
        <v>616.13709677419354</v>
      </c>
      <c r="M30" s="17">
        <v>309.70434782608697</v>
      </c>
      <c r="N30" s="17">
        <v>206.30769230769229</v>
      </c>
      <c r="O30" s="17">
        <v>64.957446808510639</v>
      </c>
      <c r="P30" s="17"/>
      <c r="Q30" s="17">
        <v>64.6875</v>
      </c>
      <c r="R30" s="18">
        <v>169.25531914893617</v>
      </c>
      <c r="T30" s="133"/>
      <c r="U30" s="134"/>
      <c r="V30" s="134"/>
      <c r="W30" s="134"/>
      <c r="X30" s="134"/>
      <c r="Y30" s="134"/>
      <c r="Z30" s="135"/>
    </row>
    <row r="31" spans="1:26" ht="15.75" thickBot="1" x14ac:dyDescent="0.3">
      <c r="A31" t="s">
        <v>13</v>
      </c>
      <c r="B31" s="147"/>
      <c r="C31" s="24" t="s">
        <v>6</v>
      </c>
      <c r="D31" s="25"/>
      <c r="E31" s="26"/>
      <c r="F31" s="26"/>
      <c r="G31" s="26"/>
      <c r="H31" s="26"/>
      <c r="I31" s="26"/>
      <c r="J31" s="27"/>
      <c r="K31" s="3"/>
      <c r="L31" s="28"/>
      <c r="M31" s="29"/>
      <c r="N31" s="29"/>
      <c r="O31" s="29"/>
      <c r="P31" s="29"/>
      <c r="Q31" s="29"/>
      <c r="R31" s="30"/>
      <c r="T31" s="136">
        <f>SUM(L28:L31)/L$81</f>
        <v>0.22188868640151202</v>
      </c>
      <c r="U31" s="137">
        <f t="shared" ref="U31:Z31" si="2">SUM(M28:M31)/M$81</f>
        <v>0.14923362012236488</v>
      </c>
      <c r="V31" s="137">
        <f t="shared" si="2"/>
        <v>0.27387651178352035</v>
      </c>
      <c r="W31" s="137">
        <f t="shared" si="2"/>
        <v>0.14496489689756714</v>
      </c>
      <c r="X31" s="137">
        <f t="shared" si="2"/>
        <v>0</v>
      </c>
      <c r="Y31" s="137">
        <f t="shared" si="2"/>
        <v>7.1875712119331803E-2</v>
      </c>
      <c r="Z31" s="138">
        <f t="shared" si="2"/>
        <v>0.1676217917300368</v>
      </c>
    </row>
    <row r="32" spans="1:26" x14ac:dyDescent="0.25">
      <c r="A32" t="s">
        <v>13</v>
      </c>
      <c r="B32" s="145">
        <v>35</v>
      </c>
      <c r="C32" s="8" t="s">
        <v>3</v>
      </c>
      <c r="D32" s="20">
        <v>12</v>
      </c>
      <c r="E32" s="21">
        <v>12</v>
      </c>
      <c r="F32" s="21">
        <v>12</v>
      </c>
      <c r="G32" s="21">
        <v>12</v>
      </c>
      <c r="H32" s="21">
        <v>12</v>
      </c>
      <c r="I32" s="21">
        <v>12</v>
      </c>
      <c r="J32" s="22">
        <v>12</v>
      </c>
      <c r="K32" s="3"/>
      <c r="L32" s="23">
        <v>1537</v>
      </c>
      <c r="M32" s="17">
        <v>640.12269938650309</v>
      </c>
      <c r="N32" s="17">
        <v>707.97115384615392</v>
      </c>
      <c r="O32" s="17">
        <v>113.15789473684211</v>
      </c>
      <c r="P32" s="17">
        <v>541.36842105263167</v>
      </c>
      <c r="Q32" s="17">
        <v>64.880597014925371</v>
      </c>
      <c r="R32" s="18">
        <v>294.8125</v>
      </c>
      <c r="T32" s="133"/>
      <c r="U32" s="134"/>
      <c r="V32" s="134"/>
      <c r="W32" s="134"/>
      <c r="X32" s="134"/>
      <c r="Y32" s="134"/>
      <c r="Z32" s="135"/>
    </row>
    <row r="33" spans="1:26" x14ac:dyDescent="0.25">
      <c r="A33" t="s">
        <v>13</v>
      </c>
      <c r="B33" s="146"/>
      <c r="C33" s="19" t="s">
        <v>4</v>
      </c>
      <c r="D33" s="20">
        <v>24</v>
      </c>
      <c r="E33" s="21">
        <v>24</v>
      </c>
      <c r="F33" s="21">
        <v>24</v>
      </c>
      <c r="G33" s="21">
        <v>24</v>
      </c>
      <c r="H33" s="21">
        <v>24</v>
      </c>
      <c r="I33" s="21">
        <v>24</v>
      </c>
      <c r="J33" s="22">
        <v>24</v>
      </c>
      <c r="K33" s="3"/>
      <c r="L33" s="23">
        <v>1970.3273231622748</v>
      </c>
      <c r="M33" s="17">
        <v>1408.961937716263</v>
      </c>
      <c r="N33" s="17">
        <v>657.56440281030439</v>
      </c>
      <c r="O33" s="17">
        <v>367.19999999999993</v>
      </c>
      <c r="P33" s="17">
        <v>661.02531645569616</v>
      </c>
      <c r="Q33" s="17">
        <v>189.2755905511811</v>
      </c>
      <c r="R33" s="18">
        <v>394.67647058823525</v>
      </c>
      <c r="T33" s="133"/>
      <c r="U33" s="134"/>
      <c r="V33" s="134"/>
      <c r="W33" s="134"/>
      <c r="X33" s="134"/>
      <c r="Y33" s="134"/>
      <c r="Z33" s="135"/>
    </row>
    <row r="34" spans="1:26" x14ac:dyDescent="0.25">
      <c r="A34" t="s">
        <v>13</v>
      </c>
      <c r="B34" s="146"/>
      <c r="C34" s="19" t="s">
        <v>5</v>
      </c>
      <c r="D34" s="20">
        <v>12</v>
      </c>
      <c r="E34" s="21">
        <v>12</v>
      </c>
      <c r="F34" s="21">
        <v>12</v>
      </c>
      <c r="G34" s="21">
        <v>12</v>
      </c>
      <c r="H34" s="21">
        <v>12</v>
      </c>
      <c r="I34" s="21">
        <v>12</v>
      </c>
      <c r="J34" s="22">
        <v>12</v>
      </c>
      <c r="K34" s="3"/>
      <c r="L34" s="23">
        <v>1396.7883211678832</v>
      </c>
      <c r="M34" s="17">
        <v>599.87019230769226</v>
      </c>
      <c r="N34" s="17">
        <v>303.09322033898303</v>
      </c>
      <c r="O34" s="17">
        <v>273.87755102040813</v>
      </c>
      <c r="P34" s="17">
        <v>382.02127659574472</v>
      </c>
      <c r="Q34" s="17">
        <v>99.115789473684217</v>
      </c>
      <c r="R34" s="18">
        <v>218.95731707317071</v>
      </c>
      <c r="T34" s="133"/>
      <c r="U34" s="134"/>
      <c r="V34" s="134"/>
      <c r="W34" s="134"/>
      <c r="X34" s="134"/>
      <c r="Y34" s="134"/>
      <c r="Z34" s="135"/>
    </row>
    <row r="35" spans="1:26" ht="15.75" thickBot="1" x14ac:dyDescent="0.3">
      <c r="A35" t="s">
        <v>13</v>
      </c>
      <c r="B35" s="147"/>
      <c r="C35" s="24" t="s">
        <v>6</v>
      </c>
      <c r="D35" s="20"/>
      <c r="E35" s="21"/>
      <c r="F35" s="21"/>
      <c r="G35" s="21"/>
      <c r="H35" s="21"/>
      <c r="I35" s="21"/>
      <c r="J35" s="22"/>
      <c r="K35" s="3"/>
      <c r="L35" s="23"/>
      <c r="M35" s="17"/>
      <c r="N35" s="17"/>
      <c r="O35" s="17"/>
      <c r="P35" s="17"/>
      <c r="Q35" s="17"/>
      <c r="R35" s="18"/>
      <c r="T35" s="133">
        <f>SUM(L32:L35)/L$81</f>
        <v>0.3186815802130592</v>
      </c>
      <c r="U35" s="134">
        <f t="shared" ref="U35:Z35" si="3">SUM(M32:M35)/M$81</f>
        <v>0.33140320893042274</v>
      </c>
      <c r="V35" s="134">
        <f t="shared" si="3"/>
        <v>0.27070054181519704</v>
      </c>
      <c r="W35" s="134">
        <f t="shared" si="3"/>
        <v>0.41171111786244657</v>
      </c>
      <c r="X35" s="134">
        <f t="shared" si="3"/>
        <v>0.34819021538633482</v>
      </c>
      <c r="Y35" s="134">
        <f t="shared" si="3"/>
        <v>0.14914093807515266</v>
      </c>
      <c r="Z35" s="135">
        <f t="shared" si="3"/>
        <v>0.27856012993022772</v>
      </c>
    </row>
    <row r="36" spans="1:26" x14ac:dyDescent="0.25">
      <c r="A36" t="s">
        <v>13</v>
      </c>
      <c r="B36" s="145">
        <v>36</v>
      </c>
      <c r="C36" s="8" t="s">
        <v>3</v>
      </c>
      <c r="D36" s="9">
        <v>12</v>
      </c>
      <c r="E36" s="10">
        <v>12</v>
      </c>
      <c r="F36" s="10">
        <v>12</v>
      </c>
      <c r="G36" s="10">
        <v>12</v>
      </c>
      <c r="H36" s="10">
        <v>12</v>
      </c>
      <c r="I36" s="10">
        <v>12</v>
      </c>
      <c r="J36" s="11">
        <v>12</v>
      </c>
      <c r="K36" s="3"/>
      <c r="L36" s="15">
        <v>1523.6236162361624</v>
      </c>
      <c r="M36" s="16">
        <v>906.59433962264154</v>
      </c>
      <c r="N36" s="16">
        <v>809.10130718954258</v>
      </c>
      <c r="O36" s="16">
        <v>103.01886792452829</v>
      </c>
      <c r="P36" s="16">
        <v>514.96296296296293</v>
      </c>
      <c r="Q36" s="16">
        <v>191.71584699453553</v>
      </c>
      <c r="R36" s="31">
        <v>278.0161943319838</v>
      </c>
      <c r="T36" s="130"/>
      <c r="U36" s="131"/>
      <c r="V36" s="131"/>
      <c r="W36" s="131"/>
      <c r="X36" s="131"/>
      <c r="Y36" s="131"/>
      <c r="Z36" s="132"/>
    </row>
    <row r="37" spans="1:26" x14ac:dyDescent="0.25">
      <c r="A37" t="s">
        <v>13</v>
      </c>
      <c r="B37" s="146"/>
      <c r="C37" s="19" t="s">
        <v>4</v>
      </c>
      <c r="D37" s="20">
        <v>24</v>
      </c>
      <c r="E37" s="21">
        <v>24</v>
      </c>
      <c r="F37" s="21">
        <v>20</v>
      </c>
      <c r="G37" s="21">
        <v>16</v>
      </c>
      <c r="H37" s="21">
        <v>24</v>
      </c>
      <c r="I37" s="21">
        <v>24</v>
      </c>
      <c r="J37" s="22">
        <v>24</v>
      </c>
      <c r="K37" s="3"/>
      <c r="L37" s="23">
        <v>1301.6216216216214</v>
      </c>
      <c r="M37" s="17">
        <v>1316.7492957746479</v>
      </c>
      <c r="N37" s="17">
        <v>1286.825129533679</v>
      </c>
      <c r="O37" s="17">
        <v>481.32903225806456</v>
      </c>
      <c r="P37" s="17">
        <v>687.69741697416976</v>
      </c>
      <c r="Q37" s="17">
        <v>755.76923076923072</v>
      </c>
      <c r="R37" s="18">
        <v>702.28042328042318</v>
      </c>
      <c r="T37" s="133"/>
      <c r="U37" s="134"/>
      <c r="V37" s="134"/>
      <c r="W37" s="134"/>
      <c r="X37" s="134"/>
      <c r="Y37" s="134"/>
      <c r="Z37" s="135"/>
    </row>
    <row r="38" spans="1:26" x14ac:dyDescent="0.25">
      <c r="A38" t="s">
        <v>13</v>
      </c>
      <c r="B38" s="146"/>
      <c r="C38" s="19" t="s">
        <v>5</v>
      </c>
      <c r="D38" s="20">
        <v>12</v>
      </c>
      <c r="E38" s="21">
        <v>12</v>
      </c>
      <c r="F38" s="21"/>
      <c r="G38" s="21"/>
      <c r="H38" s="21">
        <v>12</v>
      </c>
      <c r="I38" s="21">
        <v>12</v>
      </c>
      <c r="J38" s="22">
        <v>12</v>
      </c>
      <c r="K38" s="3"/>
      <c r="L38" s="23">
        <v>568.37288135593224</v>
      </c>
      <c r="M38" s="17">
        <v>603.39622641509436</v>
      </c>
      <c r="N38" s="17"/>
      <c r="O38" s="17"/>
      <c r="P38" s="17">
        <v>522</v>
      </c>
      <c r="Q38" s="17">
        <v>354.74226804123714</v>
      </c>
      <c r="R38" s="18">
        <v>555.88235294117658</v>
      </c>
      <c r="T38" s="133"/>
      <c r="U38" s="134"/>
      <c r="V38" s="134"/>
      <c r="W38" s="134"/>
      <c r="X38" s="134"/>
      <c r="Y38" s="134"/>
      <c r="Z38" s="135"/>
    </row>
    <row r="39" spans="1:26" ht="15.75" thickBot="1" x14ac:dyDescent="0.3">
      <c r="A39" t="s">
        <v>13</v>
      </c>
      <c r="B39" s="147"/>
      <c r="C39" s="24" t="s">
        <v>6</v>
      </c>
      <c r="D39" s="25"/>
      <c r="E39" s="26"/>
      <c r="F39" s="26"/>
      <c r="G39" s="26"/>
      <c r="H39" s="26"/>
      <c r="I39" s="26"/>
      <c r="J39" s="27"/>
      <c r="K39" s="3"/>
      <c r="L39" s="28"/>
      <c r="M39" s="29"/>
      <c r="N39" s="29"/>
      <c r="O39" s="29"/>
      <c r="P39" s="29"/>
      <c r="Q39" s="29"/>
      <c r="R39" s="30"/>
      <c r="T39" s="136">
        <f>SUM(L36:L39)/L$81</f>
        <v>0.22052571009842373</v>
      </c>
      <c r="U39" s="137">
        <f t="shared" ref="U39:Z39" si="4">SUM(M36:M39)/M$81</f>
        <v>0.35364538897201664</v>
      </c>
      <c r="V39" s="137">
        <f t="shared" si="4"/>
        <v>0.34002075827038281</v>
      </c>
      <c r="W39" s="137">
        <f t="shared" si="4"/>
        <v>0.31897536579337571</v>
      </c>
      <c r="X39" s="137">
        <f t="shared" si="4"/>
        <v>0.37901046368091523</v>
      </c>
      <c r="Y39" s="137">
        <f t="shared" si="4"/>
        <v>0.54976171494802439</v>
      </c>
      <c r="Z39" s="138">
        <f t="shared" si="4"/>
        <v>0.47104404459075999</v>
      </c>
    </row>
    <row r="40" spans="1:26" x14ac:dyDescent="0.25">
      <c r="A40" t="s">
        <v>13</v>
      </c>
      <c r="B40" s="145">
        <v>37</v>
      </c>
      <c r="C40" s="8" t="s">
        <v>3</v>
      </c>
      <c r="D40" s="20"/>
      <c r="E40" s="21"/>
      <c r="F40" s="21"/>
      <c r="G40" s="21"/>
      <c r="H40" s="21">
        <v>12</v>
      </c>
      <c r="I40" s="21"/>
      <c r="J40" s="22"/>
      <c r="K40" s="3"/>
      <c r="L40" s="23"/>
      <c r="M40" s="17"/>
      <c r="N40" s="17"/>
      <c r="O40" s="17"/>
      <c r="P40" s="17">
        <v>316.13592233009706</v>
      </c>
      <c r="Q40" s="17"/>
      <c r="R40" s="18"/>
      <c r="T40" s="133"/>
      <c r="U40" s="134"/>
      <c r="V40" s="134"/>
      <c r="W40" s="134"/>
      <c r="X40" s="134"/>
      <c r="Y40" s="134"/>
      <c r="Z40" s="135"/>
    </row>
    <row r="41" spans="1:26" x14ac:dyDescent="0.25">
      <c r="A41" t="s">
        <v>13</v>
      </c>
      <c r="B41" s="146"/>
      <c r="C41" s="19" t="s">
        <v>4</v>
      </c>
      <c r="D41" s="20"/>
      <c r="E41" s="21"/>
      <c r="F41" s="21"/>
      <c r="G41" s="21"/>
      <c r="H41" s="21">
        <v>24</v>
      </c>
      <c r="I41" s="21"/>
      <c r="J41" s="22"/>
      <c r="K41" s="3"/>
      <c r="L41" s="23"/>
      <c r="M41" s="17"/>
      <c r="N41" s="17"/>
      <c r="O41" s="17"/>
      <c r="P41" s="17">
        <v>448.36956521739131</v>
      </c>
      <c r="Q41" s="17"/>
      <c r="R41" s="18"/>
      <c r="T41" s="133"/>
      <c r="U41" s="134"/>
      <c r="V41" s="134"/>
      <c r="W41" s="134"/>
      <c r="X41" s="134"/>
      <c r="Y41" s="134"/>
      <c r="Z41" s="135"/>
    </row>
    <row r="42" spans="1:26" x14ac:dyDescent="0.25">
      <c r="A42" t="s">
        <v>13</v>
      </c>
      <c r="B42" s="146"/>
      <c r="C42" s="19" t="s">
        <v>5</v>
      </c>
      <c r="D42" s="20"/>
      <c r="E42" s="21"/>
      <c r="F42" s="21"/>
      <c r="G42" s="21"/>
      <c r="H42" s="21">
        <v>12</v>
      </c>
      <c r="I42" s="21"/>
      <c r="J42" s="22"/>
      <c r="K42" s="3"/>
      <c r="L42" s="23"/>
      <c r="M42" s="17"/>
      <c r="N42" s="17"/>
      <c r="O42" s="17"/>
      <c r="P42" s="17">
        <v>257.29729729729729</v>
      </c>
      <c r="Q42" s="17"/>
      <c r="R42" s="18"/>
      <c r="T42" s="133"/>
      <c r="U42" s="134"/>
      <c r="V42" s="134"/>
      <c r="W42" s="134"/>
      <c r="X42" s="134"/>
      <c r="Y42" s="134"/>
      <c r="Z42" s="135"/>
    </row>
    <row r="43" spans="1:26" ht="15.75" thickBot="1" x14ac:dyDescent="0.3">
      <c r="A43" t="s">
        <v>13</v>
      </c>
      <c r="B43" s="147"/>
      <c r="C43" s="24" t="s">
        <v>6</v>
      </c>
      <c r="D43" s="20"/>
      <c r="E43" s="21"/>
      <c r="F43" s="21"/>
      <c r="G43" s="21"/>
      <c r="H43" s="21"/>
      <c r="I43" s="21"/>
      <c r="J43" s="22"/>
      <c r="K43" s="3"/>
      <c r="L43" s="23"/>
      <c r="M43" s="17"/>
      <c r="N43" s="17"/>
      <c r="O43" s="17"/>
      <c r="P43" s="17"/>
      <c r="Q43" s="17"/>
      <c r="R43" s="18"/>
      <c r="T43" s="133"/>
      <c r="U43" s="134"/>
      <c r="V43" s="134"/>
      <c r="W43" s="134"/>
      <c r="X43" s="134">
        <f t="shared" ref="X43" si="5">SUM(P40:P43)/P$81</f>
        <v>0.22455084594022479</v>
      </c>
      <c r="Y43" s="134"/>
      <c r="Z43" s="135"/>
    </row>
    <row r="44" spans="1:26" x14ac:dyDescent="0.25">
      <c r="A44" t="s">
        <v>13</v>
      </c>
      <c r="B44" s="145">
        <v>38</v>
      </c>
      <c r="C44" s="8" t="s">
        <v>3</v>
      </c>
      <c r="D44" s="9"/>
      <c r="E44" s="10"/>
      <c r="F44" s="10"/>
      <c r="G44" s="10"/>
      <c r="H44" s="10"/>
      <c r="I44" s="10"/>
      <c r="J44" s="11"/>
      <c r="K44" s="3"/>
      <c r="L44" s="15"/>
      <c r="M44" s="16"/>
      <c r="N44" s="16"/>
      <c r="O44" s="16"/>
      <c r="P44" s="16"/>
      <c r="Q44" s="16"/>
      <c r="R44" s="31"/>
      <c r="T44" s="130"/>
      <c r="U44" s="131"/>
      <c r="V44" s="131"/>
      <c r="W44" s="131"/>
      <c r="X44" s="131"/>
      <c r="Y44" s="131"/>
      <c r="Z44" s="132"/>
    </row>
    <row r="45" spans="1:26" x14ac:dyDescent="0.25">
      <c r="A45" t="s">
        <v>13</v>
      </c>
      <c r="B45" s="146"/>
      <c r="C45" s="19" t="s">
        <v>4</v>
      </c>
      <c r="D45" s="20"/>
      <c r="E45" s="21"/>
      <c r="F45" s="21"/>
      <c r="G45" s="21"/>
      <c r="H45" s="21"/>
      <c r="I45" s="21"/>
      <c r="J45" s="22"/>
      <c r="K45" s="3"/>
      <c r="L45" s="23"/>
      <c r="M45" s="17"/>
      <c r="N45" s="17"/>
      <c r="O45" s="17"/>
      <c r="P45" s="17"/>
      <c r="Q45" s="17"/>
      <c r="R45" s="18"/>
      <c r="T45" s="133"/>
      <c r="U45" s="134"/>
      <c r="V45" s="134"/>
      <c r="W45" s="134"/>
      <c r="X45" s="134"/>
      <c r="Y45" s="134"/>
      <c r="Z45" s="135"/>
    </row>
    <row r="46" spans="1:26" x14ac:dyDescent="0.25">
      <c r="A46" t="s">
        <v>13</v>
      </c>
      <c r="B46" s="146"/>
      <c r="C46" s="19" t="s">
        <v>5</v>
      </c>
      <c r="D46" s="20"/>
      <c r="E46" s="21"/>
      <c r="F46" s="21"/>
      <c r="G46" s="21"/>
      <c r="H46" s="21"/>
      <c r="I46" s="21"/>
      <c r="J46" s="22"/>
      <c r="K46" s="3"/>
      <c r="L46" s="23"/>
      <c r="M46" s="17"/>
      <c r="N46" s="17"/>
      <c r="O46" s="17"/>
      <c r="P46" s="17"/>
      <c r="Q46" s="17"/>
      <c r="R46" s="18"/>
      <c r="T46" s="133"/>
      <c r="U46" s="134"/>
      <c r="V46" s="134"/>
      <c r="W46" s="134"/>
      <c r="X46" s="134"/>
      <c r="Y46" s="134"/>
      <c r="Z46" s="135"/>
    </row>
    <row r="47" spans="1:26" ht="15.75" thickBot="1" x14ac:dyDescent="0.3">
      <c r="A47" t="s">
        <v>13</v>
      </c>
      <c r="B47" s="147"/>
      <c r="C47" s="24" t="s">
        <v>6</v>
      </c>
      <c r="D47" s="25"/>
      <c r="E47" s="26"/>
      <c r="F47" s="26"/>
      <c r="G47" s="26"/>
      <c r="H47" s="26"/>
      <c r="I47" s="26"/>
      <c r="J47" s="27"/>
      <c r="K47" s="3"/>
      <c r="L47" s="28"/>
      <c r="M47" s="29"/>
      <c r="N47" s="29"/>
      <c r="O47" s="29"/>
      <c r="P47" s="29"/>
      <c r="Q47" s="29"/>
      <c r="R47" s="30"/>
      <c r="T47" s="136"/>
      <c r="U47" s="137"/>
      <c r="V47" s="137"/>
      <c r="W47" s="137"/>
      <c r="X47" s="137"/>
      <c r="Y47" s="137"/>
      <c r="Z47" s="138"/>
    </row>
    <row r="48" spans="1:26" x14ac:dyDescent="0.25">
      <c r="A48" t="s">
        <v>13</v>
      </c>
      <c r="B48" s="145">
        <v>39</v>
      </c>
      <c r="C48" s="8" t="s">
        <v>3</v>
      </c>
      <c r="D48" s="20"/>
      <c r="E48" s="21"/>
      <c r="F48" s="21"/>
      <c r="G48" s="21"/>
      <c r="H48" s="21"/>
      <c r="I48" s="21"/>
      <c r="J48" s="22"/>
      <c r="K48" s="3"/>
      <c r="L48" s="23"/>
      <c r="M48" s="17"/>
      <c r="N48" s="17"/>
      <c r="O48" s="17"/>
      <c r="P48" s="17"/>
      <c r="Q48" s="17"/>
      <c r="R48" s="18"/>
      <c r="T48" s="133"/>
      <c r="U48" s="134"/>
      <c r="V48" s="134"/>
      <c r="W48" s="134"/>
      <c r="X48" s="134"/>
      <c r="Y48" s="134"/>
      <c r="Z48" s="135"/>
    </row>
    <row r="49" spans="1:26" x14ac:dyDescent="0.25">
      <c r="A49" t="s">
        <v>13</v>
      </c>
      <c r="B49" s="146"/>
      <c r="C49" s="19" t="s">
        <v>4</v>
      </c>
      <c r="D49" s="20"/>
      <c r="E49" s="21"/>
      <c r="F49" s="21"/>
      <c r="G49" s="21"/>
      <c r="H49" s="21"/>
      <c r="I49" s="21"/>
      <c r="J49" s="22"/>
      <c r="K49" s="3"/>
      <c r="L49" s="23"/>
      <c r="M49" s="17"/>
      <c r="N49" s="17"/>
      <c r="O49" s="17"/>
      <c r="P49" s="17"/>
      <c r="Q49" s="17"/>
      <c r="R49" s="18"/>
      <c r="T49" s="133"/>
      <c r="U49" s="134"/>
      <c r="V49" s="134"/>
      <c r="W49" s="134"/>
      <c r="X49" s="134"/>
      <c r="Y49" s="134"/>
      <c r="Z49" s="135"/>
    </row>
    <row r="50" spans="1:26" x14ac:dyDescent="0.25">
      <c r="A50" t="s">
        <v>13</v>
      </c>
      <c r="B50" s="146"/>
      <c r="C50" s="19" t="s">
        <v>5</v>
      </c>
      <c r="D50" s="20"/>
      <c r="E50" s="21"/>
      <c r="F50" s="21"/>
      <c r="G50" s="21"/>
      <c r="H50" s="21"/>
      <c r="I50" s="21"/>
      <c r="J50" s="22"/>
      <c r="K50" s="3"/>
      <c r="L50" s="23"/>
      <c r="M50" s="17"/>
      <c r="N50" s="17"/>
      <c r="O50" s="17"/>
      <c r="P50" s="17"/>
      <c r="Q50" s="17"/>
      <c r="R50" s="18"/>
      <c r="T50" s="133"/>
      <c r="U50" s="134"/>
      <c r="V50" s="134"/>
      <c r="W50" s="134"/>
      <c r="X50" s="134"/>
      <c r="Y50" s="134"/>
      <c r="Z50" s="135"/>
    </row>
    <row r="51" spans="1:26" ht="15.75" thickBot="1" x14ac:dyDescent="0.3">
      <c r="A51" t="s">
        <v>13</v>
      </c>
      <c r="B51" s="147"/>
      <c r="C51" s="24" t="s">
        <v>6</v>
      </c>
      <c r="D51" s="20"/>
      <c r="E51" s="21"/>
      <c r="F51" s="21"/>
      <c r="G51" s="21"/>
      <c r="H51" s="21"/>
      <c r="I51" s="21"/>
      <c r="J51" s="22"/>
      <c r="K51" s="3"/>
      <c r="L51" s="23"/>
      <c r="M51" s="17"/>
      <c r="N51" s="17"/>
      <c r="O51" s="17"/>
      <c r="P51" s="17"/>
      <c r="Q51" s="17"/>
      <c r="R51" s="18"/>
      <c r="T51" s="133"/>
      <c r="U51" s="134"/>
      <c r="V51" s="134"/>
      <c r="W51" s="134"/>
      <c r="X51" s="134"/>
      <c r="Y51" s="134"/>
      <c r="Z51" s="135"/>
    </row>
    <row r="52" spans="1:26" x14ac:dyDescent="0.25">
      <c r="A52" t="s">
        <v>12</v>
      </c>
      <c r="B52" s="145">
        <v>40</v>
      </c>
      <c r="C52" s="8" t="s">
        <v>3</v>
      </c>
      <c r="D52" s="9">
        <v>12</v>
      </c>
      <c r="E52" s="10"/>
      <c r="F52" s="10"/>
      <c r="G52" s="10"/>
      <c r="H52" s="10"/>
      <c r="I52" s="10"/>
      <c r="J52" s="11"/>
      <c r="K52" s="3"/>
      <c r="L52" s="15">
        <v>559.78625954198469</v>
      </c>
      <c r="M52" s="16"/>
      <c r="N52" s="16"/>
      <c r="O52" s="16"/>
      <c r="P52" s="16"/>
      <c r="Q52" s="16"/>
      <c r="R52" s="31"/>
      <c r="T52" s="130"/>
      <c r="U52" s="131"/>
      <c r="V52" s="131"/>
      <c r="W52" s="131"/>
      <c r="X52" s="131"/>
      <c r="Y52" s="131"/>
      <c r="Z52" s="132"/>
    </row>
    <row r="53" spans="1:26" x14ac:dyDescent="0.25">
      <c r="A53" t="s">
        <v>12</v>
      </c>
      <c r="B53" s="146"/>
      <c r="C53" s="19" t="s">
        <v>4</v>
      </c>
      <c r="D53" s="20">
        <v>12</v>
      </c>
      <c r="E53" s="21"/>
      <c r="F53" s="21"/>
      <c r="G53" s="21"/>
      <c r="H53" s="21"/>
      <c r="I53" s="21"/>
      <c r="J53" s="22"/>
      <c r="K53" s="3"/>
      <c r="L53" s="23">
        <v>801.19512195121956</v>
      </c>
      <c r="M53" s="17"/>
      <c r="N53" s="17"/>
      <c r="O53" s="17"/>
      <c r="P53" s="17"/>
      <c r="Q53" s="17"/>
      <c r="R53" s="18"/>
      <c r="T53" s="133"/>
      <c r="U53" s="134"/>
      <c r="V53" s="134"/>
      <c r="W53" s="134"/>
      <c r="X53" s="134"/>
      <c r="Y53" s="134"/>
      <c r="Z53" s="135"/>
    </row>
    <row r="54" spans="1:26" x14ac:dyDescent="0.25">
      <c r="A54" t="s">
        <v>12</v>
      </c>
      <c r="B54" s="146"/>
      <c r="C54" s="19" t="s">
        <v>5</v>
      </c>
      <c r="D54" s="20"/>
      <c r="E54" s="21"/>
      <c r="F54" s="21"/>
      <c r="G54" s="21"/>
      <c r="H54" s="21"/>
      <c r="I54" s="21"/>
      <c r="J54" s="22"/>
      <c r="K54" s="3"/>
      <c r="L54" s="23"/>
      <c r="M54" s="17"/>
      <c r="N54" s="17"/>
      <c r="O54" s="17"/>
      <c r="P54" s="17"/>
      <c r="Q54" s="17"/>
      <c r="R54" s="18"/>
      <c r="T54" s="133"/>
      <c r="U54" s="134"/>
      <c r="V54" s="134"/>
      <c r="W54" s="134"/>
      <c r="X54" s="134"/>
      <c r="Y54" s="134"/>
      <c r="Z54" s="135"/>
    </row>
    <row r="55" spans="1:26" ht="15.75" thickBot="1" x14ac:dyDescent="0.3">
      <c r="A55" t="s">
        <v>12</v>
      </c>
      <c r="B55" s="147"/>
      <c r="C55" s="24" t="s">
        <v>6</v>
      </c>
      <c r="D55" s="25"/>
      <c r="E55" s="26"/>
      <c r="F55" s="26"/>
      <c r="G55" s="26"/>
      <c r="H55" s="26"/>
      <c r="I55" s="26"/>
      <c r="J55" s="27"/>
      <c r="K55" s="3"/>
      <c r="L55" s="28"/>
      <c r="M55" s="29"/>
      <c r="N55" s="29"/>
      <c r="O55" s="29"/>
      <c r="P55" s="29"/>
      <c r="Q55" s="29"/>
      <c r="R55" s="30"/>
      <c r="T55" s="136">
        <f>SUM(L52:L55)/L$81</f>
        <v>8.8439940806911269E-2</v>
      </c>
      <c r="U55" s="137">
        <f t="shared" ref="U55:Z55" si="6">SUM(M52:M55)/M$81</f>
        <v>0</v>
      </c>
      <c r="V55" s="137">
        <f t="shared" si="6"/>
        <v>0</v>
      </c>
      <c r="W55" s="137">
        <f t="shared" si="6"/>
        <v>0</v>
      </c>
      <c r="X55" s="137">
        <f t="shared" si="6"/>
        <v>0</v>
      </c>
      <c r="Y55" s="137">
        <f t="shared" si="6"/>
        <v>0</v>
      </c>
      <c r="Z55" s="138">
        <f t="shared" si="6"/>
        <v>0</v>
      </c>
    </row>
    <row r="56" spans="1:26" x14ac:dyDescent="0.25">
      <c r="A56" t="s">
        <v>12</v>
      </c>
      <c r="B56" s="145">
        <v>41</v>
      </c>
      <c r="C56" s="8" t="s">
        <v>3</v>
      </c>
      <c r="D56" s="20">
        <v>12</v>
      </c>
      <c r="E56" s="21">
        <v>12</v>
      </c>
      <c r="F56" s="21">
        <v>12</v>
      </c>
      <c r="G56" s="21"/>
      <c r="H56" s="21">
        <v>12</v>
      </c>
      <c r="I56" s="21">
        <v>12</v>
      </c>
      <c r="J56" s="22">
        <v>12</v>
      </c>
      <c r="K56" s="3"/>
      <c r="L56" s="23">
        <v>52.928571428571423</v>
      </c>
      <c r="M56" s="17">
        <v>31.25</v>
      </c>
      <c r="N56" s="17">
        <v>30</v>
      </c>
      <c r="O56" s="17"/>
      <c r="P56" s="17">
        <v>195.80128205128204</v>
      </c>
      <c r="Q56" s="17">
        <v>149.89010989010987</v>
      </c>
      <c r="R56" s="18">
        <v>33.673469387755105</v>
      </c>
      <c r="T56" s="133"/>
      <c r="U56" s="134"/>
      <c r="V56" s="134"/>
      <c r="W56" s="134"/>
      <c r="X56" s="134"/>
      <c r="Y56" s="134"/>
      <c r="Z56" s="135"/>
    </row>
    <row r="57" spans="1:26" x14ac:dyDescent="0.25">
      <c r="A57" t="s">
        <v>12</v>
      </c>
      <c r="B57" s="146"/>
      <c r="C57" s="19" t="s">
        <v>4</v>
      </c>
      <c r="D57" s="20">
        <v>24</v>
      </c>
      <c r="E57" s="21">
        <v>24</v>
      </c>
      <c r="F57" s="21">
        <v>24</v>
      </c>
      <c r="G57" s="21"/>
      <c r="H57" s="21"/>
      <c r="I57" s="21">
        <v>12</v>
      </c>
      <c r="J57" s="22">
        <v>24</v>
      </c>
      <c r="K57" s="3"/>
      <c r="L57" s="23">
        <v>92.15</v>
      </c>
      <c r="M57" s="17">
        <v>37.44</v>
      </c>
      <c r="N57" s="17">
        <v>19.000000000000004</v>
      </c>
      <c r="O57" s="17"/>
      <c r="P57" s="17"/>
      <c r="Q57" s="17">
        <v>251.92</v>
      </c>
      <c r="R57" s="18">
        <v>25</v>
      </c>
      <c r="T57" s="133"/>
      <c r="U57" s="134"/>
      <c r="V57" s="134"/>
      <c r="W57" s="134"/>
      <c r="X57" s="134"/>
      <c r="Y57" s="134"/>
      <c r="Z57" s="135"/>
    </row>
    <row r="58" spans="1:26" x14ac:dyDescent="0.25">
      <c r="A58" t="s">
        <v>12</v>
      </c>
      <c r="B58" s="146"/>
      <c r="C58" s="19" t="s">
        <v>5</v>
      </c>
      <c r="D58" s="20">
        <v>24</v>
      </c>
      <c r="E58" s="21">
        <v>12</v>
      </c>
      <c r="F58" s="21">
        <v>12</v>
      </c>
      <c r="G58" s="21"/>
      <c r="H58" s="21"/>
      <c r="I58" s="21"/>
      <c r="J58" s="22">
        <v>24</v>
      </c>
      <c r="K58" s="3"/>
      <c r="L58" s="23">
        <v>76.639344262295083</v>
      </c>
      <c r="M58" s="17">
        <v>14.56</v>
      </c>
      <c r="N58" s="17">
        <v>3</v>
      </c>
      <c r="O58" s="17"/>
      <c r="P58" s="17"/>
      <c r="Q58" s="17"/>
      <c r="R58" s="18">
        <v>0</v>
      </c>
      <c r="T58" s="133"/>
      <c r="U58" s="134"/>
      <c r="V58" s="134"/>
      <c r="W58" s="134"/>
      <c r="X58" s="134"/>
      <c r="Y58" s="134"/>
      <c r="Z58" s="135"/>
    </row>
    <row r="59" spans="1:26" ht="15.75" thickBot="1" x14ac:dyDescent="0.3">
      <c r="A59" t="s">
        <v>12</v>
      </c>
      <c r="B59" s="147"/>
      <c r="C59" s="24" t="s">
        <v>6</v>
      </c>
      <c r="D59" s="20">
        <v>12</v>
      </c>
      <c r="E59" s="21"/>
      <c r="F59" s="21"/>
      <c r="G59" s="21"/>
      <c r="H59" s="21"/>
      <c r="I59" s="21"/>
      <c r="J59" s="22">
        <v>12</v>
      </c>
      <c r="K59" s="3"/>
      <c r="L59" s="23">
        <v>30.400000000000002</v>
      </c>
      <c r="M59" s="17"/>
      <c r="N59" s="17"/>
      <c r="O59" s="17"/>
      <c r="P59" s="17"/>
      <c r="Q59" s="17"/>
      <c r="R59" s="18">
        <v>0</v>
      </c>
      <c r="T59" s="133">
        <f>SUM(L56:L59)/L$81</f>
        <v>1.6383246562563954E-2</v>
      </c>
      <c r="U59" s="134">
        <f t="shared" ref="U59:Z59" si="7">SUM(M56:M59)/M$81</f>
        <v>1.0415170858008881E-2</v>
      </c>
      <c r="V59" s="134">
        <f t="shared" si="7"/>
        <v>8.4359255746125159E-3</v>
      </c>
      <c r="W59" s="134">
        <f t="shared" si="7"/>
        <v>0</v>
      </c>
      <c r="X59" s="134">
        <f t="shared" si="7"/>
        <v>4.3029187405742568E-2</v>
      </c>
      <c r="Y59" s="134">
        <f t="shared" si="7"/>
        <v>0.16963229639451807</v>
      </c>
      <c r="Z59" s="135">
        <f t="shared" si="7"/>
        <v>1.7991255485433864E-2</v>
      </c>
    </row>
    <row r="60" spans="1:26" x14ac:dyDescent="0.25">
      <c r="A60" t="s">
        <v>12</v>
      </c>
      <c r="B60" s="145">
        <v>42</v>
      </c>
      <c r="C60" s="8" t="s">
        <v>3</v>
      </c>
      <c r="D60" s="9">
        <v>12</v>
      </c>
      <c r="E60" s="10">
        <v>12</v>
      </c>
      <c r="F60" s="10"/>
      <c r="G60" s="10">
        <v>12</v>
      </c>
      <c r="H60" s="10">
        <v>12</v>
      </c>
      <c r="I60" s="10">
        <v>12</v>
      </c>
      <c r="J60" s="11">
        <v>12</v>
      </c>
      <c r="K60" s="3"/>
      <c r="L60" s="15">
        <v>0</v>
      </c>
      <c r="M60" s="16">
        <v>2</v>
      </c>
      <c r="N60" s="16"/>
      <c r="O60" s="16">
        <v>4</v>
      </c>
      <c r="P60" s="16">
        <v>8.75</v>
      </c>
      <c r="Q60" s="16">
        <v>19</v>
      </c>
      <c r="R60" s="31">
        <v>0</v>
      </c>
      <c r="T60" s="130"/>
      <c r="U60" s="131"/>
      <c r="V60" s="131"/>
      <c r="W60" s="131"/>
      <c r="X60" s="131"/>
      <c r="Y60" s="131"/>
      <c r="Z60" s="132"/>
    </row>
    <row r="61" spans="1:26" x14ac:dyDescent="0.25">
      <c r="A61" t="s">
        <v>12</v>
      </c>
      <c r="B61" s="146"/>
      <c r="C61" s="19" t="s">
        <v>4</v>
      </c>
      <c r="D61" s="20">
        <v>24</v>
      </c>
      <c r="E61" s="21">
        <v>24</v>
      </c>
      <c r="F61" s="21"/>
      <c r="G61" s="21">
        <v>24</v>
      </c>
      <c r="H61" s="21">
        <v>24</v>
      </c>
      <c r="I61" s="21">
        <v>24</v>
      </c>
      <c r="J61" s="22">
        <v>24</v>
      </c>
      <c r="K61" s="3"/>
      <c r="L61" s="23">
        <v>4.8888888888888884</v>
      </c>
      <c r="M61" s="17">
        <v>4</v>
      </c>
      <c r="N61" s="17"/>
      <c r="O61" s="17">
        <v>4.5</v>
      </c>
      <c r="P61" s="17">
        <v>3</v>
      </c>
      <c r="Q61" s="17">
        <v>40</v>
      </c>
      <c r="R61" s="18">
        <v>1</v>
      </c>
      <c r="T61" s="133"/>
      <c r="U61" s="134"/>
      <c r="V61" s="134"/>
      <c r="W61" s="134"/>
      <c r="X61" s="134"/>
      <c r="Y61" s="134"/>
      <c r="Z61" s="135"/>
    </row>
    <row r="62" spans="1:26" x14ac:dyDescent="0.25">
      <c r="A62" t="s">
        <v>12</v>
      </c>
      <c r="B62" s="146"/>
      <c r="C62" s="19" t="s">
        <v>5</v>
      </c>
      <c r="D62" s="20">
        <v>24</v>
      </c>
      <c r="E62" s="21">
        <v>12</v>
      </c>
      <c r="F62" s="21"/>
      <c r="G62" s="21">
        <v>24</v>
      </c>
      <c r="H62" s="21">
        <v>24</v>
      </c>
      <c r="I62" s="21">
        <v>24</v>
      </c>
      <c r="J62" s="22">
        <v>24</v>
      </c>
      <c r="K62" s="3"/>
      <c r="L62" s="23">
        <v>0</v>
      </c>
      <c r="M62" s="17">
        <v>0</v>
      </c>
      <c r="N62" s="17"/>
      <c r="O62" s="17">
        <v>0</v>
      </c>
      <c r="P62" s="17">
        <v>6</v>
      </c>
      <c r="Q62" s="17">
        <v>20.000000000000004</v>
      </c>
      <c r="R62" s="18">
        <v>0</v>
      </c>
      <c r="T62" s="133"/>
      <c r="U62" s="134"/>
      <c r="V62" s="134"/>
      <c r="W62" s="134"/>
      <c r="X62" s="134"/>
      <c r="Y62" s="134"/>
      <c r="Z62" s="135"/>
    </row>
    <row r="63" spans="1:26" ht="15.75" thickBot="1" x14ac:dyDescent="0.3">
      <c r="A63" t="s">
        <v>12</v>
      </c>
      <c r="B63" s="147"/>
      <c r="C63" s="24" t="s">
        <v>6</v>
      </c>
      <c r="D63" s="25">
        <v>12</v>
      </c>
      <c r="E63" s="26"/>
      <c r="F63" s="26"/>
      <c r="G63" s="26">
        <v>12</v>
      </c>
      <c r="H63" s="26">
        <v>12</v>
      </c>
      <c r="I63" s="26">
        <v>12</v>
      </c>
      <c r="J63" s="27">
        <v>12</v>
      </c>
      <c r="K63" s="3"/>
      <c r="L63" s="28">
        <v>0</v>
      </c>
      <c r="M63" s="29"/>
      <c r="N63" s="29"/>
      <c r="O63" s="29">
        <v>1</v>
      </c>
      <c r="P63" s="29">
        <v>0</v>
      </c>
      <c r="Q63" s="29">
        <v>5.35</v>
      </c>
      <c r="R63" s="30">
        <v>0</v>
      </c>
      <c r="T63" s="136">
        <f>SUM(L60:L63)/L$81</f>
        <v>3.176921079335562E-4</v>
      </c>
      <c r="U63" s="137">
        <f t="shared" ref="U63:Z63" si="8">SUM(M60:M63)/M$81</f>
        <v>7.5064294472136075E-4</v>
      </c>
      <c r="V63" s="137">
        <f t="shared" si="8"/>
        <v>0</v>
      </c>
      <c r="W63" s="137">
        <f t="shared" si="8"/>
        <v>5.185722365204347E-3</v>
      </c>
      <c r="X63" s="137">
        <f t="shared" si="8"/>
        <v>3.9007307227533535E-3</v>
      </c>
      <c r="Y63" s="137">
        <f t="shared" si="8"/>
        <v>3.5610065174295373E-2</v>
      </c>
      <c r="Z63" s="138">
        <f t="shared" si="8"/>
        <v>3.0663357175174236E-4</v>
      </c>
    </row>
    <row r="64" spans="1:26" x14ac:dyDescent="0.25">
      <c r="A64" t="s">
        <v>12</v>
      </c>
      <c r="B64" s="146">
        <v>43</v>
      </c>
      <c r="C64" s="8" t="s">
        <v>3</v>
      </c>
      <c r="D64" s="20">
        <v>12</v>
      </c>
      <c r="E64" s="21">
        <v>12</v>
      </c>
      <c r="F64" s="21"/>
      <c r="G64" s="21">
        <v>12</v>
      </c>
      <c r="H64" s="21">
        <v>12</v>
      </c>
      <c r="I64" s="21">
        <v>12</v>
      </c>
      <c r="J64" s="22">
        <v>12</v>
      </c>
      <c r="K64" s="3"/>
      <c r="L64" s="23">
        <v>4</v>
      </c>
      <c r="M64" s="17">
        <v>0</v>
      </c>
      <c r="N64" s="16"/>
      <c r="O64" s="17">
        <v>0</v>
      </c>
      <c r="P64" s="17">
        <v>2</v>
      </c>
      <c r="Q64" s="17">
        <v>2</v>
      </c>
      <c r="R64" s="18">
        <v>0</v>
      </c>
      <c r="T64" s="133"/>
      <c r="U64" s="134"/>
      <c r="V64" s="131"/>
      <c r="W64" s="134"/>
      <c r="X64" s="134"/>
      <c r="Y64" s="134"/>
      <c r="Z64" s="135"/>
    </row>
    <row r="65" spans="1:26" x14ac:dyDescent="0.25">
      <c r="A65" t="s">
        <v>12</v>
      </c>
      <c r="B65" s="146"/>
      <c r="C65" s="19" t="s">
        <v>4</v>
      </c>
      <c r="D65" s="20">
        <v>24</v>
      </c>
      <c r="E65" s="21">
        <v>24</v>
      </c>
      <c r="F65" s="21"/>
      <c r="G65" s="21">
        <v>24</v>
      </c>
      <c r="H65" s="21">
        <v>24</v>
      </c>
      <c r="I65" s="21">
        <v>24</v>
      </c>
      <c r="J65" s="22">
        <v>24</v>
      </c>
      <c r="K65" s="3"/>
      <c r="L65" s="23">
        <v>0</v>
      </c>
      <c r="M65" s="17">
        <v>2</v>
      </c>
      <c r="N65" s="17"/>
      <c r="O65" s="17">
        <v>0</v>
      </c>
      <c r="P65" s="17">
        <v>0</v>
      </c>
      <c r="Q65" s="17">
        <v>1</v>
      </c>
      <c r="R65" s="18">
        <v>0</v>
      </c>
      <c r="T65" s="133"/>
      <c r="U65" s="134"/>
      <c r="V65" s="134"/>
      <c r="W65" s="134"/>
      <c r="X65" s="134"/>
      <c r="Y65" s="134"/>
      <c r="Z65" s="135"/>
    </row>
    <row r="66" spans="1:26" x14ac:dyDescent="0.25">
      <c r="A66" t="s">
        <v>12</v>
      </c>
      <c r="B66" s="146"/>
      <c r="C66" s="19" t="s">
        <v>5</v>
      </c>
      <c r="D66" s="20">
        <v>24</v>
      </c>
      <c r="E66" s="21">
        <v>12</v>
      </c>
      <c r="F66" s="21"/>
      <c r="G66" s="21">
        <v>24</v>
      </c>
      <c r="H66" s="21">
        <v>24</v>
      </c>
      <c r="I66" s="21">
        <v>24</v>
      </c>
      <c r="J66" s="22">
        <v>24</v>
      </c>
      <c r="K66" s="3"/>
      <c r="L66" s="23">
        <v>0</v>
      </c>
      <c r="M66" s="17">
        <v>0</v>
      </c>
      <c r="N66" s="17"/>
      <c r="O66" s="17">
        <v>0</v>
      </c>
      <c r="P66" s="17">
        <v>0</v>
      </c>
      <c r="Q66" s="17">
        <v>2</v>
      </c>
      <c r="R66" s="18">
        <v>0</v>
      </c>
      <c r="T66" s="133"/>
      <c r="U66" s="134"/>
      <c r="V66" s="134"/>
      <c r="W66" s="134"/>
      <c r="X66" s="134"/>
      <c r="Y66" s="134"/>
      <c r="Z66" s="135"/>
    </row>
    <row r="67" spans="1:26" ht="15.75" thickBot="1" x14ac:dyDescent="0.3">
      <c r="A67" t="s">
        <v>12</v>
      </c>
      <c r="B67" s="147"/>
      <c r="C67" s="24" t="s">
        <v>6</v>
      </c>
      <c r="D67" s="20">
        <v>12</v>
      </c>
      <c r="E67" s="21"/>
      <c r="F67" s="21"/>
      <c r="G67" s="21">
        <v>12</v>
      </c>
      <c r="H67" s="21">
        <v>12</v>
      </c>
      <c r="I67" s="21">
        <v>12</v>
      </c>
      <c r="J67" s="22">
        <v>12</v>
      </c>
      <c r="K67" s="3"/>
      <c r="L67" s="23">
        <v>0</v>
      </c>
      <c r="M67" s="17"/>
      <c r="N67" s="29"/>
      <c r="O67" s="17">
        <v>0</v>
      </c>
      <c r="P67" s="17">
        <v>2</v>
      </c>
      <c r="Q67" s="17">
        <v>0</v>
      </c>
      <c r="R67" s="18">
        <v>0</v>
      </c>
      <c r="T67" s="133">
        <f>SUM(L64:L67)/L$81</f>
        <v>2.599299064910915E-4</v>
      </c>
      <c r="U67" s="134">
        <f t="shared" ref="U67:Z67" si="9">SUM(M64:M67)/M$81</f>
        <v>2.5021431490712025E-4</v>
      </c>
      <c r="V67" s="137">
        <f t="shared" si="9"/>
        <v>0</v>
      </c>
      <c r="W67" s="134">
        <f t="shared" si="9"/>
        <v>0</v>
      </c>
      <c r="X67" s="134">
        <f t="shared" si="9"/>
        <v>8.7903790935286834E-4</v>
      </c>
      <c r="Y67" s="134">
        <f t="shared" si="9"/>
        <v>2.1108515218906565E-3</v>
      </c>
      <c r="Z67" s="135">
        <f t="shared" si="9"/>
        <v>0</v>
      </c>
    </row>
    <row r="68" spans="1:26" x14ac:dyDescent="0.25">
      <c r="A68" t="s">
        <v>12</v>
      </c>
      <c r="B68" s="145">
        <v>44</v>
      </c>
      <c r="C68" s="8" t="s">
        <v>3</v>
      </c>
      <c r="D68" s="9">
        <v>12</v>
      </c>
      <c r="E68" s="10">
        <v>12</v>
      </c>
      <c r="F68" s="10">
        <v>12</v>
      </c>
      <c r="G68" s="10">
        <v>12</v>
      </c>
      <c r="H68" s="10">
        <v>12</v>
      </c>
      <c r="I68" s="10">
        <v>12</v>
      </c>
      <c r="J68" s="11">
        <v>12</v>
      </c>
      <c r="K68" s="3"/>
      <c r="L68" s="15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31">
        <v>0</v>
      </c>
      <c r="T68" s="130"/>
      <c r="U68" s="131"/>
      <c r="V68" s="131"/>
      <c r="W68" s="131"/>
      <c r="X68" s="131"/>
      <c r="Y68" s="131"/>
      <c r="Z68" s="132"/>
    </row>
    <row r="69" spans="1:26" x14ac:dyDescent="0.25">
      <c r="A69" t="s">
        <v>12</v>
      </c>
      <c r="B69" s="146"/>
      <c r="C69" s="19" t="s">
        <v>4</v>
      </c>
      <c r="D69" s="20">
        <v>24</v>
      </c>
      <c r="E69" s="21">
        <v>24</v>
      </c>
      <c r="F69" s="21">
        <v>24</v>
      </c>
      <c r="G69" s="21">
        <v>24</v>
      </c>
      <c r="H69" s="21">
        <v>24</v>
      </c>
      <c r="I69" s="21">
        <v>24</v>
      </c>
      <c r="J69" s="22">
        <v>24</v>
      </c>
      <c r="K69" s="3"/>
      <c r="L69" s="23">
        <v>0</v>
      </c>
      <c r="M69" s="17">
        <v>0</v>
      </c>
      <c r="N69" s="17">
        <v>0</v>
      </c>
      <c r="O69" s="17">
        <v>0</v>
      </c>
      <c r="P69" s="17">
        <v>0</v>
      </c>
      <c r="Q69" s="17">
        <v>1</v>
      </c>
      <c r="R69" s="18">
        <v>0</v>
      </c>
      <c r="T69" s="133"/>
      <c r="U69" s="134"/>
      <c r="V69" s="134"/>
      <c r="W69" s="134"/>
      <c r="X69" s="134"/>
      <c r="Y69" s="134"/>
      <c r="Z69" s="135"/>
    </row>
    <row r="70" spans="1:26" x14ac:dyDescent="0.25">
      <c r="A70" t="s">
        <v>12</v>
      </c>
      <c r="B70" s="146"/>
      <c r="C70" s="19" t="s">
        <v>5</v>
      </c>
      <c r="D70" s="20">
        <v>24</v>
      </c>
      <c r="E70" s="21">
        <v>12</v>
      </c>
      <c r="F70" s="21">
        <v>24</v>
      </c>
      <c r="G70" s="21">
        <v>24</v>
      </c>
      <c r="H70" s="21">
        <v>24</v>
      </c>
      <c r="I70" s="21">
        <v>24</v>
      </c>
      <c r="J70" s="22">
        <v>24</v>
      </c>
      <c r="K70" s="3"/>
      <c r="L70" s="23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8">
        <v>0</v>
      </c>
      <c r="T70" s="133"/>
      <c r="U70" s="134"/>
      <c r="V70" s="134"/>
      <c r="W70" s="134"/>
      <c r="X70" s="134"/>
      <c r="Y70" s="134"/>
      <c r="Z70" s="135"/>
    </row>
    <row r="71" spans="1:26" ht="15.75" thickBot="1" x14ac:dyDescent="0.3">
      <c r="A71" t="s">
        <v>12</v>
      </c>
      <c r="B71" s="147"/>
      <c r="C71" s="24" t="s">
        <v>6</v>
      </c>
      <c r="D71" s="25">
        <v>12</v>
      </c>
      <c r="E71" s="26"/>
      <c r="F71" s="26">
        <v>12</v>
      </c>
      <c r="G71" s="26">
        <v>12</v>
      </c>
      <c r="H71" s="26">
        <v>12</v>
      </c>
      <c r="I71" s="26">
        <v>12</v>
      </c>
      <c r="J71" s="27">
        <v>12</v>
      </c>
      <c r="K71" s="3"/>
      <c r="L71" s="28">
        <v>0</v>
      </c>
      <c r="M71" s="29"/>
      <c r="N71" s="29">
        <v>0</v>
      </c>
      <c r="O71" s="29">
        <v>0</v>
      </c>
      <c r="P71" s="29">
        <v>0</v>
      </c>
      <c r="Q71" s="29">
        <v>0</v>
      </c>
      <c r="R71" s="30">
        <v>0</v>
      </c>
      <c r="T71" s="136">
        <f>SUM(L68:L71)/L$81</f>
        <v>0</v>
      </c>
      <c r="U71" s="137">
        <f t="shared" ref="U71:Z71" si="10">SUM(M68:M71)/M$81</f>
        <v>0</v>
      </c>
      <c r="V71" s="137">
        <f t="shared" si="10"/>
        <v>0</v>
      </c>
      <c r="W71" s="137">
        <f t="shared" si="10"/>
        <v>0</v>
      </c>
      <c r="X71" s="137">
        <f t="shared" si="10"/>
        <v>0</v>
      </c>
      <c r="Y71" s="137">
        <f t="shared" si="10"/>
        <v>4.2217030437813135E-4</v>
      </c>
      <c r="Z71" s="138">
        <f t="shared" si="10"/>
        <v>0</v>
      </c>
    </row>
    <row r="72" spans="1:26" x14ac:dyDescent="0.25">
      <c r="A72" t="s">
        <v>12</v>
      </c>
      <c r="B72" s="145">
        <v>45</v>
      </c>
      <c r="C72" s="8" t="s">
        <v>3</v>
      </c>
      <c r="D72" s="20">
        <v>12</v>
      </c>
      <c r="E72" s="21">
        <v>12</v>
      </c>
      <c r="F72" s="21">
        <v>12</v>
      </c>
      <c r="G72" s="21">
        <v>12</v>
      </c>
      <c r="H72" s="21">
        <v>12</v>
      </c>
      <c r="I72" s="21">
        <v>12</v>
      </c>
      <c r="J72" s="22">
        <v>12</v>
      </c>
      <c r="K72" s="3"/>
      <c r="L72" s="23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8">
        <v>0</v>
      </c>
      <c r="T72" s="133"/>
      <c r="U72" s="134"/>
      <c r="V72" s="134"/>
      <c r="W72" s="134"/>
      <c r="X72" s="134"/>
      <c r="Y72" s="134"/>
      <c r="Z72" s="135"/>
    </row>
    <row r="73" spans="1:26" x14ac:dyDescent="0.25">
      <c r="A73" t="s">
        <v>12</v>
      </c>
      <c r="B73" s="146"/>
      <c r="C73" s="19" t="s">
        <v>4</v>
      </c>
      <c r="D73" s="20">
        <v>24</v>
      </c>
      <c r="E73" s="21">
        <v>24</v>
      </c>
      <c r="F73" s="21">
        <v>24</v>
      </c>
      <c r="G73" s="21">
        <v>24</v>
      </c>
      <c r="H73" s="21">
        <v>24</v>
      </c>
      <c r="I73" s="21">
        <v>24</v>
      </c>
      <c r="J73" s="22">
        <v>24</v>
      </c>
      <c r="K73" s="3"/>
      <c r="L73" s="23">
        <v>0</v>
      </c>
      <c r="M73" s="17">
        <v>0</v>
      </c>
      <c r="N73" s="17">
        <v>0</v>
      </c>
      <c r="O73" s="17">
        <v>0</v>
      </c>
      <c r="P73" s="17">
        <v>0</v>
      </c>
      <c r="Q73" s="17">
        <v>1</v>
      </c>
      <c r="R73" s="18">
        <v>0</v>
      </c>
      <c r="T73" s="133"/>
      <c r="U73" s="134"/>
      <c r="V73" s="134"/>
      <c r="W73" s="134"/>
      <c r="X73" s="134"/>
      <c r="Y73" s="134"/>
      <c r="Z73" s="135"/>
    </row>
    <row r="74" spans="1:26" x14ac:dyDescent="0.25">
      <c r="A74" t="s">
        <v>12</v>
      </c>
      <c r="B74" s="146"/>
      <c r="C74" s="19" t="s">
        <v>5</v>
      </c>
      <c r="D74" s="20">
        <v>24</v>
      </c>
      <c r="E74" s="21">
        <v>12</v>
      </c>
      <c r="F74" s="21">
        <v>24</v>
      </c>
      <c r="G74" s="21">
        <v>24</v>
      </c>
      <c r="H74" s="21">
        <v>24</v>
      </c>
      <c r="I74" s="21">
        <v>24</v>
      </c>
      <c r="J74" s="22">
        <v>24</v>
      </c>
      <c r="K74" s="3"/>
      <c r="L74" s="23">
        <v>0</v>
      </c>
      <c r="M74" s="17">
        <v>0</v>
      </c>
      <c r="N74" s="17">
        <v>0</v>
      </c>
      <c r="O74" s="17">
        <v>0</v>
      </c>
      <c r="P74" s="17">
        <v>2</v>
      </c>
      <c r="Q74" s="17">
        <v>0</v>
      </c>
      <c r="R74" s="18">
        <v>0</v>
      </c>
      <c r="T74" s="133"/>
      <c r="U74" s="134"/>
      <c r="V74" s="134"/>
      <c r="W74" s="134"/>
      <c r="X74" s="134"/>
      <c r="Y74" s="134"/>
      <c r="Z74" s="135"/>
    </row>
    <row r="75" spans="1:26" ht="15.75" thickBot="1" x14ac:dyDescent="0.3">
      <c r="A75" t="s">
        <v>12</v>
      </c>
      <c r="B75" s="147"/>
      <c r="C75" s="24" t="s">
        <v>6</v>
      </c>
      <c r="D75" s="20">
        <v>12</v>
      </c>
      <c r="E75" s="21"/>
      <c r="F75" s="21">
        <v>12</v>
      </c>
      <c r="G75" s="21">
        <v>12</v>
      </c>
      <c r="H75" s="21">
        <v>12</v>
      </c>
      <c r="I75" s="21">
        <v>12</v>
      </c>
      <c r="J75" s="22">
        <v>12</v>
      </c>
      <c r="K75" s="3"/>
      <c r="L75" s="23">
        <v>0</v>
      </c>
      <c r="M75" s="17"/>
      <c r="N75" s="17">
        <v>0</v>
      </c>
      <c r="O75" s="17">
        <v>0</v>
      </c>
      <c r="P75" s="17">
        <v>0</v>
      </c>
      <c r="Q75" s="17">
        <v>0</v>
      </c>
      <c r="R75" s="18">
        <v>0</v>
      </c>
      <c r="T75" s="133">
        <f>SUM(L72:L75)/L$81</f>
        <v>0</v>
      </c>
      <c r="U75" s="134">
        <f t="shared" ref="U75:Z75" si="11">SUM(M72:M75)/M$81</f>
        <v>0</v>
      </c>
      <c r="V75" s="134">
        <f t="shared" si="11"/>
        <v>0</v>
      </c>
      <c r="W75" s="134">
        <f t="shared" si="11"/>
        <v>0</v>
      </c>
      <c r="X75" s="134">
        <f t="shared" si="11"/>
        <v>4.3951895467643417E-4</v>
      </c>
      <c r="Y75" s="134">
        <f t="shared" si="11"/>
        <v>4.2217030437813135E-4</v>
      </c>
      <c r="Z75" s="135">
        <f t="shared" si="11"/>
        <v>0</v>
      </c>
    </row>
    <row r="76" spans="1:26" x14ac:dyDescent="0.25">
      <c r="A76" t="s">
        <v>12</v>
      </c>
      <c r="B76" s="145">
        <v>46</v>
      </c>
      <c r="C76" s="8" t="s">
        <v>3</v>
      </c>
      <c r="D76" s="9">
        <v>12</v>
      </c>
      <c r="E76" s="10">
        <v>12</v>
      </c>
      <c r="F76" s="10">
        <v>12</v>
      </c>
      <c r="G76" s="10">
        <v>12</v>
      </c>
      <c r="H76" s="10">
        <v>12</v>
      </c>
      <c r="I76" s="10">
        <v>12</v>
      </c>
      <c r="J76" s="11">
        <v>12</v>
      </c>
      <c r="K76" s="3"/>
      <c r="L76" s="15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31">
        <v>0</v>
      </c>
      <c r="T76" s="130"/>
      <c r="U76" s="131"/>
      <c r="V76" s="131"/>
      <c r="W76" s="131"/>
      <c r="X76" s="131"/>
      <c r="Y76" s="131"/>
      <c r="Z76" s="132"/>
    </row>
    <row r="77" spans="1:26" x14ac:dyDescent="0.25">
      <c r="A77" t="s">
        <v>12</v>
      </c>
      <c r="B77" s="146"/>
      <c r="C77" s="19" t="s">
        <v>4</v>
      </c>
      <c r="D77" s="20">
        <v>24</v>
      </c>
      <c r="E77" s="21">
        <v>24</v>
      </c>
      <c r="F77" s="21">
        <v>24</v>
      </c>
      <c r="G77" s="21">
        <v>24</v>
      </c>
      <c r="H77" s="21">
        <v>24</v>
      </c>
      <c r="I77" s="21">
        <v>24</v>
      </c>
      <c r="J77" s="22">
        <v>24</v>
      </c>
      <c r="K77" s="3"/>
      <c r="L77" s="23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8">
        <v>0</v>
      </c>
      <c r="T77" s="133"/>
      <c r="U77" s="134"/>
      <c r="V77" s="134"/>
      <c r="W77" s="134"/>
      <c r="X77" s="134"/>
      <c r="Y77" s="134"/>
      <c r="Z77" s="135"/>
    </row>
    <row r="78" spans="1:26" x14ac:dyDescent="0.25">
      <c r="A78" t="s">
        <v>12</v>
      </c>
      <c r="B78" s="146"/>
      <c r="C78" s="19" t="s">
        <v>5</v>
      </c>
      <c r="D78" s="20">
        <v>24</v>
      </c>
      <c r="E78" s="21">
        <v>12</v>
      </c>
      <c r="F78" s="21">
        <v>24</v>
      </c>
      <c r="G78" s="21">
        <v>24</v>
      </c>
      <c r="H78" s="21">
        <v>24</v>
      </c>
      <c r="I78" s="21">
        <v>24</v>
      </c>
      <c r="J78" s="22">
        <v>24</v>
      </c>
      <c r="K78" s="3"/>
      <c r="L78" s="23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8">
        <v>0</v>
      </c>
      <c r="T78" s="133"/>
      <c r="U78" s="134"/>
      <c r="V78" s="134"/>
      <c r="W78" s="134"/>
      <c r="X78" s="134"/>
      <c r="Y78" s="134"/>
      <c r="Z78" s="135"/>
    </row>
    <row r="79" spans="1:26" ht="15.75" thickBot="1" x14ac:dyDescent="0.3">
      <c r="A79" t="s">
        <v>12</v>
      </c>
      <c r="B79" s="147"/>
      <c r="C79" s="24" t="s">
        <v>6</v>
      </c>
      <c r="D79" s="25">
        <v>12</v>
      </c>
      <c r="E79" s="26"/>
      <c r="F79" s="26">
        <v>12</v>
      </c>
      <c r="G79" s="26">
        <v>12</v>
      </c>
      <c r="H79" s="26">
        <v>12</v>
      </c>
      <c r="I79" s="26">
        <v>12</v>
      </c>
      <c r="J79" s="27">
        <v>12</v>
      </c>
      <c r="K79" s="3"/>
      <c r="L79" s="28">
        <v>0</v>
      </c>
      <c r="M79" s="29"/>
      <c r="N79" s="29">
        <v>0</v>
      </c>
      <c r="O79" s="29">
        <v>0</v>
      </c>
      <c r="P79" s="29">
        <v>0</v>
      </c>
      <c r="Q79" s="29">
        <v>0</v>
      </c>
      <c r="R79" s="30">
        <v>0</v>
      </c>
      <c r="T79" s="136">
        <f>SUM(L76:L79)/L$81</f>
        <v>0</v>
      </c>
      <c r="U79" s="137">
        <f t="shared" ref="U79:Z79" si="12">SUM(M76:M79)/M$81</f>
        <v>0</v>
      </c>
      <c r="V79" s="137">
        <f t="shared" si="12"/>
        <v>0</v>
      </c>
      <c r="W79" s="137">
        <f t="shared" si="12"/>
        <v>0</v>
      </c>
      <c r="X79" s="137">
        <f t="shared" si="12"/>
        <v>0</v>
      </c>
      <c r="Y79" s="137">
        <f t="shared" si="12"/>
        <v>0</v>
      </c>
      <c r="Z79" s="138">
        <f t="shared" si="12"/>
        <v>0</v>
      </c>
    </row>
    <row r="80" spans="1:26" x14ac:dyDescent="0.25">
      <c r="A80" t="s">
        <v>12</v>
      </c>
      <c r="B80" s="145">
        <v>47</v>
      </c>
    </row>
    <row r="81" spans="1:18" x14ac:dyDescent="0.25">
      <c r="A81" t="s">
        <v>12</v>
      </c>
      <c r="B81" s="146"/>
      <c r="L81" s="88">
        <f>SUM(L4:L79)</f>
        <v>15388.764047961104</v>
      </c>
      <c r="M81" s="88">
        <f t="shared" ref="M81:R81" si="13">SUM(M4:M79)</f>
        <v>7993.1477970890737</v>
      </c>
      <c r="N81" s="88">
        <f t="shared" si="13"/>
        <v>6164.1131776329712</v>
      </c>
      <c r="O81" s="88">
        <f t="shared" si="13"/>
        <v>1831.95306863013</v>
      </c>
      <c r="P81" s="88">
        <f t="shared" si="13"/>
        <v>4550.4294609372728</v>
      </c>
      <c r="Q81" s="88">
        <f t="shared" si="13"/>
        <v>2368.7123173502882</v>
      </c>
      <c r="R81" s="88">
        <f t="shared" si="13"/>
        <v>3261.2215103753319</v>
      </c>
    </row>
    <row r="82" spans="1:18" x14ac:dyDescent="0.25">
      <c r="A82" t="s">
        <v>12</v>
      </c>
      <c r="B82" s="146"/>
    </row>
    <row r="83" spans="1:18" x14ac:dyDescent="0.25">
      <c r="A83" t="s">
        <v>12</v>
      </c>
      <c r="B83" s="146"/>
    </row>
    <row r="84" spans="1:18" x14ac:dyDescent="0.25">
      <c r="B84" s="140"/>
    </row>
    <row r="85" spans="1:18" x14ac:dyDescent="0.25">
      <c r="B85" s="140"/>
    </row>
    <row r="86" spans="1:18" x14ac:dyDescent="0.25">
      <c r="B86" s="140"/>
    </row>
    <row r="87" spans="1:18" ht="15.6" customHeight="1" x14ac:dyDescent="0.25">
      <c r="B87" s="140"/>
      <c r="D87" t="s">
        <v>44</v>
      </c>
      <c r="L87" t="s">
        <v>45</v>
      </c>
    </row>
    <row r="88" spans="1:18" x14ac:dyDescent="0.25">
      <c r="B88" s="140"/>
      <c r="D88">
        <v>2017</v>
      </c>
      <c r="E88">
        <v>2018</v>
      </c>
      <c r="F88">
        <v>2019</v>
      </c>
      <c r="G88">
        <v>2020</v>
      </c>
      <c r="H88">
        <v>2021</v>
      </c>
      <c r="I88">
        <v>2022</v>
      </c>
      <c r="J88">
        <v>2023</v>
      </c>
      <c r="L88">
        <v>2017</v>
      </c>
      <c r="M88">
        <v>2018</v>
      </c>
      <c r="N88">
        <v>2019</v>
      </c>
      <c r="O88">
        <v>2020</v>
      </c>
      <c r="P88">
        <v>2021</v>
      </c>
      <c r="Q88">
        <v>2022</v>
      </c>
      <c r="R88">
        <v>2023</v>
      </c>
    </row>
    <row r="89" spans="1:18" x14ac:dyDescent="0.25">
      <c r="B89" s="140"/>
      <c r="C89">
        <v>32</v>
      </c>
      <c r="D89">
        <v>0</v>
      </c>
      <c r="E89">
        <v>2.8728340318378228E-2</v>
      </c>
      <c r="F89">
        <v>2.1215172970419763E-2</v>
      </c>
      <c r="G89">
        <v>2.8936095736136473E-2</v>
      </c>
      <c r="H89">
        <v>0</v>
      </c>
      <c r="I89">
        <v>0</v>
      </c>
      <c r="J89">
        <v>2.0311918848788336E-2</v>
      </c>
      <c r="L89">
        <v>0</v>
      </c>
      <c r="M89">
        <v>4.2140630270879019E-2</v>
      </c>
      <c r="N89">
        <v>3.259839446533052E-2</v>
      </c>
      <c r="O89">
        <v>3.823613624424263E-2</v>
      </c>
      <c r="P89">
        <v>0</v>
      </c>
      <c r="Q89">
        <v>0</v>
      </c>
      <c r="R89">
        <v>1.6763451645827401E-2</v>
      </c>
    </row>
    <row r="90" spans="1:18" x14ac:dyDescent="0.25">
      <c r="B90" s="140"/>
      <c r="C90">
        <v>33</v>
      </c>
      <c r="D90">
        <v>0.13350321390310524</v>
      </c>
      <c r="E90">
        <v>0.12557341353918011</v>
      </c>
      <c r="F90">
        <v>8.5751089585867676E-2</v>
      </c>
      <c r="G90">
        <v>9.0226801345269697E-2</v>
      </c>
      <c r="H90">
        <v>0</v>
      </c>
      <c r="I90">
        <v>2.1024081158030939E-2</v>
      </c>
      <c r="J90">
        <v>4.4164225843001517E-2</v>
      </c>
      <c r="L90">
        <v>0.14287416096506228</v>
      </c>
      <c r="M90">
        <v>0.1206802656069106</v>
      </c>
      <c r="N90">
        <v>4.1937094478456019E-2</v>
      </c>
      <c r="O90">
        <v>8.2235127848262965E-2</v>
      </c>
      <c r="P90">
        <v>0</v>
      </c>
      <c r="Q90">
        <v>2.3245208619468476E-2</v>
      </c>
      <c r="R90">
        <v>5.6082595174234119E-2</v>
      </c>
    </row>
    <row r="91" spans="1:18" x14ac:dyDescent="0.25">
      <c r="B91" s="140"/>
      <c r="C91">
        <v>34</v>
      </c>
      <c r="D91">
        <v>0.22188868640151202</v>
      </c>
      <c r="E91">
        <v>0.14923362012236488</v>
      </c>
      <c r="F91">
        <v>0.27387651178352035</v>
      </c>
      <c r="G91">
        <v>0.14496489689756714</v>
      </c>
      <c r="H91">
        <v>0</v>
      </c>
      <c r="I91">
        <v>7.1875712119331803E-2</v>
      </c>
      <c r="J91">
        <v>0.1676217917300368</v>
      </c>
      <c r="L91">
        <v>0.25361160331185584</v>
      </c>
      <c r="M91">
        <v>0.16768445203735866</v>
      </c>
      <c r="N91">
        <v>0.30644652161513786</v>
      </c>
      <c r="O91">
        <v>0.15807030842178105</v>
      </c>
      <c r="P91">
        <v>0</v>
      </c>
      <c r="Q91">
        <v>0.1086050587810492</v>
      </c>
      <c r="R91">
        <v>0.18815342609416813</v>
      </c>
    </row>
    <row r="92" spans="1:18" x14ac:dyDescent="0.25">
      <c r="C92">
        <v>35</v>
      </c>
      <c r="D92">
        <v>0.3186815802130592</v>
      </c>
      <c r="E92">
        <v>0.33140320893042274</v>
      </c>
      <c r="F92">
        <v>0.27070054181519704</v>
      </c>
      <c r="G92">
        <v>0.41171111786244657</v>
      </c>
      <c r="H92">
        <v>0.34819021538633482</v>
      </c>
      <c r="I92">
        <v>0.14914093807515266</v>
      </c>
      <c r="J92">
        <v>0.27856012993022772</v>
      </c>
      <c r="L92">
        <v>0.31843070717182981</v>
      </c>
      <c r="M92">
        <v>0.39825141315301366</v>
      </c>
      <c r="N92">
        <v>0.27999468700163821</v>
      </c>
      <c r="O92">
        <v>0.4983348614218357</v>
      </c>
      <c r="P92">
        <v>0.27773440203984939</v>
      </c>
      <c r="Q92">
        <v>0.26127638748048726</v>
      </c>
      <c r="R92">
        <v>0.23974551314726325</v>
      </c>
    </row>
    <row r="93" spans="1:18" ht="15.6" customHeight="1" x14ac:dyDescent="0.25">
      <c r="C93">
        <v>36</v>
      </c>
      <c r="D93">
        <v>0.22052571009842373</v>
      </c>
      <c r="E93">
        <v>0.35364538897201664</v>
      </c>
      <c r="F93">
        <v>0.34002075827038281</v>
      </c>
      <c r="G93">
        <v>0.31897536579337571</v>
      </c>
      <c r="H93">
        <v>0.37901046368091523</v>
      </c>
      <c r="I93">
        <v>0.54976171494802439</v>
      </c>
      <c r="J93">
        <v>0.47104404459075999</v>
      </c>
      <c r="L93">
        <v>0.18235154789173885</v>
      </c>
      <c r="M93">
        <v>0.21115132317326551</v>
      </c>
      <c r="N93">
        <v>0.33902330243943735</v>
      </c>
      <c r="O93">
        <v>0.20652280189391797</v>
      </c>
      <c r="P93">
        <v>0.33493849449235397</v>
      </c>
      <c r="Q93">
        <v>0.40903182384603598</v>
      </c>
      <c r="R93">
        <v>0.47448039378588819</v>
      </c>
    </row>
    <row r="94" spans="1:18" x14ac:dyDescent="0.25">
      <c r="C94">
        <v>37</v>
      </c>
      <c r="H94">
        <v>0.22455084594022479</v>
      </c>
      <c r="P94">
        <v>0.30874503147733834</v>
      </c>
    </row>
    <row r="95" spans="1:18" x14ac:dyDescent="0.25">
      <c r="C95">
        <v>38</v>
      </c>
    </row>
    <row r="96" spans="1:18" x14ac:dyDescent="0.25">
      <c r="C96">
        <v>39</v>
      </c>
    </row>
    <row r="97" spans="3:18" x14ac:dyDescent="0.25">
      <c r="C97">
        <v>40</v>
      </c>
      <c r="D97">
        <v>8.8439940806911269E-2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v>6.5561225757474542E-2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3:18" x14ac:dyDescent="0.25">
      <c r="C98">
        <v>41</v>
      </c>
      <c r="D98">
        <v>1.6383246562563954E-2</v>
      </c>
      <c r="E98">
        <v>1.0415170858008881E-2</v>
      </c>
      <c r="F98">
        <v>8.4359255746125159E-3</v>
      </c>
      <c r="G98">
        <v>0</v>
      </c>
      <c r="H98">
        <v>4.3029187405742568E-2</v>
      </c>
      <c r="I98">
        <v>0.16963229639451807</v>
      </c>
      <c r="J98">
        <v>1.7991255485433864E-2</v>
      </c>
      <c r="L98">
        <v>2.1280966546968687E-2</v>
      </c>
      <c r="M98">
        <v>5.7093691197835486E-2</v>
      </c>
      <c r="N98">
        <v>0</v>
      </c>
      <c r="O98">
        <v>0</v>
      </c>
      <c r="P98">
        <v>7.1979748380312861E-2</v>
      </c>
      <c r="Q98">
        <v>0.19901552170828579</v>
      </c>
      <c r="R98">
        <v>1.7340716983737476E-2</v>
      </c>
    </row>
    <row r="99" spans="3:18" x14ac:dyDescent="0.25">
      <c r="C99">
        <v>42</v>
      </c>
      <c r="D99">
        <v>3.176921079335562E-4</v>
      </c>
      <c r="E99">
        <v>7.5064294472136075E-4</v>
      </c>
      <c r="F99">
        <v>0</v>
      </c>
      <c r="G99">
        <v>5.185722365204347E-3</v>
      </c>
      <c r="H99">
        <v>3.9007307227533535E-3</v>
      </c>
      <c r="I99">
        <v>3.5610065174295373E-2</v>
      </c>
      <c r="J99">
        <v>3.0663357175174236E-4</v>
      </c>
      <c r="L99">
        <v>3.4049546475149899E-3</v>
      </c>
      <c r="M99">
        <v>1.4991122803685308E-3</v>
      </c>
      <c r="N99">
        <v>0</v>
      </c>
      <c r="O99">
        <v>1.4046800451504285E-2</v>
      </c>
      <c r="P99">
        <v>3.667957561191901E-3</v>
      </c>
      <c r="Q99">
        <v>0</v>
      </c>
      <c r="R99">
        <v>5.9471225351050662E-3</v>
      </c>
    </row>
    <row r="100" spans="3:18" x14ac:dyDescent="0.25">
      <c r="C100">
        <v>43</v>
      </c>
      <c r="D100">
        <v>2.599299064910915E-4</v>
      </c>
      <c r="E100">
        <v>2.5021431490712025E-4</v>
      </c>
      <c r="F100">
        <v>0</v>
      </c>
      <c r="G100">
        <v>0</v>
      </c>
      <c r="H100">
        <v>8.7903790935286834E-4</v>
      </c>
      <c r="I100">
        <v>2.1108515218906565E-3</v>
      </c>
      <c r="J100">
        <v>0</v>
      </c>
      <c r="L100">
        <v>2.2699697650099934E-3</v>
      </c>
      <c r="M100">
        <v>1.4991122803685308E-3</v>
      </c>
      <c r="N100">
        <v>0</v>
      </c>
      <c r="O100">
        <v>0</v>
      </c>
      <c r="P100">
        <v>2.9343660489535208E-3</v>
      </c>
      <c r="Q100">
        <v>-1.1740004353266906E-3</v>
      </c>
      <c r="R100">
        <v>0</v>
      </c>
    </row>
    <row r="101" spans="3:18" x14ac:dyDescent="0.25">
      <c r="C101">
        <v>44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4.2217030437813135E-4</v>
      </c>
      <c r="J101">
        <v>0</v>
      </c>
      <c r="L101">
        <v>6.8099092950299799E-3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3:18" x14ac:dyDescent="0.25">
      <c r="C102">
        <v>45</v>
      </c>
      <c r="D102">
        <v>0</v>
      </c>
      <c r="E102">
        <v>0</v>
      </c>
      <c r="F102">
        <v>0</v>
      </c>
      <c r="G102">
        <v>0</v>
      </c>
      <c r="H102">
        <v>4.3951895467643417E-4</v>
      </c>
      <c r="I102">
        <v>4.2217030437813135E-4</v>
      </c>
      <c r="J102">
        <v>0</v>
      </c>
      <c r="L102">
        <v>2.8374622062624921E-3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1.4867806337762665E-3</v>
      </c>
    </row>
    <row r="103" spans="3:18" x14ac:dyDescent="0.25">
      <c r="C103">
        <v>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5.6749244125249836E-4</v>
      </c>
      <c r="M103">
        <v>0</v>
      </c>
      <c r="N103">
        <v>0</v>
      </c>
      <c r="O103">
        <v>2.5539637184553246E-3</v>
      </c>
      <c r="P103">
        <v>0</v>
      </c>
      <c r="Q103">
        <v>0</v>
      </c>
      <c r="R103">
        <v>0</v>
      </c>
    </row>
  </sheetData>
  <mergeCells count="20">
    <mergeCell ref="B48:B51"/>
    <mergeCell ref="B4:B7"/>
    <mergeCell ref="B8:B11"/>
    <mergeCell ref="B12:B15"/>
    <mergeCell ref="B16:B19"/>
    <mergeCell ref="B20:B23"/>
    <mergeCell ref="B24:B27"/>
    <mergeCell ref="B28:B31"/>
    <mergeCell ref="B32:B35"/>
    <mergeCell ref="B36:B39"/>
    <mergeCell ref="B40:B43"/>
    <mergeCell ref="B44:B47"/>
    <mergeCell ref="B76:B79"/>
    <mergeCell ref="B80:B83"/>
    <mergeCell ref="B52:B55"/>
    <mergeCell ref="B56:B59"/>
    <mergeCell ref="B60:B63"/>
    <mergeCell ref="B64:B67"/>
    <mergeCell ref="B68:B71"/>
    <mergeCell ref="B72:B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3EAD-BEAF-46A6-8C07-BED8111B75B1}">
  <dimension ref="A1:AY81"/>
  <sheetViews>
    <sheetView topLeftCell="A33" workbookViewId="0">
      <selection activeCell="O29" sqref="O29"/>
    </sheetView>
  </sheetViews>
  <sheetFormatPr defaultRowHeight="15" x14ac:dyDescent="0.25"/>
  <cols>
    <col min="24" max="24" width="9.5703125" bestFit="1" customWidth="1"/>
  </cols>
  <sheetData>
    <row r="1" spans="1:51" x14ac:dyDescent="0.25">
      <c r="B1" s="1" t="s">
        <v>37</v>
      </c>
      <c r="C1" s="1"/>
      <c r="D1" s="1"/>
      <c r="J1" t="s">
        <v>38</v>
      </c>
      <c r="R1" s="32" t="s">
        <v>39</v>
      </c>
      <c r="S1" s="32"/>
      <c r="T1" s="32"/>
      <c r="AA1" t="s">
        <v>42</v>
      </c>
      <c r="AI1" t="s">
        <v>41</v>
      </c>
    </row>
    <row r="2" spans="1:51" ht="15.75" thickBot="1" x14ac:dyDescent="0.3">
      <c r="E2" s="1"/>
      <c r="F2" s="1"/>
      <c r="G2" s="1"/>
      <c r="H2" s="1"/>
    </row>
    <row r="3" spans="1:51" ht="15.75" thickBot="1" x14ac:dyDescent="0.3">
      <c r="B3" s="5">
        <v>2017</v>
      </c>
      <c r="C3" s="6">
        <v>2018</v>
      </c>
      <c r="D3" s="6">
        <v>2019</v>
      </c>
      <c r="E3" s="6">
        <v>2020</v>
      </c>
      <c r="F3" s="6">
        <v>2021</v>
      </c>
      <c r="G3" s="6">
        <v>2022</v>
      </c>
      <c r="H3" s="7">
        <v>2023</v>
      </c>
      <c r="J3" s="5">
        <v>2017</v>
      </c>
      <c r="K3" s="6">
        <v>2018</v>
      </c>
      <c r="L3" s="6">
        <v>2019</v>
      </c>
      <c r="M3" s="6">
        <v>2020</v>
      </c>
      <c r="N3" s="6">
        <v>2021</v>
      </c>
      <c r="O3" s="6">
        <v>2022</v>
      </c>
      <c r="P3" s="7">
        <v>2023</v>
      </c>
      <c r="R3" s="5">
        <v>2017</v>
      </c>
      <c r="S3" s="6">
        <v>2018</v>
      </c>
      <c r="T3" s="6">
        <v>2019</v>
      </c>
      <c r="U3" s="6">
        <v>2020</v>
      </c>
      <c r="V3" s="6">
        <v>2021</v>
      </c>
      <c r="W3" s="6">
        <v>2022</v>
      </c>
      <c r="X3" s="7">
        <v>2023</v>
      </c>
      <c r="AA3" s="5">
        <v>2017</v>
      </c>
      <c r="AB3" s="6">
        <v>2018</v>
      </c>
      <c r="AC3" s="6">
        <v>2019</v>
      </c>
      <c r="AD3" s="6">
        <v>2020</v>
      </c>
      <c r="AE3" s="6">
        <v>2021</v>
      </c>
      <c r="AF3" s="6">
        <v>2022</v>
      </c>
      <c r="AG3" s="7">
        <v>2023</v>
      </c>
      <c r="AJ3" s="5">
        <v>2017</v>
      </c>
      <c r="AK3" s="6">
        <v>2018</v>
      </c>
      <c r="AL3" s="6">
        <v>2019</v>
      </c>
      <c r="AM3" s="6">
        <v>2020</v>
      </c>
      <c r="AN3" s="6">
        <v>2021</v>
      </c>
      <c r="AO3" s="6">
        <v>2022</v>
      </c>
      <c r="AP3" s="7">
        <v>2023</v>
      </c>
      <c r="AS3" s="5">
        <v>2017</v>
      </c>
      <c r="AT3" s="6">
        <v>2018</v>
      </c>
      <c r="AU3" s="6">
        <v>2019</v>
      </c>
      <c r="AV3" s="6">
        <v>2020</v>
      </c>
      <c r="AW3" s="6">
        <v>2021</v>
      </c>
      <c r="AX3" s="6">
        <v>2022</v>
      </c>
      <c r="AY3" s="7">
        <v>2023</v>
      </c>
    </row>
    <row r="4" spans="1:51" x14ac:dyDescent="0.25">
      <c r="A4" s="145">
        <v>28</v>
      </c>
      <c r="B4" s="15"/>
      <c r="C4" s="16"/>
      <c r="D4" s="16"/>
      <c r="E4" s="16"/>
      <c r="F4" s="16"/>
      <c r="G4" s="17"/>
      <c r="H4" s="31"/>
      <c r="J4" s="72"/>
      <c r="K4" s="73"/>
      <c r="L4" s="73"/>
      <c r="M4" s="73"/>
      <c r="N4" s="73"/>
      <c r="O4" s="73"/>
      <c r="P4" s="74"/>
      <c r="Q4" s="145">
        <v>28</v>
      </c>
      <c r="R4" s="72"/>
      <c r="S4" s="73"/>
      <c r="T4" s="73"/>
      <c r="U4" s="73"/>
      <c r="V4" s="73"/>
      <c r="W4" s="73"/>
      <c r="X4" s="74"/>
      <c r="Z4" s="145">
        <v>28</v>
      </c>
      <c r="AA4" s="72"/>
      <c r="AB4" s="73"/>
      <c r="AC4" s="73"/>
      <c r="AD4" s="73"/>
      <c r="AE4" s="73"/>
      <c r="AF4" s="73"/>
      <c r="AG4" s="74"/>
      <c r="AI4" s="145">
        <v>28</v>
      </c>
      <c r="AJ4" s="72"/>
      <c r="AK4" s="73"/>
      <c r="AL4" s="73"/>
      <c r="AM4" s="73"/>
      <c r="AN4" s="73"/>
      <c r="AO4" s="73"/>
      <c r="AP4" s="74"/>
      <c r="AR4" s="145">
        <v>28</v>
      </c>
      <c r="AS4" s="72"/>
      <c r="AT4" s="73"/>
      <c r="AU4" s="73"/>
      <c r="AV4" s="73"/>
      <c r="AW4" s="73"/>
      <c r="AX4" s="73"/>
      <c r="AY4" s="74"/>
    </row>
    <row r="5" spans="1:51" x14ac:dyDescent="0.25">
      <c r="A5" s="146"/>
      <c r="B5" s="23"/>
      <c r="C5" s="17"/>
      <c r="D5" s="17"/>
      <c r="E5" s="17"/>
      <c r="F5" s="17"/>
      <c r="G5" s="17"/>
      <c r="H5" s="18"/>
      <c r="J5" s="75"/>
      <c r="P5" s="76"/>
      <c r="Q5" s="146"/>
      <c r="R5" s="75"/>
      <c r="X5" s="76"/>
      <c r="Z5" s="146"/>
      <c r="AA5" s="75"/>
      <c r="AG5" s="76"/>
      <c r="AI5" s="146"/>
      <c r="AJ5" s="95"/>
      <c r="AK5" s="104"/>
      <c r="AL5" s="104"/>
      <c r="AM5" s="104"/>
      <c r="AN5" s="104"/>
      <c r="AO5" s="104"/>
      <c r="AP5" s="110"/>
      <c r="AR5" s="146"/>
      <c r="AS5" s="95"/>
      <c r="AT5" s="104"/>
      <c r="AU5" s="104"/>
      <c r="AV5" s="104"/>
      <c r="AW5" s="104"/>
      <c r="AX5" s="104"/>
      <c r="AY5" s="110"/>
    </row>
    <row r="6" spans="1:51" x14ac:dyDescent="0.25">
      <c r="A6" s="146"/>
      <c r="B6" s="23"/>
      <c r="C6" s="17"/>
      <c r="D6" s="17"/>
      <c r="E6" s="17"/>
      <c r="F6" s="17"/>
      <c r="G6" s="17"/>
      <c r="H6" s="18"/>
      <c r="J6" s="75"/>
      <c r="P6" s="76"/>
      <c r="Q6" s="146"/>
      <c r="R6" s="75"/>
      <c r="X6" s="76"/>
      <c r="Z6" s="146"/>
      <c r="AA6" s="75"/>
      <c r="AG6" s="76"/>
      <c r="AI6" s="146"/>
      <c r="AJ6" s="95"/>
      <c r="AK6" s="104"/>
      <c r="AL6" s="104"/>
      <c r="AM6" s="104"/>
      <c r="AN6" s="104"/>
      <c r="AO6" s="104"/>
      <c r="AP6" s="110"/>
      <c r="AR6" s="146"/>
      <c r="AS6" s="95"/>
      <c r="AT6" s="104"/>
      <c r="AU6" s="104"/>
      <c r="AV6" s="104"/>
      <c r="AW6" s="104"/>
      <c r="AX6" s="104"/>
      <c r="AY6" s="110"/>
    </row>
    <row r="7" spans="1:51" ht="15.75" thickBot="1" x14ac:dyDescent="0.3">
      <c r="A7" s="147"/>
      <c r="B7" s="28"/>
      <c r="C7" s="29"/>
      <c r="D7" s="29"/>
      <c r="E7" s="29"/>
      <c r="F7" s="29"/>
      <c r="G7" s="29"/>
      <c r="H7" s="30"/>
      <c r="J7" s="77"/>
      <c r="K7" s="78"/>
      <c r="L7" s="78"/>
      <c r="M7" s="78"/>
      <c r="N7" s="78"/>
      <c r="O7" s="78"/>
      <c r="P7" s="79"/>
      <c r="Q7" s="147"/>
      <c r="R7" s="77"/>
      <c r="S7" s="78"/>
      <c r="T7" s="78"/>
      <c r="U7" s="78"/>
      <c r="V7" s="78"/>
      <c r="W7" s="78"/>
      <c r="X7" s="79"/>
      <c r="Z7" s="147"/>
      <c r="AA7" s="77"/>
      <c r="AB7" s="78"/>
      <c r="AC7" s="78"/>
      <c r="AD7" s="78"/>
      <c r="AE7" s="78"/>
      <c r="AF7" s="78"/>
      <c r="AG7" s="79"/>
      <c r="AI7" s="147"/>
      <c r="AJ7" s="94"/>
      <c r="AK7" s="103"/>
      <c r="AL7" s="103"/>
      <c r="AM7" s="103"/>
      <c r="AN7" s="103"/>
      <c r="AO7" s="103"/>
      <c r="AP7" s="112"/>
      <c r="AR7" s="147"/>
      <c r="AS7" s="94"/>
      <c r="AT7" s="103"/>
      <c r="AU7" s="103"/>
      <c r="AV7" s="103"/>
      <c r="AW7" s="103"/>
      <c r="AX7" s="103"/>
      <c r="AY7" s="112"/>
    </row>
    <row r="8" spans="1:51" x14ac:dyDescent="0.25">
      <c r="A8" s="145">
        <v>29</v>
      </c>
      <c r="B8" s="23"/>
      <c r="C8" s="17"/>
      <c r="D8" s="17"/>
      <c r="E8" s="17"/>
      <c r="F8" s="17"/>
      <c r="G8" s="17"/>
      <c r="H8" s="18"/>
      <c r="J8" s="72"/>
      <c r="K8" s="73"/>
      <c r="L8" s="73"/>
      <c r="M8" s="73"/>
      <c r="N8" s="73"/>
      <c r="O8" s="73"/>
      <c r="P8" s="74"/>
      <c r="Q8" s="145">
        <v>29</v>
      </c>
      <c r="R8" s="72"/>
      <c r="S8" s="73"/>
      <c r="T8" s="73"/>
      <c r="U8" s="73"/>
      <c r="V8" s="73"/>
      <c r="W8" s="73"/>
      <c r="X8" s="74"/>
      <c r="Z8" s="145">
        <v>29</v>
      </c>
      <c r="AA8" s="72"/>
      <c r="AB8" s="73"/>
      <c r="AC8" s="73"/>
      <c r="AD8" s="73"/>
      <c r="AE8" s="73"/>
      <c r="AF8" s="73"/>
      <c r="AG8" s="74"/>
      <c r="AI8" s="145">
        <v>29</v>
      </c>
      <c r="AJ8" s="96"/>
      <c r="AK8" s="105"/>
      <c r="AL8" s="105"/>
      <c r="AM8" s="105"/>
      <c r="AN8" s="105"/>
      <c r="AO8" s="105"/>
      <c r="AP8" s="114"/>
      <c r="AR8" s="145">
        <v>29</v>
      </c>
      <c r="AS8" s="96"/>
      <c r="AT8" s="105"/>
      <c r="AU8" s="105"/>
      <c r="AV8" s="105"/>
      <c r="AW8" s="105"/>
      <c r="AX8" s="105"/>
      <c r="AY8" s="114"/>
    </row>
    <row r="9" spans="1:51" x14ac:dyDescent="0.25">
      <c r="A9" s="146"/>
      <c r="B9" s="23"/>
      <c r="C9" s="17"/>
      <c r="D9" s="17"/>
      <c r="E9" s="17"/>
      <c r="F9" s="17"/>
      <c r="G9" s="17"/>
      <c r="H9" s="18"/>
      <c r="J9" s="75"/>
      <c r="P9" s="76"/>
      <c r="Q9" s="146"/>
      <c r="R9" s="75"/>
      <c r="X9" s="76"/>
      <c r="Z9" s="146"/>
      <c r="AA9" s="75"/>
      <c r="AG9" s="76"/>
      <c r="AI9" s="146"/>
      <c r="AJ9" s="95"/>
      <c r="AK9" s="104"/>
      <c r="AL9" s="104"/>
      <c r="AM9" s="104"/>
      <c r="AN9" s="104"/>
      <c r="AO9" s="104"/>
      <c r="AP9" s="110"/>
      <c r="AR9" s="146"/>
      <c r="AS9" s="95"/>
      <c r="AT9" s="104"/>
      <c r="AU9" s="104"/>
      <c r="AV9" s="104"/>
      <c r="AW9" s="104"/>
      <c r="AX9" s="104"/>
      <c r="AY9" s="110"/>
    </row>
    <row r="10" spans="1:51" x14ac:dyDescent="0.25">
      <c r="A10" s="146"/>
      <c r="B10" s="23"/>
      <c r="C10" s="17"/>
      <c r="D10" s="17"/>
      <c r="E10" s="17"/>
      <c r="F10" s="17"/>
      <c r="G10" s="17"/>
      <c r="H10" s="18"/>
      <c r="J10" s="75"/>
      <c r="P10" s="76"/>
      <c r="Q10" s="146"/>
      <c r="R10" s="75"/>
      <c r="X10" s="76"/>
      <c r="Z10" s="146"/>
      <c r="AA10" s="75"/>
      <c r="AG10" s="76"/>
      <c r="AI10" s="146"/>
      <c r="AJ10" s="95"/>
      <c r="AK10" s="104"/>
      <c r="AL10" s="104"/>
      <c r="AM10" s="104"/>
      <c r="AN10" s="104"/>
      <c r="AO10" s="104"/>
      <c r="AP10" s="110"/>
      <c r="AR10" s="146"/>
      <c r="AS10" s="95"/>
      <c r="AT10" s="104"/>
      <c r="AU10" s="104"/>
      <c r="AV10" s="104"/>
      <c r="AW10" s="104"/>
      <c r="AX10" s="104"/>
      <c r="AY10" s="110"/>
    </row>
    <row r="11" spans="1:51" ht="15.75" thickBot="1" x14ac:dyDescent="0.3">
      <c r="A11" s="147"/>
      <c r="B11" s="23"/>
      <c r="C11" s="17"/>
      <c r="D11" s="17"/>
      <c r="E11" s="17"/>
      <c r="F11" s="17"/>
      <c r="G11" s="17"/>
      <c r="H11" s="18"/>
      <c r="J11" s="77"/>
      <c r="K11" s="78"/>
      <c r="L11" s="78"/>
      <c r="M11" s="78"/>
      <c r="N11" s="78"/>
      <c r="O11" s="78"/>
      <c r="P11" s="79"/>
      <c r="Q11" s="147"/>
      <c r="R11" s="77"/>
      <c r="S11" s="78"/>
      <c r="T11" s="78"/>
      <c r="U11" s="78"/>
      <c r="V11" s="78"/>
      <c r="W11" s="78"/>
      <c r="X11" s="79"/>
      <c r="Z11" s="147"/>
      <c r="AA11" s="77"/>
      <c r="AB11" s="78"/>
      <c r="AC11" s="78"/>
      <c r="AD11" s="78"/>
      <c r="AE11" s="78"/>
      <c r="AF11" s="78"/>
      <c r="AG11" s="79"/>
      <c r="AI11" s="147"/>
      <c r="AJ11" s="94"/>
      <c r="AK11" s="103"/>
      <c r="AL11" s="103"/>
      <c r="AM11" s="103"/>
      <c r="AN11" s="103"/>
      <c r="AO11" s="103"/>
      <c r="AP11" s="112"/>
      <c r="AR11" s="147"/>
      <c r="AS11" s="94"/>
      <c r="AT11" s="103"/>
      <c r="AU11" s="103"/>
      <c r="AV11" s="103"/>
      <c r="AW11" s="103"/>
      <c r="AX11" s="103"/>
      <c r="AY11" s="112"/>
    </row>
    <row r="12" spans="1:51" x14ac:dyDescent="0.25">
      <c r="A12" s="145">
        <v>30</v>
      </c>
      <c r="B12" s="15"/>
      <c r="C12" s="16"/>
      <c r="D12" s="16"/>
      <c r="E12" s="16"/>
      <c r="F12" s="16"/>
      <c r="G12" s="16"/>
      <c r="H12" s="31"/>
      <c r="J12" s="75"/>
      <c r="P12" s="76"/>
      <c r="Q12" s="145">
        <v>30</v>
      </c>
      <c r="R12" s="75"/>
      <c r="X12" s="76"/>
      <c r="Z12" s="145">
        <v>30</v>
      </c>
      <c r="AA12" s="75"/>
      <c r="AG12" s="76"/>
      <c r="AI12" s="145">
        <v>30</v>
      </c>
      <c r="AJ12" s="95"/>
      <c r="AK12" s="104"/>
      <c r="AL12" s="104"/>
      <c r="AM12" s="104"/>
      <c r="AN12" s="104"/>
      <c r="AO12" s="104"/>
      <c r="AP12" s="110"/>
      <c r="AR12" s="145">
        <v>30</v>
      </c>
      <c r="AS12" s="95"/>
      <c r="AT12" s="104"/>
      <c r="AU12" s="104"/>
      <c r="AV12" s="104"/>
      <c r="AW12" s="104"/>
      <c r="AX12" s="104"/>
      <c r="AY12" s="110"/>
    </row>
    <row r="13" spans="1:51" x14ac:dyDescent="0.25">
      <c r="A13" s="146"/>
      <c r="B13" s="23"/>
      <c r="C13" s="17"/>
      <c r="D13" s="17"/>
      <c r="E13" s="17"/>
      <c r="F13" s="17"/>
      <c r="G13" s="17"/>
      <c r="H13" s="18"/>
      <c r="J13" s="75"/>
      <c r="P13" s="76"/>
      <c r="Q13" s="146"/>
      <c r="R13" s="75"/>
      <c r="X13" s="76"/>
      <c r="Z13" s="146"/>
      <c r="AA13" s="75"/>
      <c r="AG13" s="76"/>
      <c r="AI13" s="146"/>
      <c r="AJ13" s="95"/>
      <c r="AK13" s="104"/>
      <c r="AL13" s="104"/>
      <c r="AM13" s="104"/>
      <c r="AN13" s="104"/>
      <c r="AO13" s="104"/>
      <c r="AP13" s="110"/>
      <c r="AR13" s="146"/>
      <c r="AS13" s="95"/>
      <c r="AT13" s="104"/>
      <c r="AU13" s="104"/>
      <c r="AV13" s="104"/>
      <c r="AW13" s="104"/>
      <c r="AX13" s="104"/>
      <c r="AY13" s="110"/>
    </row>
    <row r="14" spans="1:51" x14ac:dyDescent="0.25">
      <c r="A14" s="146"/>
      <c r="B14" s="23"/>
      <c r="C14" s="17"/>
      <c r="D14" s="17"/>
      <c r="E14" s="17"/>
      <c r="F14" s="17"/>
      <c r="G14" s="17"/>
      <c r="H14" s="18"/>
      <c r="J14" s="75"/>
      <c r="P14" s="76"/>
      <c r="Q14" s="146"/>
      <c r="R14" s="75"/>
      <c r="X14" s="76"/>
      <c r="Z14" s="146"/>
      <c r="AA14" s="75"/>
      <c r="AG14" s="76"/>
      <c r="AI14" s="146"/>
      <c r="AJ14" s="95"/>
      <c r="AK14" s="104"/>
      <c r="AL14" s="104"/>
      <c r="AM14" s="104"/>
      <c r="AN14" s="104"/>
      <c r="AO14" s="104"/>
      <c r="AP14" s="110"/>
      <c r="AR14" s="146"/>
      <c r="AS14" s="95"/>
      <c r="AT14" s="104"/>
      <c r="AU14" s="104"/>
      <c r="AV14" s="104"/>
      <c r="AW14" s="104"/>
      <c r="AX14" s="104"/>
      <c r="AY14" s="110"/>
    </row>
    <row r="15" spans="1:51" ht="15.75" thickBot="1" x14ac:dyDescent="0.3">
      <c r="A15" s="147"/>
      <c r="B15" s="28"/>
      <c r="C15" s="29"/>
      <c r="D15" s="29"/>
      <c r="E15" s="29"/>
      <c r="F15" s="29"/>
      <c r="G15" s="29"/>
      <c r="H15" s="30"/>
      <c r="J15" s="75"/>
      <c r="P15" s="76"/>
      <c r="Q15" s="147"/>
      <c r="R15" s="75"/>
      <c r="X15" s="76"/>
      <c r="Z15" s="147"/>
      <c r="AA15" s="75"/>
      <c r="AG15" s="76"/>
      <c r="AI15" s="147"/>
      <c r="AJ15" s="95"/>
      <c r="AK15" s="104"/>
      <c r="AL15" s="104"/>
      <c r="AM15" s="104"/>
      <c r="AN15" s="104"/>
      <c r="AO15" s="104"/>
      <c r="AP15" s="110"/>
      <c r="AR15" s="147"/>
      <c r="AS15" s="95"/>
      <c r="AT15" s="104"/>
      <c r="AU15" s="104"/>
      <c r="AV15" s="104"/>
      <c r="AW15" s="104"/>
      <c r="AX15" s="104"/>
      <c r="AY15" s="110"/>
    </row>
    <row r="16" spans="1:51" x14ac:dyDescent="0.25">
      <c r="A16" s="145">
        <v>31</v>
      </c>
      <c r="B16" s="23"/>
      <c r="C16" s="17"/>
      <c r="D16" s="17"/>
      <c r="E16" s="17"/>
      <c r="F16" s="17"/>
      <c r="G16" s="17"/>
      <c r="H16" s="18"/>
      <c r="J16" s="72"/>
      <c r="K16" s="73"/>
      <c r="L16" s="73"/>
      <c r="M16" s="73"/>
      <c r="N16" s="73"/>
      <c r="O16" s="73"/>
      <c r="P16" s="74"/>
      <c r="Q16" s="145">
        <v>31</v>
      </c>
      <c r="R16" s="72"/>
      <c r="S16" s="73"/>
      <c r="T16" s="73"/>
      <c r="U16" s="73"/>
      <c r="V16" s="73"/>
      <c r="W16" s="73"/>
      <c r="X16" s="74"/>
      <c r="Z16" s="145">
        <v>31</v>
      </c>
      <c r="AA16" s="72"/>
      <c r="AB16" s="73"/>
      <c r="AC16" s="73"/>
      <c r="AD16" s="73"/>
      <c r="AE16" s="73"/>
      <c r="AF16" s="73"/>
      <c r="AG16" s="74"/>
      <c r="AI16" s="145">
        <v>31</v>
      </c>
      <c r="AJ16" s="96"/>
      <c r="AK16" s="105"/>
      <c r="AL16" s="105"/>
      <c r="AM16" s="105"/>
      <c r="AN16" s="105"/>
      <c r="AO16" s="105"/>
      <c r="AP16" s="114"/>
      <c r="AR16" s="145">
        <v>31</v>
      </c>
      <c r="AS16" s="96"/>
      <c r="AT16" s="105"/>
      <c r="AU16" s="105"/>
      <c r="AV16" s="105"/>
      <c r="AW16" s="105"/>
      <c r="AX16" s="105"/>
      <c r="AY16" s="114"/>
    </row>
    <row r="17" spans="1:51" x14ac:dyDescent="0.25">
      <c r="A17" s="146"/>
      <c r="B17" s="23"/>
      <c r="C17" s="17"/>
      <c r="D17" s="17"/>
      <c r="E17" s="17"/>
      <c r="F17" s="17"/>
      <c r="G17" s="17"/>
      <c r="H17" s="18"/>
      <c r="J17" s="75"/>
      <c r="P17" s="76"/>
      <c r="Q17" s="146"/>
      <c r="R17" s="75"/>
      <c r="X17" s="76"/>
      <c r="Z17" s="146"/>
      <c r="AA17" s="75"/>
      <c r="AG17" s="76"/>
      <c r="AI17" s="146"/>
      <c r="AJ17" s="95"/>
      <c r="AK17" s="104"/>
      <c r="AL17" s="104"/>
      <c r="AM17" s="104"/>
      <c r="AN17" s="104"/>
      <c r="AO17" s="104"/>
      <c r="AP17" s="110"/>
      <c r="AR17" s="146"/>
      <c r="AS17" s="95"/>
      <c r="AT17" s="104"/>
      <c r="AU17" s="104"/>
      <c r="AV17" s="104"/>
      <c r="AW17" s="104"/>
      <c r="AX17" s="104"/>
      <c r="AY17" s="110"/>
    </row>
    <row r="18" spans="1:51" x14ac:dyDescent="0.25">
      <c r="A18" s="146"/>
      <c r="B18" s="23"/>
      <c r="C18" s="17"/>
      <c r="D18" s="17"/>
      <c r="E18" s="17"/>
      <c r="F18" s="17"/>
      <c r="G18" s="17"/>
      <c r="H18" s="18"/>
      <c r="J18" s="75"/>
      <c r="P18" s="76"/>
      <c r="Q18" s="146"/>
      <c r="R18" s="75"/>
      <c r="X18" s="76"/>
      <c r="Z18" s="146"/>
      <c r="AA18" s="75"/>
      <c r="AG18" s="76"/>
      <c r="AI18" s="146"/>
      <c r="AJ18" s="95"/>
      <c r="AK18" s="104"/>
      <c r="AL18" s="104"/>
      <c r="AM18" s="104"/>
      <c r="AN18" s="104"/>
      <c r="AO18" s="104"/>
      <c r="AP18" s="110"/>
      <c r="AR18" s="146"/>
      <c r="AS18" s="95"/>
      <c r="AT18" s="104"/>
      <c r="AU18" s="104"/>
      <c r="AV18" s="104"/>
      <c r="AW18" s="104"/>
      <c r="AX18" s="104"/>
      <c r="AY18" s="110"/>
    </row>
    <row r="19" spans="1:51" ht="15.75" thickBot="1" x14ac:dyDescent="0.3">
      <c r="A19" s="147"/>
      <c r="B19" s="23"/>
      <c r="C19" s="17"/>
      <c r="D19" s="17"/>
      <c r="E19" s="17"/>
      <c r="F19" s="17"/>
      <c r="G19" s="17"/>
      <c r="H19" s="18"/>
      <c r="J19" s="77"/>
      <c r="K19" s="78"/>
      <c r="L19" s="78"/>
      <c r="M19" s="78"/>
      <c r="N19" s="78"/>
      <c r="O19" s="78"/>
      <c r="P19" s="79"/>
      <c r="Q19" s="147"/>
      <c r="R19" s="77"/>
      <c r="S19" s="78"/>
      <c r="T19" s="78"/>
      <c r="U19" s="78"/>
      <c r="V19" s="78"/>
      <c r="W19" s="78"/>
      <c r="X19" s="79"/>
      <c r="Z19" s="147"/>
      <c r="AA19" s="77"/>
      <c r="AB19" s="78"/>
      <c r="AC19" s="78"/>
      <c r="AD19" s="78"/>
      <c r="AE19" s="78"/>
      <c r="AF19" s="78"/>
      <c r="AG19" s="79"/>
      <c r="AI19" s="147"/>
      <c r="AJ19" s="94"/>
      <c r="AK19" s="103"/>
      <c r="AL19" s="103"/>
      <c r="AM19" s="103"/>
      <c r="AN19" s="103"/>
      <c r="AO19" s="103"/>
      <c r="AP19" s="112"/>
      <c r="AR19" s="147"/>
      <c r="AS19" s="94"/>
      <c r="AT19" s="103"/>
      <c r="AU19" s="103"/>
      <c r="AV19" s="103"/>
      <c r="AW19" s="103"/>
      <c r="AX19" s="103"/>
      <c r="AY19" s="112"/>
    </row>
    <row r="20" spans="1:51" x14ac:dyDescent="0.25">
      <c r="A20" s="145">
        <v>32</v>
      </c>
      <c r="B20" s="15"/>
      <c r="C20" s="16">
        <v>0</v>
      </c>
      <c r="D20" s="16">
        <v>2</v>
      </c>
      <c r="E20" s="16">
        <v>2.7272727272727275</v>
      </c>
      <c r="F20" s="16"/>
      <c r="G20" s="16"/>
      <c r="H20" s="31">
        <v>1.2083333333333333</v>
      </c>
      <c r="J20" s="75"/>
      <c r="P20" s="76"/>
      <c r="Q20" s="145">
        <v>32</v>
      </c>
      <c r="R20" s="75"/>
      <c r="X20" s="76"/>
      <c r="Z20" s="145">
        <v>32</v>
      </c>
      <c r="AA20" s="75"/>
      <c r="AG20" s="76"/>
      <c r="AI20" s="145">
        <v>32</v>
      </c>
      <c r="AJ20" s="95"/>
      <c r="AK20" s="104"/>
      <c r="AL20" s="104"/>
      <c r="AM20" s="104"/>
      <c r="AN20" s="104"/>
      <c r="AO20" s="104"/>
      <c r="AP20" s="110"/>
      <c r="AR20" s="145">
        <v>32</v>
      </c>
      <c r="AS20" s="95"/>
      <c r="AT20" s="104"/>
      <c r="AU20" s="104"/>
      <c r="AV20" s="104"/>
      <c r="AW20" s="104"/>
      <c r="AX20" s="104"/>
      <c r="AY20" s="110"/>
    </row>
    <row r="21" spans="1:51" x14ac:dyDescent="0.25">
      <c r="A21" s="146"/>
      <c r="B21" s="23"/>
      <c r="C21" s="17">
        <v>3.8701298701298703</v>
      </c>
      <c r="D21" s="17">
        <v>4</v>
      </c>
      <c r="E21" s="17">
        <v>2.263157894736842</v>
      </c>
      <c r="F21" s="17"/>
      <c r="G21" s="17"/>
      <c r="H21" s="18">
        <v>1.3</v>
      </c>
      <c r="J21" s="75"/>
      <c r="P21" s="76"/>
      <c r="Q21" s="146"/>
      <c r="R21" s="75"/>
      <c r="X21" s="76"/>
      <c r="Z21" s="146"/>
      <c r="AA21" s="75"/>
      <c r="AG21" s="76"/>
      <c r="AI21" s="146"/>
      <c r="AJ21" s="95"/>
      <c r="AK21" s="104"/>
      <c r="AL21" s="104"/>
      <c r="AM21" s="104"/>
      <c r="AN21" s="104"/>
      <c r="AO21" s="104"/>
      <c r="AP21" s="110"/>
      <c r="AR21" s="146"/>
      <c r="AS21" s="95"/>
      <c r="AT21" s="104"/>
      <c r="AU21" s="104"/>
      <c r="AV21" s="104"/>
      <c r="AW21" s="104"/>
      <c r="AX21" s="104"/>
      <c r="AY21" s="110"/>
    </row>
    <row r="22" spans="1:51" x14ac:dyDescent="0.25">
      <c r="A22" s="146"/>
      <c r="B22" s="23"/>
      <c r="C22" s="17">
        <v>5.5</v>
      </c>
      <c r="D22" s="17"/>
      <c r="E22" s="17"/>
      <c r="F22" s="17"/>
      <c r="G22" s="17"/>
      <c r="H22" s="18">
        <v>1.25</v>
      </c>
      <c r="J22" s="75"/>
      <c r="P22" s="76"/>
      <c r="Q22" s="146"/>
      <c r="R22" s="75"/>
      <c r="X22" s="76"/>
      <c r="Z22" s="146"/>
      <c r="AA22" s="75"/>
      <c r="AG22" s="76"/>
      <c r="AI22" s="146"/>
      <c r="AJ22" s="95"/>
      <c r="AK22" s="104"/>
      <c r="AL22" s="104"/>
      <c r="AM22" s="104"/>
      <c r="AN22" s="104"/>
      <c r="AO22" s="104"/>
      <c r="AP22" s="110"/>
      <c r="AR22" s="146"/>
      <c r="AS22" s="95"/>
      <c r="AT22" s="104"/>
      <c r="AU22" s="104"/>
      <c r="AV22" s="104"/>
      <c r="AW22" s="104"/>
      <c r="AX22" s="104"/>
      <c r="AY22" s="110"/>
    </row>
    <row r="23" spans="1:51" ht="15.75" thickBot="1" x14ac:dyDescent="0.3">
      <c r="A23" s="147"/>
      <c r="B23" s="28"/>
      <c r="C23" s="29"/>
      <c r="D23" s="29"/>
      <c r="E23" s="29"/>
      <c r="F23" s="29"/>
      <c r="G23" s="29"/>
      <c r="H23" s="30"/>
      <c r="J23" s="81">
        <v>0</v>
      </c>
      <c r="K23" s="82">
        <v>0</v>
      </c>
      <c r="L23" s="82">
        <v>0</v>
      </c>
      <c r="M23" s="82">
        <v>0</v>
      </c>
      <c r="P23" s="76">
        <v>0</v>
      </c>
      <c r="Q23" s="147"/>
      <c r="R23" s="87">
        <f>SUM(B20:B23)*J23</f>
        <v>0</v>
      </c>
      <c r="S23" s="88">
        <f>SUM(C20:C23)*K23</f>
        <v>0</v>
      </c>
      <c r="T23" s="88">
        <f>SUM(D20:D23)*L23</f>
        <v>0</v>
      </c>
      <c r="U23" s="88">
        <f>SUM(E20:E23)*M23</f>
        <v>0</v>
      </c>
      <c r="X23" s="90">
        <f>SUM(H20:H23)*P23</f>
        <v>0</v>
      </c>
      <c r="Z23" s="147"/>
      <c r="AA23" s="87"/>
      <c r="AB23" s="88"/>
      <c r="AC23" s="88"/>
      <c r="AD23" s="88"/>
      <c r="AG23" s="90"/>
      <c r="AI23" s="147"/>
      <c r="AJ23" s="95">
        <f>SUM(B20:B23)-R23</f>
        <v>0</v>
      </c>
      <c r="AK23" s="104">
        <f t="shared" ref="AK23" si="0">SUM(C20:C23)-S23</f>
        <v>9.3701298701298708</v>
      </c>
      <c r="AL23" s="104">
        <f t="shared" ref="AL23" si="1">SUM(D20:D23)-T23</f>
        <v>6</v>
      </c>
      <c r="AM23" s="104">
        <f t="shared" ref="AM23" si="2">SUM(E20:E23)-U23</f>
        <v>4.9904306220095691</v>
      </c>
      <c r="AN23" s="104">
        <f t="shared" ref="AN23" si="3">SUM(F20:F23)-V23</f>
        <v>0</v>
      </c>
      <c r="AO23" s="104">
        <f t="shared" ref="AO23" si="4">SUM(G20:G23)-W23</f>
        <v>0</v>
      </c>
      <c r="AP23" s="110">
        <f t="shared" ref="AP23" si="5">SUM(H20:H23)-X23</f>
        <v>3.7583333333333333</v>
      </c>
      <c r="AR23" s="147"/>
      <c r="AS23" s="141">
        <f t="shared" ref="AS23:AY23" si="6">AJ23/AJ$81</f>
        <v>0</v>
      </c>
      <c r="AT23" s="142">
        <f t="shared" si="6"/>
        <v>4.2140630270879019E-2</v>
      </c>
      <c r="AU23" s="142">
        <f t="shared" si="6"/>
        <v>3.259839446533052E-2</v>
      </c>
      <c r="AV23" s="142">
        <f t="shared" si="6"/>
        <v>3.823613624424263E-2</v>
      </c>
      <c r="AW23" s="142">
        <f t="shared" si="6"/>
        <v>0</v>
      </c>
      <c r="AX23" s="142">
        <f t="shared" si="6"/>
        <v>0</v>
      </c>
      <c r="AY23" s="143">
        <f t="shared" si="6"/>
        <v>1.6763451645827401E-2</v>
      </c>
    </row>
    <row r="24" spans="1:51" x14ac:dyDescent="0.25">
      <c r="A24" s="145">
        <v>33</v>
      </c>
      <c r="B24" s="12">
        <v>22.983425414364639</v>
      </c>
      <c r="C24" s="17">
        <v>10.348936170212767</v>
      </c>
      <c r="D24" s="17">
        <v>1.8800000000000001</v>
      </c>
      <c r="E24" s="17">
        <v>2.4117647058823528</v>
      </c>
      <c r="F24" s="17"/>
      <c r="G24" s="17">
        <v>0</v>
      </c>
      <c r="H24" s="33">
        <v>6.2</v>
      </c>
      <c r="J24" s="83"/>
      <c r="K24" s="84"/>
      <c r="L24" s="84"/>
      <c r="M24" s="84"/>
      <c r="N24" s="73"/>
      <c r="O24" s="73"/>
      <c r="P24" s="74"/>
      <c r="Q24" s="145">
        <v>33</v>
      </c>
      <c r="R24" s="72"/>
      <c r="S24" s="73"/>
      <c r="T24" s="73"/>
      <c r="U24" s="73"/>
      <c r="V24" s="73"/>
      <c r="W24" s="73"/>
      <c r="X24" s="74"/>
      <c r="Z24" s="145">
        <v>33</v>
      </c>
      <c r="AA24" s="72"/>
      <c r="AB24" s="73"/>
      <c r="AC24" s="73"/>
      <c r="AD24" s="73"/>
      <c r="AE24" s="73"/>
      <c r="AF24" s="73"/>
      <c r="AG24" s="74"/>
      <c r="AI24" s="145">
        <v>33</v>
      </c>
      <c r="AJ24" s="96"/>
      <c r="AK24" s="105"/>
      <c r="AL24" s="105"/>
      <c r="AM24" s="105"/>
      <c r="AN24" s="105"/>
      <c r="AO24" s="105"/>
      <c r="AP24" s="114"/>
      <c r="AR24" s="145">
        <v>33</v>
      </c>
      <c r="AS24" s="121"/>
      <c r="AT24" s="122"/>
      <c r="AU24" s="122"/>
      <c r="AV24" s="122"/>
      <c r="AW24" s="122"/>
      <c r="AX24" s="122"/>
      <c r="AY24" s="123"/>
    </row>
    <row r="25" spans="1:51" x14ac:dyDescent="0.25">
      <c r="A25" s="146"/>
      <c r="B25" s="12">
        <v>47.883858267716541</v>
      </c>
      <c r="C25" s="17">
        <v>11.387978142076502</v>
      </c>
      <c r="D25" s="17">
        <v>2.1559633027522938</v>
      </c>
      <c r="E25" s="17">
        <v>5.6969696969696972</v>
      </c>
      <c r="F25" s="17"/>
      <c r="G25" s="17">
        <v>2.2000000000000002</v>
      </c>
      <c r="H25" s="33">
        <v>4.9285714285714279</v>
      </c>
      <c r="J25" s="81"/>
      <c r="K25" s="82"/>
      <c r="L25" s="82"/>
      <c r="M25" s="82"/>
      <c r="P25" s="76"/>
      <c r="Q25" s="146"/>
      <c r="R25" s="75"/>
      <c r="X25" s="76"/>
      <c r="Z25" s="146"/>
      <c r="AA25" s="75"/>
      <c r="AG25" s="76"/>
      <c r="AI25" s="146"/>
      <c r="AJ25" s="95"/>
      <c r="AK25" s="104"/>
      <c r="AL25" s="104"/>
      <c r="AM25" s="104"/>
      <c r="AN25" s="104"/>
      <c r="AO25" s="104"/>
      <c r="AP25" s="110"/>
      <c r="AR25" s="146"/>
      <c r="AS25" s="124"/>
      <c r="AT25" s="125"/>
      <c r="AU25" s="125"/>
      <c r="AV25" s="125"/>
      <c r="AW25" s="125"/>
      <c r="AX25" s="125"/>
      <c r="AY25" s="126"/>
    </row>
    <row r="26" spans="1:51" x14ac:dyDescent="0.25">
      <c r="A26" s="146"/>
      <c r="B26" s="12">
        <v>20.683257918552034</v>
      </c>
      <c r="C26" s="17">
        <v>7.5362318840579716</v>
      </c>
      <c r="D26" s="17">
        <v>4.384615384615385</v>
      </c>
      <c r="E26" s="17">
        <v>3.6</v>
      </c>
      <c r="F26" s="17"/>
      <c r="G26" s="17">
        <v>0</v>
      </c>
      <c r="H26" s="33">
        <v>2.8421052631578947</v>
      </c>
      <c r="J26" s="81"/>
      <c r="K26" s="82"/>
      <c r="L26" s="82"/>
      <c r="M26" s="82"/>
      <c r="P26" s="76"/>
      <c r="Q26" s="146"/>
      <c r="R26" s="75"/>
      <c r="X26" s="76"/>
      <c r="Z26" s="146"/>
      <c r="AA26" s="75"/>
      <c r="AG26" s="76"/>
      <c r="AI26" s="146"/>
      <c r="AJ26" s="95"/>
      <c r="AK26" s="104"/>
      <c r="AL26" s="104"/>
      <c r="AM26" s="104"/>
      <c r="AN26" s="104"/>
      <c r="AO26" s="104"/>
      <c r="AP26" s="110"/>
      <c r="AR26" s="146"/>
      <c r="AS26" s="124"/>
      <c r="AT26" s="125"/>
      <c r="AU26" s="125"/>
      <c r="AV26" s="125"/>
      <c r="AW26" s="125"/>
      <c r="AX26" s="125"/>
      <c r="AY26" s="126"/>
    </row>
    <row r="27" spans="1:51" ht="15.75" thickBot="1" x14ac:dyDescent="0.3">
      <c r="A27" s="147"/>
      <c r="B27" s="12"/>
      <c r="C27" s="17"/>
      <c r="D27" s="17"/>
      <c r="E27" s="17"/>
      <c r="F27" s="17"/>
      <c r="G27" s="17"/>
      <c r="H27" s="33"/>
      <c r="J27" s="85">
        <v>8.3333333333333329E-2</v>
      </c>
      <c r="K27" s="86">
        <v>8.3333333333333329E-2</v>
      </c>
      <c r="L27" s="86">
        <v>8.3333333333333329E-2</v>
      </c>
      <c r="M27" s="86">
        <v>8.3333333333333329E-2</v>
      </c>
      <c r="N27" s="78"/>
      <c r="O27" s="78">
        <v>0</v>
      </c>
      <c r="P27" s="79">
        <v>0.1</v>
      </c>
      <c r="Q27" s="147"/>
      <c r="R27" s="94">
        <f>SUM(B24:B27)*J27</f>
        <v>7.6292118000527669</v>
      </c>
      <c r="S27" s="103">
        <f>SUM(C24:C27)*K27</f>
        <v>2.4394288496956031</v>
      </c>
      <c r="T27" s="103">
        <f>SUM(D24:D27)*L27</f>
        <v>0.7017148906139733</v>
      </c>
      <c r="U27" s="103">
        <f>SUM(E24:E27)*M27</f>
        <v>0.97572786690433744</v>
      </c>
      <c r="V27" s="103"/>
      <c r="W27" s="89">
        <f>SUM(G24:G27)*O27</f>
        <v>0</v>
      </c>
      <c r="X27" s="112">
        <f>SUM(H24:H27)*P27</f>
        <v>1.3970676691729325</v>
      </c>
      <c r="Z27" s="147"/>
      <c r="AA27" s="91">
        <f t="shared" ref="AA27:AG27" si="7">R27/R$81</f>
        <v>5.877799056261802E-3</v>
      </c>
      <c r="AB27" s="100">
        <f t="shared" si="7"/>
        <v>6.3226902038677904E-3</v>
      </c>
      <c r="AC27" s="100">
        <f t="shared" si="7"/>
        <v>2.4025590163176281E-3</v>
      </c>
      <c r="AD27" s="100">
        <f t="shared" si="7"/>
        <v>2.2499698046170428E-3</v>
      </c>
      <c r="AE27" s="100">
        <f t="shared" si="7"/>
        <v>0</v>
      </c>
      <c r="AF27" s="100">
        <f t="shared" si="7"/>
        <v>0</v>
      </c>
      <c r="AG27" s="111">
        <f t="shared" si="7"/>
        <v>1.4380432719112636E-3</v>
      </c>
      <c r="AI27" s="147"/>
      <c r="AJ27" s="94">
        <f>SUM(B24:B27)-R27</f>
        <v>83.921329800580438</v>
      </c>
      <c r="AK27" s="103">
        <f t="shared" ref="AK27:AP27" si="8">SUM(C24:C27)-S27</f>
        <v>26.833717346651639</v>
      </c>
      <c r="AL27" s="103">
        <f t="shared" si="8"/>
        <v>7.7188637967537064</v>
      </c>
      <c r="AM27" s="103">
        <f t="shared" si="8"/>
        <v>10.733006535947712</v>
      </c>
      <c r="AN27" s="103">
        <f t="shared" si="8"/>
        <v>0</v>
      </c>
      <c r="AO27" s="103">
        <f t="shared" si="8"/>
        <v>2.2000000000000002</v>
      </c>
      <c r="AP27" s="112">
        <f t="shared" si="8"/>
        <v>12.573609022556392</v>
      </c>
      <c r="AR27" s="147"/>
      <c r="AS27" s="127">
        <f t="shared" ref="AS27:AY27" si="9">AJ27/AJ$81</f>
        <v>0.14287416096506231</v>
      </c>
      <c r="AT27" s="128">
        <f t="shared" si="9"/>
        <v>0.1206802656069106</v>
      </c>
      <c r="AU27" s="128">
        <f t="shared" si="9"/>
        <v>4.1937094478456019E-2</v>
      </c>
      <c r="AV27" s="128">
        <f t="shared" si="9"/>
        <v>8.2235127848262965E-2</v>
      </c>
      <c r="AW27" s="128">
        <f t="shared" si="9"/>
        <v>0</v>
      </c>
      <c r="AX27" s="128">
        <f t="shared" si="9"/>
        <v>2.3245208619468476E-2</v>
      </c>
      <c r="AY27" s="129">
        <f t="shared" si="9"/>
        <v>5.6082595174234119E-2</v>
      </c>
    </row>
    <row r="28" spans="1:51" x14ac:dyDescent="0.25">
      <c r="A28" s="145">
        <v>34</v>
      </c>
      <c r="B28" s="34">
        <v>90.87155963302753</v>
      </c>
      <c r="C28" s="16">
        <v>15.314487632508833</v>
      </c>
      <c r="D28" s="16">
        <v>20.776119402985074</v>
      </c>
      <c r="E28" s="16">
        <v>4.7647058823529411</v>
      </c>
      <c r="F28" s="16"/>
      <c r="G28" s="16">
        <v>5.25</v>
      </c>
      <c r="H28" s="35">
        <v>16.345794392523363</v>
      </c>
      <c r="J28" s="81"/>
      <c r="K28" s="82"/>
      <c r="L28" s="82"/>
      <c r="M28" s="82"/>
      <c r="P28" s="76"/>
      <c r="Q28" s="145">
        <v>34</v>
      </c>
      <c r="R28" s="95"/>
      <c r="S28" s="104"/>
      <c r="T28" s="104"/>
      <c r="U28" s="104"/>
      <c r="V28" s="104"/>
      <c r="X28" s="110"/>
      <c r="Z28" s="145">
        <v>34</v>
      </c>
      <c r="AA28" s="92"/>
      <c r="AB28" s="101"/>
      <c r="AC28" s="101"/>
      <c r="AD28" s="101"/>
      <c r="AE28" s="101"/>
      <c r="AF28" s="101"/>
      <c r="AG28" s="109"/>
      <c r="AI28" s="145">
        <v>34</v>
      </c>
      <c r="AJ28" s="95"/>
      <c r="AK28" s="104"/>
      <c r="AL28" s="104"/>
      <c r="AM28" s="104"/>
      <c r="AN28" s="104"/>
      <c r="AO28" s="104"/>
      <c r="AP28" s="110"/>
      <c r="AR28" s="145">
        <v>34</v>
      </c>
      <c r="AS28" s="124"/>
      <c r="AT28" s="125"/>
      <c r="AU28" s="125"/>
      <c r="AV28" s="125"/>
      <c r="AW28" s="125"/>
      <c r="AX28" s="125"/>
      <c r="AY28" s="126"/>
    </row>
    <row r="29" spans="1:51" x14ac:dyDescent="0.25">
      <c r="A29" s="146"/>
      <c r="B29" s="12">
        <v>48.67289719626168</v>
      </c>
      <c r="C29" s="17">
        <v>20.543478260869566</v>
      </c>
      <c r="D29" s="17">
        <v>36.325757575757578</v>
      </c>
      <c r="E29" s="17">
        <v>13.623853211009175</v>
      </c>
      <c r="F29" s="17"/>
      <c r="G29" s="17">
        <v>2.1846153846153848</v>
      </c>
      <c r="H29" s="33">
        <v>18.257731958762886</v>
      </c>
      <c r="J29" s="81"/>
      <c r="K29" s="82"/>
      <c r="L29" s="82"/>
      <c r="M29" s="82"/>
      <c r="P29" s="76"/>
      <c r="Q29" s="146"/>
      <c r="R29" s="95"/>
      <c r="S29" s="104"/>
      <c r="T29" s="104"/>
      <c r="U29" s="104"/>
      <c r="V29" s="104"/>
      <c r="X29" s="110"/>
      <c r="Z29" s="146"/>
      <c r="AA29" s="92"/>
      <c r="AB29" s="101"/>
      <c r="AC29" s="101"/>
      <c r="AD29" s="101"/>
      <c r="AE29" s="101"/>
      <c r="AF29" s="101"/>
      <c r="AG29" s="109"/>
      <c r="AI29" s="146"/>
      <c r="AJ29" s="95"/>
      <c r="AK29" s="104"/>
      <c r="AL29" s="104"/>
      <c r="AM29" s="104"/>
      <c r="AN29" s="104"/>
      <c r="AO29" s="104"/>
      <c r="AP29" s="110"/>
      <c r="AR29" s="146"/>
      <c r="AS29" s="124"/>
      <c r="AT29" s="125"/>
      <c r="AU29" s="125"/>
      <c r="AV29" s="125"/>
      <c r="AW29" s="125"/>
      <c r="AX29" s="125"/>
      <c r="AY29" s="126"/>
    </row>
    <row r="30" spans="1:51" x14ac:dyDescent="0.25">
      <c r="A30" s="146"/>
      <c r="B30" s="12">
        <v>36.862903225806448</v>
      </c>
      <c r="C30" s="17">
        <v>8.2956521739130427</v>
      </c>
      <c r="D30" s="17">
        <v>9.6923076923076916</v>
      </c>
      <c r="E30" s="17">
        <v>6.042553191489362</v>
      </c>
      <c r="F30" s="17"/>
      <c r="G30" s="17">
        <v>4.3125</v>
      </c>
      <c r="H30" s="33">
        <v>15.74468085106383</v>
      </c>
      <c r="J30" s="81"/>
      <c r="K30" s="82"/>
      <c r="L30" s="82"/>
      <c r="M30" s="82"/>
      <c r="P30" s="76"/>
      <c r="Q30" s="146"/>
      <c r="R30" s="95"/>
      <c r="S30" s="104"/>
      <c r="T30" s="104"/>
      <c r="U30" s="104"/>
      <c r="V30" s="104"/>
      <c r="X30" s="110"/>
      <c r="Z30" s="146"/>
      <c r="AA30" s="92"/>
      <c r="AB30" s="101"/>
      <c r="AC30" s="101"/>
      <c r="AD30" s="101"/>
      <c r="AE30" s="101"/>
      <c r="AF30" s="101"/>
      <c r="AG30" s="109"/>
      <c r="AI30" s="146"/>
      <c r="AJ30" s="95"/>
      <c r="AK30" s="104"/>
      <c r="AL30" s="104"/>
      <c r="AM30" s="104"/>
      <c r="AN30" s="104"/>
      <c r="AO30" s="104"/>
      <c r="AP30" s="110"/>
      <c r="AR30" s="146"/>
      <c r="AS30" s="124"/>
      <c r="AT30" s="125"/>
      <c r="AU30" s="125"/>
      <c r="AV30" s="125"/>
      <c r="AW30" s="125"/>
      <c r="AX30" s="125"/>
      <c r="AY30" s="126"/>
    </row>
    <row r="31" spans="1:51" ht="15.75" thickBot="1" x14ac:dyDescent="0.3">
      <c r="A31" s="147"/>
      <c r="B31" s="36"/>
      <c r="C31" s="29"/>
      <c r="D31" s="29"/>
      <c r="E31" s="29"/>
      <c r="F31" s="29"/>
      <c r="G31" s="29"/>
      <c r="H31" s="37"/>
      <c r="J31" s="81">
        <v>0.155555555555556</v>
      </c>
      <c r="K31" s="82">
        <v>0.15555555555555556</v>
      </c>
      <c r="L31" s="82">
        <v>0.15555555555555556</v>
      </c>
      <c r="M31" s="82">
        <v>0.15555555555555556</v>
      </c>
      <c r="O31">
        <v>0.125</v>
      </c>
      <c r="P31" s="80">
        <v>0.16216216216216217</v>
      </c>
      <c r="Q31" s="147"/>
      <c r="R31" s="95">
        <f>SUM(B28:B31)*J31</f>
        <v>27.441144897459399</v>
      </c>
      <c r="S31" s="104">
        <f>SUM(C28:C31)*K31</f>
        <v>6.868340588245335</v>
      </c>
      <c r="T31" s="104">
        <f>SUM(D28:D31)*L31</f>
        <v>10.39020650438561</v>
      </c>
      <c r="U31" s="104">
        <f>SUM(E28:E31)*M31</f>
        <v>3.8003952443102298</v>
      </c>
      <c r="V31" s="104"/>
      <c r="W31" s="104">
        <f>SUM(G28:G31)*O31</f>
        <v>1.468389423076923</v>
      </c>
      <c r="X31" s="110">
        <f>SUM(H28:H31)*P31</f>
        <v>8.1645741409216352</v>
      </c>
      <c r="Z31" s="147"/>
      <c r="AA31" s="92">
        <f t="shared" ref="AA31:AG31" si="10">R31/R$81</f>
        <v>2.1141572656288639E-2</v>
      </c>
      <c r="AB31" s="101">
        <f t="shared" si="10"/>
        <v>1.7801867744388262E-2</v>
      </c>
      <c r="AC31" s="101">
        <f t="shared" si="10"/>
        <v>3.5574397312093498E-2</v>
      </c>
      <c r="AD31" s="101">
        <f t="shared" si="10"/>
        <v>8.7634829703460374E-3</v>
      </c>
      <c r="AE31" s="101">
        <f t="shared" si="10"/>
        <v>0</v>
      </c>
      <c r="AF31" s="101">
        <f t="shared" si="10"/>
        <v>3.3320393768506498E-3</v>
      </c>
      <c r="AG31" s="109">
        <f t="shared" si="10"/>
        <v>8.4040388096045127E-3</v>
      </c>
      <c r="AI31" s="147"/>
      <c r="AJ31" s="95">
        <f>SUM(B28:B31)-R31</f>
        <v>148.96621515763624</v>
      </c>
      <c r="AK31" s="104">
        <f t="shared" ref="AK31:AP31" si="11">SUM(C28:C31)-S31</f>
        <v>37.285277479046101</v>
      </c>
      <c r="AL31" s="104">
        <f t="shared" si="11"/>
        <v>56.403978166664736</v>
      </c>
      <c r="AM31" s="104">
        <f t="shared" si="11"/>
        <v>20.630717040541246</v>
      </c>
      <c r="AN31" s="104">
        <f t="shared" si="11"/>
        <v>0</v>
      </c>
      <c r="AO31" s="104">
        <f t="shared" si="11"/>
        <v>10.278725961538461</v>
      </c>
      <c r="AP31" s="110">
        <f t="shared" si="11"/>
        <v>42.183633061428445</v>
      </c>
      <c r="AR31" s="147"/>
      <c r="AS31" s="124">
        <f t="shared" ref="AS31:AY31" si="12">AJ31/AJ$81</f>
        <v>0.25361160331185578</v>
      </c>
      <c r="AT31" s="125">
        <f t="shared" si="12"/>
        <v>0.16768445203735866</v>
      </c>
      <c r="AU31" s="125">
        <f t="shared" si="12"/>
        <v>0.30644652161513786</v>
      </c>
      <c r="AV31" s="125">
        <f t="shared" si="12"/>
        <v>0.15807030842178105</v>
      </c>
      <c r="AW31" s="125">
        <f t="shared" si="12"/>
        <v>0</v>
      </c>
      <c r="AX31" s="125">
        <f t="shared" si="12"/>
        <v>0.1086050587810492</v>
      </c>
      <c r="AY31" s="126">
        <f t="shared" si="12"/>
        <v>0.18815342609416813</v>
      </c>
    </row>
    <row r="32" spans="1:51" x14ac:dyDescent="0.25">
      <c r="A32" s="145">
        <v>35</v>
      </c>
      <c r="B32" s="12">
        <v>53</v>
      </c>
      <c r="C32" s="17">
        <v>25.877300613496935</v>
      </c>
      <c r="D32" s="17">
        <v>21.028846153846153</v>
      </c>
      <c r="E32" s="17">
        <v>11.842105263157896</v>
      </c>
      <c r="F32" s="17">
        <v>14.631578947368419</v>
      </c>
      <c r="G32" s="17">
        <v>4.1194029850746272</v>
      </c>
      <c r="H32" s="33">
        <v>23.1875</v>
      </c>
      <c r="J32" s="83"/>
      <c r="K32" s="84"/>
      <c r="L32" s="84"/>
      <c r="M32" s="84"/>
      <c r="N32" s="73"/>
      <c r="O32" s="73"/>
      <c r="P32" s="74"/>
      <c r="Q32" s="145">
        <v>35</v>
      </c>
      <c r="R32" s="96"/>
      <c r="S32" s="105"/>
      <c r="T32" s="105"/>
      <c r="U32" s="105"/>
      <c r="V32" s="105"/>
      <c r="W32" s="105"/>
      <c r="X32" s="114"/>
      <c r="Z32" s="145">
        <v>35</v>
      </c>
      <c r="AA32" s="93"/>
      <c r="AB32" s="102"/>
      <c r="AC32" s="102"/>
      <c r="AD32" s="102"/>
      <c r="AE32" s="102"/>
      <c r="AF32" s="102"/>
      <c r="AG32" s="113"/>
      <c r="AI32" s="145">
        <v>35</v>
      </c>
      <c r="AJ32" s="96"/>
      <c r="AK32" s="105"/>
      <c r="AL32" s="105"/>
      <c r="AM32" s="105"/>
      <c r="AN32" s="105"/>
      <c r="AO32" s="105"/>
      <c r="AP32" s="114"/>
      <c r="AR32" s="145">
        <v>35</v>
      </c>
      <c r="AS32" s="121"/>
      <c r="AT32" s="122"/>
      <c r="AU32" s="122"/>
      <c r="AV32" s="122"/>
      <c r="AW32" s="122"/>
      <c r="AX32" s="122"/>
      <c r="AY32" s="123"/>
    </row>
    <row r="33" spans="1:51" x14ac:dyDescent="0.25">
      <c r="A33" s="146"/>
      <c r="B33" s="12">
        <v>112.67267683772538</v>
      </c>
      <c r="C33" s="17">
        <v>61.03806228373702</v>
      </c>
      <c r="D33" s="17">
        <v>37.43559718969555</v>
      </c>
      <c r="E33" s="17">
        <v>40.800000000000004</v>
      </c>
      <c r="F33" s="17">
        <v>14.974683544303797</v>
      </c>
      <c r="G33" s="17">
        <v>12.724409448818898</v>
      </c>
      <c r="H33" s="33">
        <v>31.323529411764707</v>
      </c>
      <c r="J33" s="81"/>
      <c r="K33" s="82"/>
      <c r="L33" s="82"/>
      <c r="M33" s="82"/>
      <c r="P33" s="76"/>
      <c r="Q33" s="146"/>
      <c r="R33" s="95"/>
      <c r="S33" s="104"/>
      <c r="T33" s="104"/>
      <c r="U33" s="104"/>
      <c r="V33" s="104"/>
      <c r="W33" s="104"/>
      <c r="X33" s="110"/>
      <c r="Z33" s="146"/>
      <c r="AA33" s="92"/>
      <c r="AB33" s="101"/>
      <c r="AC33" s="101"/>
      <c r="AD33" s="101"/>
      <c r="AE33" s="101"/>
      <c r="AF33" s="101"/>
      <c r="AG33" s="109"/>
      <c r="AI33" s="146"/>
      <c r="AJ33" s="95"/>
      <c r="AK33" s="104"/>
      <c r="AL33" s="104"/>
      <c r="AM33" s="104"/>
      <c r="AN33" s="104"/>
      <c r="AO33" s="104"/>
      <c r="AP33" s="110"/>
      <c r="AR33" s="146"/>
      <c r="AS33" s="124"/>
      <c r="AT33" s="125"/>
      <c r="AU33" s="125"/>
      <c r="AV33" s="125"/>
      <c r="AW33" s="125"/>
      <c r="AX33" s="125"/>
      <c r="AY33" s="126"/>
    </row>
    <row r="34" spans="1:51" x14ac:dyDescent="0.25">
      <c r="A34" s="146"/>
      <c r="B34" s="12">
        <v>75.211678832116789</v>
      </c>
      <c r="C34" s="17">
        <v>27.129807692307693</v>
      </c>
      <c r="D34" s="17">
        <v>7.9067796610169498</v>
      </c>
      <c r="E34" s="17">
        <v>31.122448979591837</v>
      </c>
      <c r="F34" s="17">
        <v>16.978723404255319</v>
      </c>
      <c r="G34" s="17">
        <v>7.8842105263157887</v>
      </c>
      <c r="H34" s="33">
        <v>22.042682926829269</v>
      </c>
      <c r="J34" s="81"/>
      <c r="K34" s="82"/>
      <c r="L34" s="82"/>
      <c r="M34" s="82"/>
      <c r="P34" s="76"/>
      <c r="Q34" s="146"/>
      <c r="R34" s="95"/>
      <c r="S34" s="104"/>
      <c r="T34" s="104"/>
      <c r="U34" s="104"/>
      <c r="V34" s="104"/>
      <c r="W34" s="104"/>
      <c r="X34" s="110"/>
      <c r="Z34" s="146"/>
      <c r="AA34" s="92"/>
      <c r="AB34" s="101"/>
      <c r="AC34" s="101"/>
      <c r="AD34" s="101"/>
      <c r="AE34" s="101"/>
      <c r="AF34" s="101"/>
      <c r="AG34" s="109"/>
      <c r="AI34" s="146"/>
      <c r="AJ34" s="95"/>
      <c r="AK34" s="104"/>
      <c r="AL34" s="104"/>
      <c r="AM34" s="104"/>
      <c r="AN34" s="104"/>
      <c r="AO34" s="104"/>
      <c r="AP34" s="110"/>
      <c r="AR34" s="146"/>
      <c r="AS34" s="124"/>
      <c r="AT34" s="125"/>
      <c r="AU34" s="125"/>
      <c r="AV34" s="125"/>
      <c r="AW34" s="125"/>
      <c r="AX34" s="125"/>
      <c r="AY34" s="126"/>
    </row>
    <row r="35" spans="1:51" ht="15.75" thickBot="1" x14ac:dyDescent="0.3">
      <c r="A35" s="147"/>
      <c r="B35" s="12"/>
      <c r="C35" s="17"/>
      <c r="D35" s="17"/>
      <c r="E35" s="17"/>
      <c r="F35" s="17"/>
      <c r="G35" s="17"/>
      <c r="H35" s="33"/>
      <c r="J35" s="85">
        <v>0.22352941176470589</v>
      </c>
      <c r="K35" s="86">
        <v>0.22352941176470589</v>
      </c>
      <c r="L35" s="86">
        <v>0.22352941176470589</v>
      </c>
      <c r="M35" s="86">
        <v>0.22352941176470589</v>
      </c>
      <c r="N35" s="78">
        <v>0.23809523809523808</v>
      </c>
      <c r="O35" s="78">
        <v>0</v>
      </c>
      <c r="P35" s="79">
        <v>0.2978723404255319</v>
      </c>
      <c r="Q35" s="147"/>
      <c r="R35" s="94">
        <f t="shared" ref="R35:X35" si="13">SUM(B32:B35)*J35</f>
        <v>53.844738326200009</v>
      </c>
      <c r="S35" s="103">
        <f t="shared" si="13"/>
        <v>25.492449896485784</v>
      </c>
      <c r="T35" s="103">
        <f t="shared" si="13"/>
        <v>14.835920436313112</v>
      </c>
      <c r="U35" s="103">
        <f t="shared" si="13"/>
        <v>18.72384153661465</v>
      </c>
      <c r="V35" s="103">
        <f t="shared" si="13"/>
        <v>11.091663308554175</v>
      </c>
      <c r="W35" s="103">
        <f t="shared" si="13"/>
        <v>0</v>
      </c>
      <c r="X35" s="112">
        <f t="shared" si="13"/>
        <v>22.803233462559909</v>
      </c>
      <c r="Z35" s="147"/>
      <c r="AA35" s="91">
        <f t="shared" ref="AA35:AG35" si="14">R35/R$81</f>
        <v>4.1483781078959309E-2</v>
      </c>
      <c r="AB35" s="100">
        <f t="shared" si="14"/>
        <v>6.6073197114649859E-2</v>
      </c>
      <c r="AC35" s="100">
        <f t="shared" si="14"/>
        <v>5.0795807366219289E-2</v>
      </c>
      <c r="AD35" s="100">
        <f t="shared" si="14"/>
        <v>4.3176052988499573E-2</v>
      </c>
      <c r="AE35" s="100">
        <f t="shared" si="14"/>
        <v>2.8848542002366431E-2</v>
      </c>
      <c r="AF35" s="100">
        <f t="shared" si="14"/>
        <v>0</v>
      </c>
      <c r="AG35" s="111">
        <f t="shared" si="14"/>
        <v>2.3472045901734333E-2</v>
      </c>
      <c r="AI35" s="147"/>
      <c r="AJ35" s="94">
        <f>SUM(B32:B35)-R35</f>
        <v>187.03961734364213</v>
      </c>
      <c r="AK35" s="103">
        <f t="shared" ref="AK35:AP35" si="15">SUM(C32:C35)-S35</f>
        <v>88.552720693055875</v>
      </c>
      <c r="AL35" s="103">
        <f t="shared" si="15"/>
        <v>51.535302568245548</v>
      </c>
      <c r="AM35" s="103">
        <f t="shared" si="15"/>
        <v>65.040712706135082</v>
      </c>
      <c r="AN35" s="103">
        <f t="shared" si="15"/>
        <v>35.493322587373363</v>
      </c>
      <c r="AO35" s="103">
        <f t="shared" si="15"/>
        <v>24.728022960209316</v>
      </c>
      <c r="AP35" s="112">
        <f t="shared" si="15"/>
        <v>53.750478876034073</v>
      </c>
      <c r="AR35" s="147"/>
      <c r="AS35" s="127">
        <f t="shared" ref="AS35:AY35" si="16">AJ35/AJ$81</f>
        <v>0.31843070717182986</v>
      </c>
      <c r="AT35" s="128">
        <f t="shared" si="16"/>
        <v>0.39825141315301366</v>
      </c>
      <c r="AU35" s="128">
        <f t="shared" si="16"/>
        <v>0.27999468700163821</v>
      </c>
      <c r="AV35" s="128">
        <f t="shared" si="16"/>
        <v>0.4983348614218357</v>
      </c>
      <c r="AW35" s="128">
        <f t="shared" si="16"/>
        <v>0.27773440203984939</v>
      </c>
      <c r="AX35" s="128">
        <f t="shared" si="16"/>
        <v>0.26127638748048726</v>
      </c>
      <c r="AY35" s="129">
        <f t="shared" si="16"/>
        <v>0.23974551314726325</v>
      </c>
    </row>
    <row r="36" spans="1:51" x14ac:dyDescent="0.25">
      <c r="A36" s="145">
        <v>36</v>
      </c>
      <c r="B36" s="34">
        <v>58.376383763837637</v>
      </c>
      <c r="C36" s="16">
        <v>26.40566037735849</v>
      </c>
      <c r="D36" s="16">
        <v>36</v>
      </c>
      <c r="E36" s="16">
        <v>16.981132075471699</v>
      </c>
      <c r="F36" s="16">
        <v>13.037037037037036</v>
      </c>
      <c r="G36" s="16">
        <v>4.2841530054644812</v>
      </c>
      <c r="H36" s="35">
        <v>36.983805668016196</v>
      </c>
      <c r="J36" s="81"/>
      <c r="K36" s="82"/>
      <c r="L36" s="82"/>
      <c r="M36" s="82"/>
      <c r="P36" s="76"/>
      <c r="Q36" s="145">
        <v>36</v>
      </c>
      <c r="R36" s="95"/>
      <c r="S36" s="104"/>
      <c r="T36" s="104"/>
      <c r="U36" s="104"/>
      <c r="V36" s="104"/>
      <c r="W36" s="104"/>
      <c r="X36" s="110"/>
      <c r="Z36" s="145">
        <v>36</v>
      </c>
      <c r="AA36" s="92"/>
      <c r="AB36" s="101"/>
      <c r="AC36" s="101"/>
      <c r="AD36" s="101"/>
      <c r="AE36" s="101"/>
      <c r="AF36" s="101"/>
      <c r="AG36" s="109"/>
      <c r="AI36" s="145">
        <v>36</v>
      </c>
      <c r="AJ36" s="95"/>
      <c r="AK36" s="104"/>
      <c r="AL36" s="104"/>
      <c r="AM36" s="104"/>
      <c r="AN36" s="104"/>
      <c r="AO36" s="104"/>
      <c r="AP36" s="110"/>
      <c r="AR36" s="145">
        <v>36</v>
      </c>
      <c r="AS36" s="124"/>
      <c r="AT36" s="125"/>
      <c r="AU36" s="125"/>
      <c r="AV36" s="125"/>
      <c r="AW36" s="125"/>
      <c r="AX36" s="125"/>
      <c r="AY36" s="126"/>
    </row>
    <row r="37" spans="1:51" x14ac:dyDescent="0.25">
      <c r="A37" s="146"/>
      <c r="B37" s="12">
        <v>74.378378378378386</v>
      </c>
      <c r="C37" s="17">
        <v>34.250704225352116</v>
      </c>
      <c r="D37" s="17">
        <v>72</v>
      </c>
      <c r="E37" s="17">
        <v>29.670967741935485</v>
      </c>
      <c r="F37" s="17">
        <v>10.302583025830257</v>
      </c>
      <c r="G37" s="17">
        <v>30.230769230769234</v>
      </c>
      <c r="H37" s="33">
        <v>99.719576719576708</v>
      </c>
      <c r="J37" s="81"/>
      <c r="K37" s="82"/>
      <c r="L37" s="82"/>
      <c r="M37" s="82"/>
      <c r="P37" s="76"/>
      <c r="Q37" s="146"/>
      <c r="R37" s="95"/>
      <c r="S37" s="104"/>
      <c r="T37" s="104"/>
      <c r="U37" s="104"/>
      <c r="V37" s="104"/>
      <c r="W37" s="104"/>
      <c r="X37" s="110"/>
      <c r="Z37" s="146"/>
      <c r="AA37" s="92"/>
      <c r="AB37" s="101"/>
      <c r="AC37" s="101"/>
      <c r="AD37" s="101"/>
      <c r="AE37" s="101"/>
      <c r="AF37" s="101"/>
      <c r="AG37" s="109"/>
      <c r="AI37" s="146"/>
      <c r="AJ37" s="95"/>
      <c r="AK37" s="104"/>
      <c r="AL37" s="104"/>
      <c r="AM37" s="104"/>
      <c r="AN37" s="104"/>
      <c r="AO37" s="104"/>
      <c r="AP37" s="110"/>
      <c r="AR37" s="146"/>
      <c r="AS37" s="124"/>
      <c r="AT37" s="125"/>
      <c r="AU37" s="125"/>
      <c r="AV37" s="125"/>
      <c r="AW37" s="125"/>
      <c r="AX37" s="125"/>
      <c r="AY37" s="126"/>
    </row>
    <row r="38" spans="1:51" x14ac:dyDescent="0.25">
      <c r="A38" s="146"/>
      <c r="B38" s="12">
        <v>52.627118644067792</v>
      </c>
      <c r="C38" s="17">
        <v>20.60377358490566</v>
      </c>
      <c r="D38" s="17"/>
      <c r="E38" s="17"/>
      <c r="F38" s="17">
        <v>48</v>
      </c>
      <c r="G38" s="17">
        <v>15.257731958762886</v>
      </c>
      <c r="H38" s="33">
        <v>74.117647058823522</v>
      </c>
      <c r="J38" s="81"/>
      <c r="K38" s="82"/>
      <c r="L38" s="82"/>
      <c r="M38" s="82"/>
      <c r="P38" s="76"/>
      <c r="Q38" s="146"/>
      <c r="R38" s="95"/>
      <c r="S38" s="104"/>
      <c r="T38" s="104"/>
      <c r="U38" s="104"/>
      <c r="V38" s="104"/>
      <c r="W38" s="104"/>
      <c r="X38" s="110"/>
      <c r="Z38" s="146"/>
      <c r="AA38" s="92"/>
      <c r="AB38" s="101"/>
      <c r="AC38" s="101"/>
      <c r="AD38" s="101"/>
      <c r="AE38" s="101"/>
      <c r="AF38" s="101"/>
      <c r="AG38" s="109"/>
      <c r="AI38" s="146"/>
      <c r="AJ38" s="95"/>
      <c r="AK38" s="104"/>
      <c r="AL38" s="104"/>
      <c r="AM38" s="104"/>
      <c r="AN38" s="104"/>
      <c r="AO38" s="104"/>
      <c r="AP38" s="110"/>
      <c r="AR38" s="146"/>
      <c r="AS38" s="124"/>
      <c r="AT38" s="125"/>
      <c r="AU38" s="125"/>
      <c r="AV38" s="125"/>
      <c r="AW38" s="125"/>
      <c r="AX38" s="125"/>
      <c r="AY38" s="126"/>
    </row>
    <row r="39" spans="1:51" ht="15.75" thickBot="1" x14ac:dyDescent="0.3">
      <c r="A39" s="147"/>
      <c r="B39" s="36"/>
      <c r="C39" s="29"/>
      <c r="D39" s="29"/>
      <c r="E39" s="29"/>
      <c r="F39" s="29"/>
      <c r="G39" s="29"/>
      <c r="H39" s="37"/>
      <c r="J39" s="81">
        <v>0.42222222222222222</v>
      </c>
      <c r="K39" s="82">
        <v>0.42222222222222222</v>
      </c>
      <c r="L39" s="82">
        <v>0.42222222222222222</v>
      </c>
      <c r="M39" s="82">
        <v>0.42222222222222222</v>
      </c>
      <c r="N39">
        <v>0.4</v>
      </c>
      <c r="O39">
        <v>0.22222222222222221</v>
      </c>
      <c r="P39" s="76">
        <v>0.49541284403669728</v>
      </c>
      <c r="Q39" s="147"/>
      <c r="R39" s="95">
        <f t="shared" ref="R39:X39" si="17">SUM(B36:B39)*J39</f>
        <v>78.272349665319823</v>
      </c>
      <c r="S39" s="104">
        <f t="shared" si="17"/>
        <v>34.309836123660197</v>
      </c>
      <c r="T39" s="104">
        <f t="shared" si="17"/>
        <v>45.6</v>
      </c>
      <c r="U39" s="104">
        <f t="shared" si="17"/>
        <v>19.697553256238589</v>
      </c>
      <c r="V39" s="104">
        <f t="shared" si="17"/>
        <v>28.535848025146919</v>
      </c>
      <c r="W39" s="104">
        <f t="shared" si="17"/>
        <v>11.060589821110357</v>
      </c>
      <c r="X39" s="110">
        <f t="shared" si="17"/>
        <v>104.44344578079347</v>
      </c>
      <c r="Z39" s="147"/>
      <c r="AA39" s="92">
        <f t="shared" ref="AA39:AG39" si="18">R39/R$81</f>
        <v>6.0303627039300256E-2</v>
      </c>
      <c r="AB39" s="101">
        <f t="shared" si="18"/>
        <v>8.8926743972239486E-2</v>
      </c>
      <c r="AC39" s="101">
        <f t="shared" si="18"/>
        <v>0.15612707184854807</v>
      </c>
      <c r="AD39" s="101">
        <f t="shared" si="18"/>
        <v>4.5421373678689918E-2</v>
      </c>
      <c r="AE39" s="101">
        <f t="shared" si="18"/>
        <v>7.4219491470833746E-2</v>
      </c>
      <c r="AF39" s="101">
        <f t="shared" si="18"/>
        <v>2.5098465186372119E-2</v>
      </c>
      <c r="AG39" s="109">
        <f t="shared" si="18"/>
        <v>0.10750674274010953</v>
      </c>
      <c r="AI39" s="147"/>
      <c r="AJ39" s="95">
        <f>SUM(B36:B39)-R39</f>
        <v>107.10953112096398</v>
      </c>
      <c r="AK39" s="104">
        <f t="shared" ref="AK39:AP39" si="19">SUM(C36:C39)-S39</f>
        <v>46.950302063956066</v>
      </c>
      <c r="AL39" s="104">
        <f t="shared" si="19"/>
        <v>62.4</v>
      </c>
      <c r="AM39" s="104">
        <f t="shared" si="19"/>
        <v>26.954546561168595</v>
      </c>
      <c r="AN39" s="104">
        <f t="shared" si="19"/>
        <v>42.803772037720378</v>
      </c>
      <c r="AO39" s="104">
        <f t="shared" si="19"/>
        <v>38.71206437388625</v>
      </c>
      <c r="AP39" s="110">
        <f t="shared" si="19"/>
        <v>106.37758366562298</v>
      </c>
      <c r="AR39" s="147"/>
      <c r="AS39" s="124">
        <f t="shared" ref="AS39:AY39" si="20">AJ39/AJ$81</f>
        <v>0.18235154789173891</v>
      </c>
      <c r="AT39" s="125">
        <f t="shared" si="20"/>
        <v>0.21115132317326551</v>
      </c>
      <c r="AU39" s="125">
        <f t="shared" si="20"/>
        <v>0.33902330243943735</v>
      </c>
      <c r="AV39" s="125">
        <f t="shared" si="20"/>
        <v>0.20652280189391797</v>
      </c>
      <c r="AW39" s="125">
        <f t="shared" si="20"/>
        <v>0.33493849449235397</v>
      </c>
      <c r="AX39" s="125">
        <f t="shared" si="20"/>
        <v>0.40903182384603598</v>
      </c>
      <c r="AY39" s="126">
        <f t="shared" si="20"/>
        <v>0.47448039378588819</v>
      </c>
    </row>
    <row r="40" spans="1:51" x14ac:dyDescent="0.25">
      <c r="A40" s="145">
        <v>37</v>
      </c>
      <c r="B40" s="12"/>
      <c r="C40" s="17"/>
      <c r="D40" s="17"/>
      <c r="E40" s="17"/>
      <c r="F40" s="17">
        <v>7.8640776699029127</v>
      </c>
      <c r="G40" s="17"/>
      <c r="H40" s="33"/>
      <c r="J40" s="83"/>
      <c r="K40" s="84"/>
      <c r="L40" s="84"/>
      <c r="M40" s="84"/>
      <c r="N40" s="73"/>
      <c r="O40" s="73"/>
      <c r="P40" s="74"/>
      <c r="Q40" s="145">
        <v>37</v>
      </c>
      <c r="R40" s="96"/>
      <c r="S40" s="105"/>
      <c r="T40" s="105"/>
      <c r="U40" s="105"/>
      <c r="V40" s="105"/>
      <c r="W40" s="73"/>
      <c r="X40" s="74"/>
      <c r="Z40" s="145">
        <v>37</v>
      </c>
      <c r="AA40" s="96"/>
      <c r="AB40" s="105"/>
      <c r="AC40" s="105"/>
      <c r="AD40" s="105"/>
      <c r="AE40" s="105"/>
      <c r="AF40" s="73"/>
      <c r="AG40" s="74"/>
      <c r="AI40" s="145">
        <v>37</v>
      </c>
      <c r="AJ40" s="96"/>
      <c r="AK40" s="105"/>
      <c r="AL40" s="105"/>
      <c r="AM40" s="105"/>
      <c r="AN40" s="105"/>
      <c r="AO40" s="105"/>
      <c r="AP40" s="114"/>
      <c r="AR40" s="145">
        <v>37</v>
      </c>
      <c r="AS40" s="121"/>
      <c r="AT40" s="122"/>
      <c r="AU40" s="122"/>
      <c r="AV40" s="122"/>
      <c r="AW40" s="122"/>
      <c r="AX40" s="122"/>
      <c r="AY40" s="123"/>
    </row>
    <row r="41" spans="1:51" x14ac:dyDescent="0.25">
      <c r="A41" s="146"/>
      <c r="B41" s="12"/>
      <c r="C41" s="17"/>
      <c r="D41" s="17"/>
      <c r="E41" s="17"/>
      <c r="F41" s="17">
        <v>46.630434782608695</v>
      </c>
      <c r="G41" s="17"/>
      <c r="H41" s="33"/>
      <c r="J41" s="81"/>
      <c r="K41" s="82"/>
      <c r="L41" s="82"/>
      <c r="M41" s="82"/>
      <c r="P41" s="76"/>
      <c r="Q41" s="146"/>
      <c r="R41" s="95"/>
      <c r="S41" s="104"/>
      <c r="T41" s="104"/>
      <c r="U41" s="104"/>
      <c r="V41" s="104"/>
      <c r="X41" s="76"/>
      <c r="Z41" s="146"/>
      <c r="AA41" s="95"/>
      <c r="AB41" s="104"/>
      <c r="AC41" s="104"/>
      <c r="AD41" s="104"/>
      <c r="AE41" s="104"/>
      <c r="AG41" s="76"/>
      <c r="AI41" s="146"/>
      <c r="AJ41" s="95"/>
      <c r="AK41" s="104"/>
      <c r="AL41" s="104"/>
      <c r="AM41" s="104"/>
      <c r="AN41" s="104"/>
      <c r="AO41" s="104"/>
      <c r="AP41" s="110"/>
      <c r="AR41" s="146"/>
      <c r="AS41" s="124"/>
      <c r="AT41" s="125"/>
      <c r="AU41" s="125"/>
      <c r="AV41" s="125"/>
      <c r="AW41" s="125"/>
      <c r="AX41" s="125"/>
      <c r="AY41" s="126"/>
    </row>
    <row r="42" spans="1:51" x14ac:dyDescent="0.25">
      <c r="A42" s="146"/>
      <c r="B42" s="12"/>
      <c r="C42" s="17"/>
      <c r="D42" s="17"/>
      <c r="E42" s="17"/>
      <c r="F42" s="17">
        <v>22.702702702702705</v>
      </c>
      <c r="G42" s="17"/>
      <c r="H42" s="33"/>
      <c r="J42" s="81"/>
      <c r="K42" s="82"/>
      <c r="L42" s="82"/>
      <c r="M42" s="82"/>
      <c r="P42" s="76"/>
      <c r="Q42" s="146"/>
      <c r="R42" s="95"/>
      <c r="S42" s="104"/>
      <c r="T42" s="104"/>
      <c r="U42" s="104"/>
      <c r="V42" s="104"/>
      <c r="X42" s="76"/>
      <c r="Z42" s="146"/>
      <c r="AA42" s="95"/>
      <c r="AB42" s="104"/>
      <c r="AC42" s="104"/>
      <c r="AD42" s="104"/>
      <c r="AE42" s="104"/>
      <c r="AG42" s="76"/>
      <c r="AI42" s="146"/>
      <c r="AJ42" s="95"/>
      <c r="AK42" s="104"/>
      <c r="AL42" s="104"/>
      <c r="AM42" s="104"/>
      <c r="AN42" s="104"/>
      <c r="AO42" s="104"/>
      <c r="AP42" s="110"/>
      <c r="AR42" s="146"/>
      <c r="AS42" s="124"/>
      <c r="AT42" s="125"/>
      <c r="AU42" s="125"/>
      <c r="AV42" s="125"/>
      <c r="AW42" s="125"/>
      <c r="AX42" s="125"/>
      <c r="AY42" s="126"/>
    </row>
    <row r="43" spans="1:51" ht="15.75" thickBot="1" x14ac:dyDescent="0.3">
      <c r="A43" s="147"/>
      <c r="B43" s="12"/>
      <c r="C43" s="17"/>
      <c r="D43" s="17"/>
      <c r="E43" s="17"/>
      <c r="F43" s="17"/>
      <c r="G43" s="17"/>
      <c r="H43" s="33"/>
      <c r="J43" s="85">
        <v>0.48888888888888887</v>
      </c>
      <c r="K43" s="86">
        <v>0.48888888888888887</v>
      </c>
      <c r="L43" s="86">
        <v>0.48888888888888887</v>
      </c>
      <c r="M43" s="86">
        <v>0.48888888888888887</v>
      </c>
      <c r="N43" s="78">
        <v>0.48888888888888887</v>
      </c>
      <c r="O43" s="78"/>
      <c r="P43" s="79"/>
      <c r="Q43" s="147"/>
      <c r="R43" s="94"/>
      <c r="S43" s="103"/>
      <c r="T43" s="103"/>
      <c r="U43" s="103"/>
      <c r="V43" s="103">
        <f>SUM(F40:F43)*N43</f>
        <v>37.740860742549216</v>
      </c>
      <c r="W43" s="78"/>
      <c r="X43" s="79"/>
      <c r="Z43" s="147"/>
      <c r="AA43" s="94"/>
      <c r="AB43" s="103"/>
      <c r="AC43" s="103"/>
      <c r="AD43" s="103"/>
      <c r="AE43" s="100">
        <f>V43/V$81</f>
        <v>9.8161003994523266E-2</v>
      </c>
      <c r="AF43" s="78"/>
      <c r="AG43" s="79"/>
      <c r="AI43" s="147"/>
      <c r="AJ43" s="94"/>
      <c r="AK43" s="103"/>
      <c r="AL43" s="103"/>
      <c r="AM43" s="103"/>
      <c r="AN43" s="103">
        <f t="shared" ref="AN43" si="21">SUM(F40:F43)-V43</f>
        <v>39.456354412665092</v>
      </c>
      <c r="AO43" s="103"/>
      <c r="AP43" s="112"/>
      <c r="AR43" s="147"/>
      <c r="AS43" s="127"/>
      <c r="AT43" s="128"/>
      <c r="AU43" s="128"/>
      <c r="AV43" s="128"/>
      <c r="AW43" s="128">
        <f>AN43/AN$81</f>
        <v>0.30874503147733834</v>
      </c>
      <c r="AX43" s="128"/>
      <c r="AY43" s="129"/>
    </row>
    <row r="44" spans="1:51" x14ac:dyDescent="0.25">
      <c r="A44" s="145">
        <v>38</v>
      </c>
      <c r="B44" s="34"/>
      <c r="C44" s="16"/>
      <c r="D44" s="16"/>
      <c r="E44" s="16"/>
      <c r="F44" s="16"/>
      <c r="G44" s="16"/>
      <c r="H44" s="35"/>
      <c r="J44" s="81"/>
      <c r="K44" s="82"/>
      <c r="L44" s="82"/>
      <c r="M44" s="82"/>
      <c r="P44" s="76"/>
      <c r="Q44" s="145">
        <v>38</v>
      </c>
      <c r="R44" s="95"/>
      <c r="S44" s="104"/>
      <c r="T44" s="104"/>
      <c r="U44" s="104"/>
      <c r="V44" s="104"/>
      <c r="X44" s="76"/>
      <c r="Z44" s="145">
        <v>38</v>
      </c>
      <c r="AA44" s="95"/>
      <c r="AB44" s="104"/>
      <c r="AC44" s="104"/>
      <c r="AD44" s="104"/>
      <c r="AE44" s="104"/>
      <c r="AG44" s="76"/>
      <c r="AI44" s="145">
        <v>38</v>
      </c>
      <c r="AJ44" s="95"/>
      <c r="AK44" s="104"/>
      <c r="AL44" s="104"/>
      <c r="AM44" s="104"/>
      <c r="AN44" s="104"/>
      <c r="AO44" s="104"/>
      <c r="AP44" s="110"/>
      <c r="AR44" s="145">
        <v>38</v>
      </c>
      <c r="AS44" s="124"/>
      <c r="AT44" s="125"/>
      <c r="AU44" s="125"/>
      <c r="AV44" s="125"/>
      <c r="AW44" s="125"/>
      <c r="AX44" s="125"/>
      <c r="AY44" s="126"/>
    </row>
    <row r="45" spans="1:51" x14ac:dyDescent="0.25">
      <c r="A45" s="146"/>
      <c r="B45" s="12"/>
      <c r="C45" s="17"/>
      <c r="D45" s="17"/>
      <c r="E45" s="17"/>
      <c r="F45" s="17"/>
      <c r="G45" s="17"/>
      <c r="H45" s="33"/>
      <c r="J45" s="81"/>
      <c r="K45" s="82"/>
      <c r="L45" s="82"/>
      <c r="M45" s="82"/>
      <c r="P45" s="76"/>
      <c r="Q45" s="146"/>
      <c r="R45" s="95"/>
      <c r="S45" s="104"/>
      <c r="T45" s="104"/>
      <c r="U45" s="104"/>
      <c r="V45" s="104"/>
      <c r="X45" s="76"/>
      <c r="Z45" s="146"/>
      <c r="AA45" s="95"/>
      <c r="AB45" s="104"/>
      <c r="AC45" s="104"/>
      <c r="AD45" s="104"/>
      <c r="AE45" s="104"/>
      <c r="AG45" s="76"/>
      <c r="AI45" s="146"/>
      <c r="AJ45" s="95"/>
      <c r="AK45" s="104"/>
      <c r="AL45" s="104"/>
      <c r="AM45" s="104"/>
      <c r="AN45" s="104"/>
      <c r="AO45" s="104"/>
      <c r="AP45" s="110"/>
      <c r="AR45" s="146"/>
      <c r="AS45" s="124"/>
      <c r="AT45" s="125"/>
      <c r="AU45" s="125"/>
      <c r="AV45" s="125"/>
      <c r="AW45" s="125"/>
      <c r="AX45" s="125"/>
      <c r="AY45" s="126"/>
    </row>
    <row r="46" spans="1:51" x14ac:dyDescent="0.25">
      <c r="A46" s="146"/>
      <c r="B46" s="12"/>
      <c r="C46" s="17"/>
      <c r="D46" s="17"/>
      <c r="E46" s="17"/>
      <c r="F46" s="17"/>
      <c r="G46" s="17"/>
      <c r="H46" s="33"/>
      <c r="J46" s="81"/>
      <c r="K46" s="82"/>
      <c r="L46" s="82"/>
      <c r="M46" s="82"/>
      <c r="P46" s="76"/>
      <c r="Q46" s="146"/>
      <c r="R46" s="95"/>
      <c r="S46" s="104"/>
      <c r="T46" s="104"/>
      <c r="U46" s="104"/>
      <c r="V46" s="104"/>
      <c r="X46" s="76"/>
      <c r="Z46" s="146"/>
      <c r="AA46" s="95"/>
      <c r="AB46" s="104"/>
      <c r="AC46" s="104"/>
      <c r="AD46" s="104"/>
      <c r="AE46" s="104"/>
      <c r="AG46" s="76"/>
      <c r="AI46" s="146"/>
      <c r="AJ46" s="95"/>
      <c r="AK46" s="104"/>
      <c r="AL46" s="104"/>
      <c r="AM46" s="104"/>
      <c r="AN46" s="104"/>
      <c r="AO46" s="104"/>
      <c r="AP46" s="110"/>
      <c r="AR46" s="146"/>
      <c r="AS46" s="124"/>
      <c r="AT46" s="125"/>
      <c r="AU46" s="125"/>
      <c r="AV46" s="125"/>
      <c r="AW46" s="125"/>
      <c r="AX46" s="125"/>
      <c r="AY46" s="126"/>
    </row>
    <row r="47" spans="1:51" ht="15.75" thickBot="1" x14ac:dyDescent="0.3">
      <c r="A47" s="147"/>
      <c r="B47" s="36"/>
      <c r="C47" s="29"/>
      <c r="D47" s="29"/>
      <c r="E47" s="29"/>
      <c r="F47" s="29"/>
      <c r="G47" s="29"/>
      <c r="H47" s="37"/>
      <c r="J47" s="81"/>
      <c r="K47" s="82"/>
      <c r="L47" s="82"/>
      <c r="M47" s="82"/>
      <c r="P47" s="76"/>
      <c r="Q47" s="147"/>
      <c r="R47" s="95"/>
      <c r="S47" s="104"/>
      <c r="T47" s="104"/>
      <c r="U47" s="104"/>
      <c r="V47" s="104"/>
      <c r="X47" s="76"/>
      <c r="Z47" s="147"/>
      <c r="AA47" s="95"/>
      <c r="AB47" s="104"/>
      <c r="AC47" s="104"/>
      <c r="AD47" s="104"/>
      <c r="AE47" s="104"/>
      <c r="AG47" s="76"/>
      <c r="AI47" s="147"/>
      <c r="AJ47" s="95"/>
      <c r="AK47" s="104"/>
      <c r="AL47" s="104"/>
      <c r="AM47" s="104"/>
      <c r="AN47" s="104"/>
      <c r="AO47" s="104"/>
      <c r="AP47" s="110"/>
      <c r="AR47" s="147"/>
      <c r="AS47" s="124"/>
      <c r="AT47" s="125"/>
      <c r="AU47" s="125"/>
      <c r="AV47" s="125"/>
      <c r="AW47" s="125"/>
      <c r="AX47" s="125"/>
      <c r="AY47" s="126"/>
    </row>
    <row r="48" spans="1:51" x14ac:dyDescent="0.25">
      <c r="A48" s="145">
        <v>39</v>
      </c>
      <c r="B48" s="12"/>
      <c r="C48" s="17"/>
      <c r="D48" s="17"/>
      <c r="E48" s="17"/>
      <c r="F48" s="17"/>
      <c r="G48" s="17"/>
      <c r="H48" s="33"/>
      <c r="J48" s="83"/>
      <c r="K48" s="84"/>
      <c r="L48" s="84"/>
      <c r="M48" s="84"/>
      <c r="N48" s="73"/>
      <c r="O48" s="73"/>
      <c r="P48" s="74"/>
      <c r="Q48" s="145">
        <v>39</v>
      </c>
      <c r="R48" s="96"/>
      <c r="S48" s="105"/>
      <c r="T48" s="105"/>
      <c r="U48" s="105"/>
      <c r="V48" s="105"/>
      <c r="W48" s="73"/>
      <c r="X48" s="74"/>
      <c r="Z48" s="145">
        <v>39</v>
      </c>
      <c r="AA48" s="96"/>
      <c r="AB48" s="105"/>
      <c r="AC48" s="105"/>
      <c r="AD48" s="105"/>
      <c r="AE48" s="105"/>
      <c r="AF48" s="73"/>
      <c r="AG48" s="74"/>
      <c r="AI48" s="145">
        <v>39</v>
      </c>
      <c r="AJ48" s="96"/>
      <c r="AK48" s="105"/>
      <c r="AL48" s="105"/>
      <c r="AM48" s="105"/>
      <c r="AN48" s="105"/>
      <c r="AO48" s="105"/>
      <c r="AP48" s="114"/>
      <c r="AR48" s="145">
        <v>39</v>
      </c>
      <c r="AS48" s="121"/>
      <c r="AT48" s="122"/>
      <c r="AU48" s="122"/>
      <c r="AV48" s="122"/>
      <c r="AW48" s="122"/>
      <c r="AX48" s="122"/>
      <c r="AY48" s="123"/>
    </row>
    <row r="49" spans="1:51" x14ac:dyDescent="0.25">
      <c r="A49" s="146"/>
      <c r="B49" s="12"/>
      <c r="C49" s="17"/>
      <c r="D49" s="17"/>
      <c r="E49" s="17"/>
      <c r="F49" s="17"/>
      <c r="G49" s="17"/>
      <c r="H49" s="33"/>
      <c r="J49" s="81"/>
      <c r="K49" s="82"/>
      <c r="L49" s="82"/>
      <c r="M49" s="82"/>
      <c r="P49" s="76"/>
      <c r="Q49" s="146"/>
      <c r="R49" s="95"/>
      <c r="S49" s="104"/>
      <c r="T49" s="104"/>
      <c r="U49" s="104"/>
      <c r="V49" s="104"/>
      <c r="X49" s="76"/>
      <c r="Z49" s="146"/>
      <c r="AA49" s="95"/>
      <c r="AB49" s="104"/>
      <c r="AC49" s="104"/>
      <c r="AD49" s="104"/>
      <c r="AE49" s="104"/>
      <c r="AG49" s="76"/>
      <c r="AI49" s="146"/>
      <c r="AJ49" s="95"/>
      <c r="AK49" s="104"/>
      <c r="AL49" s="104"/>
      <c r="AM49" s="104"/>
      <c r="AN49" s="104"/>
      <c r="AO49" s="104"/>
      <c r="AP49" s="110"/>
      <c r="AR49" s="146"/>
      <c r="AS49" s="124"/>
      <c r="AT49" s="125"/>
      <c r="AU49" s="125"/>
      <c r="AV49" s="125"/>
      <c r="AW49" s="125"/>
      <c r="AX49" s="125"/>
      <c r="AY49" s="126"/>
    </row>
    <row r="50" spans="1:51" x14ac:dyDescent="0.25">
      <c r="A50" s="146"/>
      <c r="B50" s="12"/>
      <c r="C50" s="17"/>
      <c r="D50" s="17"/>
      <c r="E50" s="17"/>
      <c r="F50" s="17"/>
      <c r="G50" s="17"/>
      <c r="H50" s="33"/>
      <c r="J50" s="81"/>
      <c r="K50" s="82"/>
      <c r="L50" s="82"/>
      <c r="M50" s="82"/>
      <c r="P50" s="76"/>
      <c r="Q50" s="146"/>
      <c r="R50" s="95"/>
      <c r="S50" s="104"/>
      <c r="T50" s="104"/>
      <c r="U50" s="104"/>
      <c r="V50" s="104"/>
      <c r="X50" s="76"/>
      <c r="Z50" s="146"/>
      <c r="AA50" s="95"/>
      <c r="AB50" s="104"/>
      <c r="AC50" s="104"/>
      <c r="AD50" s="104"/>
      <c r="AE50" s="104"/>
      <c r="AG50" s="76"/>
      <c r="AI50" s="146"/>
      <c r="AJ50" s="95"/>
      <c r="AK50" s="104"/>
      <c r="AL50" s="104"/>
      <c r="AM50" s="104"/>
      <c r="AN50" s="104"/>
      <c r="AO50" s="104"/>
      <c r="AP50" s="110"/>
      <c r="AR50" s="146"/>
      <c r="AS50" s="124"/>
      <c r="AT50" s="125"/>
      <c r="AU50" s="125"/>
      <c r="AV50" s="125"/>
      <c r="AW50" s="125"/>
      <c r="AX50" s="125"/>
      <c r="AY50" s="126"/>
    </row>
    <row r="51" spans="1:51" x14ac:dyDescent="0.25">
      <c r="A51" s="146"/>
      <c r="B51" s="12"/>
      <c r="C51" s="17"/>
      <c r="D51" s="17"/>
      <c r="E51" s="17"/>
      <c r="F51" s="17"/>
      <c r="G51" s="17"/>
      <c r="H51" s="33"/>
      <c r="J51" s="81"/>
      <c r="K51" s="82"/>
      <c r="L51" s="82"/>
      <c r="M51" s="82"/>
      <c r="P51" s="76"/>
      <c r="Q51" s="146"/>
      <c r="R51" s="95"/>
      <c r="S51" s="104"/>
      <c r="T51" s="104"/>
      <c r="U51" s="104"/>
      <c r="V51" s="104"/>
      <c r="X51" s="76"/>
      <c r="Z51" s="146"/>
      <c r="AA51" s="95"/>
      <c r="AB51" s="104"/>
      <c r="AC51" s="104"/>
      <c r="AD51" s="104"/>
      <c r="AE51" s="104"/>
      <c r="AG51" s="76"/>
      <c r="AI51" s="146"/>
      <c r="AJ51" s="95"/>
      <c r="AK51" s="104"/>
      <c r="AL51" s="104"/>
      <c r="AM51" s="104"/>
      <c r="AN51" s="104"/>
      <c r="AO51" s="104"/>
      <c r="AP51" s="110"/>
      <c r="AR51" s="146"/>
      <c r="AS51" s="124"/>
      <c r="AT51" s="125"/>
      <c r="AU51" s="125"/>
      <c r="AV51" s="125"/>
      <c r="AW51" s="125"/>
      <c r="AX51" s="125"/>
      <c r="AY51" s="126"/>
    </row>
    <row r="52" spans="1:51" x14ac:dyDescent="0.25">
      <c r="A52" s="146">
        <v>40</v>
      </c>
      <c r="B52" s="12">
        <v>22.213740458015266</v>
      </c>
      <c r="C52" s="17"/>
      <c r="D52" s="21"/>
      <c r="E52" s="21"/>
      <c r="F52" s="21"/>
      <c r="G52" s="21"/>
      <c r="H52" s="33"/>
      <c r="J52" s="81"/>
      <c r="K52" s="82"/>
      <c r="L52" s="82"/>
      <c r="M52" s="82"/>
      <c r="P52" s="76"/>
      <c r="Q52" s="146">
        <v>40</v>
      </c>
      <c r="R52" s="95"/>
      <c r="S52" s="104"/>
      <c r="T52" s="104"/>
      <c r="U52" s="104"/>
      <c r="V52" s="104"/>
      <c r="X52" s="76"/>
      <c r="Z52" s="146">
        <v>40</v>
      </c>
      <c r="AA52" s="95"/>
      <c r="AB52" s="104"/>
      <c r="AC52" s="104"/>
      <c r="AD52" s="104"/>
      <c r="AE52" s="104"/>
      <c r="AG52" s="76"/>
      <c r="AI52" s="146">
        <v>40</v>
      </c>
      <c r="AJ52" s="95"/>
      <c r="AK52" s="104"/>
      <c r="AL52" s="104"/>
      <c r="AM52" s="104"/>
      <c r="AN52" s="104"/>
      <c r="AO52" s="104"/>
      <c r="AP52" s="110"/>
      <c r="AR52" s="146">
        <v>40</v>
      </c>
      <c r="AS52" s="124"/>
      <c r="AT52" s="125"/>
      <c r="AU52" s="125"/>
      <c r="AV52" s="125"/>
      <c r="AW52" s="125"/>
      <c r="AX52" s="125"/>
      <c r="AY52" s="126"/>
    </row>
    <row r="53" spans="1:51" x14ac:dyDescent="0.25">
      <c r="A53" s="146"/>
      <c r="B53" s="12">
        <v>54.804878048780488</v>
      </c>
      <c r="C53" s="17"/>
      <c r="D53" s="21"/>
      <c r="E53" s="21"/>
      <c r="F53" s="21"/>
      <c r="G53" s="21"/>
      <c r="H53" s="33"/>
      <c r="J53" s="81"/>
      <c r="K53" s="82"/>
      <c r="L53" s="82"/>
      <c r="M53" s="82"/>
      <c r="P53" s="76"/>
      <c r="Q53" s="146"/>
      <c r="R53" s="95"/>
      <c r="S53" s="104"/>
      <c r="T53" s="104"/>
      <c r="U53" s="104"/>
      <c r="V53" s="104"/>
      <c r="X53" s="76"/>
      <c r="Z53" s="146"/>
      <c r="AA53" s="95"/>
      <c r="AB53" s="104"/>
      <c r="AC53" s="104"/>
      <c r="AD53" s="104"/>
      <c r="AE53" s="104"/>
      <c r="AG53" s="76"/>
      <c r="AI53" s="146"/>
      <c r="AJ53" s="95"/>
      <c r="AK53" s="104"/>
      <c r="AL53" s="104"/>
      <c r="AM53" s="104"/>
      <c r="AN53" s="104"/>
      <c r="AO53" s="104"/>
      <c r="AP53" s="110"/>
      <c r="AR53" s="146"/>
      <c r="AS53" s="124"/>
      <c r="AT53" s="125"/>
      <c r="AU53" s="125"/>
      <c r="AV53" s="125"/>
      <c r="AW53" s="125"/>
      <c r="AX53" s="125"/>
      <c r="AY53" s="126"/>
    </row>
    <row r="54" spans="1:51" x14ac:dyDescent="0.25">
      <c r="A54" s="146"/>
      <c r="B54" s="12"/>
      <c r="C54" s="17"/>
      <c r="D54" s="21"/>
      <c r="E54" s="21"/>
      <c r="F54" s="21"/>
      <c r="G54" s="21"/>
      <c r="H54" s="33"/>
      <c r="J54" s="81"/>
      <c r="K54" s="82"/>
      <c r="L54" s="82"/>
      <c r="M54" s="82"/>
      <c r="P54" s="76"/>
      <c r="Q54" s="146"/>
      <c r="R54" s="95"/>
      <c r="S54" s="104"/>
      <c r="T54" s="104"/>
      <c r="U54" s="104"/>
      <c r="V54" s="104"/>
      <c r="X54" s="76"/>
      <c r="Z54" s="146"/>
      <c r="AA54" s="95"/>
      <c r="AB54" s="104"/>
      <c r="AC54" s="104"/>
      <c r="AD54" s="104"/>
      <c r="AE54" s="104"/>
      <c r="AG54" s="76"/>
      <c r="AI54" s="146"/>
      <c r="AJ54" s="95"/>
      <c r="AK54" s="104"/>
      <c r="AL54" s="104"/>
      <c r="AM54" s="104"/>
      <c r="AN54" s="104"/>
      <c r="AO54" s="104"/>
      <c r="AP54" s="110"/>
      <c r="AR54" s="146"/>
      <c r="AS54" s="124"/>
      <c r="AT54" s="125"/>
      <c r="AU54" s="125"/>
      <c r="AV54" s="125"/>
      <c r="AW54" s="125"/>
      <c r="AX54" s="125"/>
      <c r="AY54" s="126"/>
    </row>
    <row r="55" spans="1:51" ht="15.75" thickBot="1" x14ac:dyDescent="0.3">
      <c r="A55" s="147"/>
      <c r="B55" s="36"/>
      <c r="C55" s="29"/>
      <c r="D55" s="26"/>
      <c r="E55" s="26"/>
      <c r="F55" s="26"/>
      <c r="G55" s="26"/>
      <c r="H55" s="37"/>
      <c r="J55" s="81"/>
      <c r="K55" s="82"/>
      <c r="L55" s="82"/>
      <c r="M55" s="82"/>
      <c r="P55" s="76"/>
      <c r="Q55" s="147"/>
      <c r="R55" s="95">
        <f>SUM(B52:B55)*J59</f>
        <v>38.509309253397873</v>
      </c>
      <c r="S55" s="104"/>
      <c r="T55" s="104"/>
      <c r="U55" s="104"/>
      <c r="V55" s="104"/>
      <c r="X55" s="76"/>
      <c r="Z55" s="147"/>
      <c r="AA55" s="92">
        <f>R55/R$81</f>
        <v>2.9668855383638761E-2</v>
      </c>
      <c r="AB55" s="104"/>
      <c r="AC55" s="104"/>
      <c r="AD55" s="104"/>
      <c r="AE55" s="104"/>
      <c r="AG55" s="76"/>
      <c r="AI55" s="147"/>
      <c r="AJ55" s="95">
        <f>SUM(B52:B55)-R55</f>
        <v>38.509309253397873</v>
      </c>
      <c r="AK55" s="104">
        <f t="shared" ref="AK55" si="22">SUM(C52:C55)-S55</f>
        <v>0</v>
      </c>
      <c r="AL55" s="104">
        <f t="shared" ref="AL55" si="23">SUM(D52:D55)-T55</f>
        <v>0</v>
      </c>
      <c r="AM55" s="104">
        <f t="shared" ref="AM55" si="24">SUM(E52:E55)-U55</f>
        <v>0</v>
      </c>
      <c r="AN55" s="104">
        <f t="shared" ref="AN55" si="25">SUM(F52:F55)-V55</f>
        <v>0</v>
      </c>
      <c r="AO55" s="104">
        <f t="shared" ref="AO55" si="26">SUM(G52:G55)-W55</f>
        <v>0</v>
      </c>
      <c r="AP55" s="110">
        <f t="shared" ref="AP55" si="27">SUM(H52:H55)-X55</f>
        <v>0</v>
      </c>
      <c r="AR55" s="147"/>
      <c r="AS55" s="124">
        <f>AJ55/AJ$81</f>
        <v>6.5561225757474556E-2</v>
      </c>
      <c r="AT55" s="125">
        <f t="shared" ref="AT55:AY55" si="28">AK55/AK$81</f>
        <v>0</v>
      </c>
      <c r="AU55" s="125">
        <f t="shared" si="28"/>
        <v>0</v>
      </c>
      <c r="AV55" s="125">
        <f t="shared" si="28"/>
        <v>0</v>
      </c>
      <c r="AW55" s="125">
        <f t="shared" si="28"/>
        <v>0</v>
      </c>
      <c r="AX55" s="125">
        <f t="shared" si="28"/>
        <v>0</v>
      </c>
      <c r="AY55" s="126">
        <f t="shared" si="28"/>
        <v>0</v>
      </c>
    </row>
    <row r="56" spans="1:51" x14ac:dyDescent="0.25">
      <c r="A56" s="145">
        <v>41</v>
      </c>
      <c r="B56" s="34">
        <v>4</v>
      </c>
      <c r="C56" s="16">
        <v>8.75</v>
      </c>
      <c r="D56" s="16">
        <v>0</v>
      </c>
      <c r="E56" s="16"/>
      <c r="F56" s="16">
        <v>9.1987179487179489</v>
      </c>
      <c r="G56" s="16">
        <v>5.1098901098901104</v>
      </c>
      <c r="H56" s="35">
        <v>16.326530612244898</v>
      </c>
      <c r="J56" s="83"/>
      <c r="K56" s="84"/>
      <c r="L56" s="84"/>
      <c r="M56" s="84"/>
      <c r="N56" s="73"/>
      <c r="O56" s="73"/>
      <c r="P56" s="74"/>
      <c r="Q56" s="145">
        <v>41</v>
      </c>
      <c r="R56" s="96"/>
      <c r="S56" s="105"/>
      <c r="T56" s="105"/>
      <c r="U56" s="105"/>
      <c r="V56" s="105"/>
      <c r="W56" s="73"/>
      <c r="X56" s="74"/>
      <c r="Z56" s="145">
        <v>41</v>
      </c>
      <c r="AA56" s="120"/>
      <c r="AB56" s="105"/>
      <c r="AC56" s="105"/>
      <c r="AD56" s="105"/>
      <c r="AE56" s="105"/>
      <c r="AF56" s="73"/>
      <c r="AG56" s="74"/>
      <c r="AI56" s="145">
        <v>41</v>
      </c>
      <c r="AJ56" s="96"/>
      <c r="AK56" s="105"/>
      <c r="AL56" s="105"/>
      <c r="AM56" s="105"/>
      <c r="AN56" s="105"/>
      <c r="AO56" s="105"/>
      <c r="AP56" s="114"/>
      <c r="AR56" s="145">
        <v>41</v>
      </c>
      <c r="AS56" s="121"/>
      <c r="AT56" s="122"/>
      <c r="AU56" s="122"/>
      <c r="AV56" s="122"/>
      <c r="AW56" s="122"/>
      <c r="AX56" s="122"/>
      <c r="AY56" s="123"/>
    </row>
    <row r="57" spans="1:51" x14ac:dyDescent="0.25">
      <c r="A57" s="146"/>
      <c r="B57" s="12">
        <v>5</v>
      </c>
      <c r="C57" s="17">
        <v>14.560000000000002</v>
      </c>
      <c r="D57" s="17">
        <v>0</v>
      </c>
      <c r="E57" s="17"/>
      <c r="F57" s="17"/>
      <c r="G57" s="17">
        <v>16.079999999999998</v>
      </c>
      <c r="H57" s="33">
        <v>7</v>
      </c>
      <c r="J57" s="81"/>
      <c r="K57" s="82"/>
      <c r="L57" s="82"/>
      <c r="M57" s="82"/>
      <c r="P57" s="76"/>
      <c r="Q57" s="146"/>
      <c r="R57" s="95"/>
      <c r="S57" s="104"/>
      <c r="T57" s="104"/>
      <c r="U57" s="104"/>
      <c r="V57" s="104"/>
      <c r="X57" s="76"/>
      <c r="Z57" s="146"/>
      <c r="AA57" s="119"/>
      <c r="AB57" s="104"/>
      <c r="AC57" s="104"/>
      <c r="AD57" s="104"/>
      <c r="AE57" s="104"/>
      <c r="AG57" s="76"/>
      <c r="AI57" s="146"/>
      <c r="AJ57" s="95"/>
      <c r="AK57" s="104"/>
      <c r="AL57" s="104"/>
      <c r="AM57" s="104"/>
      <c r="AN57" s="104"/>
      <c r="AO57" s="104"/>
      <c r="AP57" s="110"/>
      <c r="AR57" s="146"/>
      <c r="AS57" s="124"/>
      <c r="AT57" s="125"/>
      <c r="AU57" s="125"/>
      <c r="AV57" s="125"/>
      <c r="AW57" s="125"/>
      <c r="AX57" s="125"/>
      <c r="AY57" s="126"/>
    </row>
    <row r="58" spans="1:51" x14ac:dyDescent="0.25">
      <c r="A58" s="146"/>
      <c r="B58" s="12">
        <v>8</v>
      </c>
      <c r="C58" s="17">
        <v>2.08</v>
      </c>
      <c r="D58" s="17">
        <v>0</v>
      </c>
      <c r="E58" s="17"/>
      <c r="F58" s="17"/>
      <c r="G58" s="17"/>
      <c r="H58" s="18">
        <v>0</v>
      </c>
      <c r="J58" s="81"/>
      <c r="K58" s="82"/>
      <c r="L58" s="82"/>
      <c r="M58" s="82"/>
      <c r="P58" s="76"/>
      <c r="Q58" s="146"/>
      <c r="R58" s="95"/>
      <c r="S58" s="104"/>
      <c r="T58" s="104"/>
      <c r="U58" s="104"/>
      <c r="V58" s="104"/>
      <c r="X58" s="76"/>
      <c r="Z58" s="146"/>
      <c r="AA58" s="119"/>
      <c r="AB58" s="104"/>
      <c r="AC58" s="104"/>
      <c r="AD58" s="104"/>
      <c r="AE58" s="104"/>
      <c r="AG58" s="76"/>
      <c r="AI58" s="146"/>
      <c r="AJ58" s="95"/>
      <c r="AK58" s="104"/>
      <c r="AL58" s="104"/>
      <c r="AM58" s="104"/>
      <c r="AN58" s="104"/>
      <c r="AO58" s="104"/>
      <c r="AP58" s="110"/>
      <c r="AR58" s="146"/>
      <c r="AS58" s="124"/>
      <c r="AT58" s="125"/>
      <c r="AU58" s="125"/>
      <c r="AV58" s="125"/>
      <c r="AW58" s="125"/>
      <c r="AX58" s="125"/>
      <c r="AY58" s="126"/>
    </row>
    <row r="59" spans="1:51" ht="15.75" thickBot="1" x14ac:dyDescent="0.3">
      <c r="A59" s="147"/>
      <c r="B59" s="12">
        <v>8</v>
      </c>
      <c r="C59" s="17"/>
      <c r="D59" s="17"/>
      <c r="E59" s="17"/>
      <c r="F59" s="17"/>
      <c r="G59" s="17"/>
      <c r="H59" s="18">
        <v>0</v>
      </c>
      <c r="J59" s="85">
        <v>0.5</v>
      </c>
      <c r="K59" s="86">
        <v>0.5</v>
      </c>
      <c r="L59" s="86">
        <v>0.5</v>
      </c>
      <c r="M59" s="86">
        <v>0.5</v>
      </c>
      <c r="N59" s="78"/>
      <c r="O59" s="78">
        <v>0.1111111111111111</v>
      </c>
      <c r="P59" s="79">
        <v>0.83333333333333337</v>
      </c>
      <c r="Q59" s="147"/>
      <c r="R59" s="94">
        <f t="shared" ref="R59:X59" si="29">SUM(B56:B59)*J59</f>
        <v>12.5</v>
      </c>
      <c r="S59" s="103">
        <f t="shared" si="29"/>
        <v>12.695</v>
      </c>
      <c r="T59" s="103">
        <f t="shared" si="29"/>
        <v>0</v>
      </c>
      <c r="U59" s="103">
        <f t="shared" si="29"/>
        <v>0</v>
      </c>
      <c r="V59" s="103">
        <f t="shared" si="29"/>
        <v>0</v>
      </c>
      <c r="W59" s="103">
        <f t="shared" si="29"/>
        <v>2.3544322344322342</v>
      </c>
      <c r="X59" s="112">
        <f t="shared" si="29"/>
        <v>19.438775510204081</v>
      </c>
      <c r="Z59" s="147"/>
      <c r="AA59" s="91">
        <f>R59/R$81</f>
        <v>9.6304166313437977E-3</v>
      </c>
      <c r="AB59" s="100">
        <f t="shared" ref="AB59:AG59" si="30">S59/S$81</f>
        <v>3.290382998795699E-2</v>
      </c>
      <c r="AC59" s="100">
        <f t="shared" si="30"/>
        <v>0</v>
      </c>
      <c r="AD59" s="100">
        <f t="shared" si="30"/>
        <v>0</v>
      </c>
      <c r="AE59" s="100">
        <f t="shared" si="30"/>
        <v>0</v>
      </c>
      <c r="AF59" s="100">
        <f t="shared" si="30"/>
        <v>5.3426296811753139E-3</v>
      </c>
      <c r="AG59" s="111">
        <f t="shared" si="30"/>
        <v>2.0008909341657832E-2</v>
      </c>
      <c r="AI59" s="147"/>
      <c r="AJ59" s="94">
        <f>SUM(B56:B59)-R59</f>
        <v>12.5</v>
      </c>
      <c r="AK59" s="103">
        <f t="shared" ref="AK59" si="31">SUM(C56:C59)-S59</f>
        <v>12.695</v>
      </c>
      <c r="AL59" s="103">
        <f t="shared" ref="AL59" si="32">SUM(D56:D59)-T59</f>
        <v>0</v>
      </c>
      <c r="AM59" s="103">
        <f t="shared" ref="AM59" si="33">SUM(E56:E59)-U59</f>
        <v>0</v>
      </c>
      <c r="AN59" s="103">
        <f t="shared" ref="AN59" si="34">SUM(F56:F59)-V59</f>
        <v>9.1987179487179489</v>
      </c>
      <c r="AO59" s="103">
        <f t="shared" ref="AO59" si="35">SUM(G56:G59)-W59</f>
        <v>18.835457875457873</v>
      </c>
      <c r="AP59" s="112">
        <f t="shared" ref="AP59" si="36">SUM(H56:H59)-X59</f>
        <v>3.887755102040817</v>
      </c>
      <c r="AR59" s="147"/>
      <c r="AS59" s="127">
        <f>AJ59/AJ$81</f>
        <v>2.1280966546968691E-2</v>
      </c>
      <c r="AT59" s="128">
        <f t="shared" ref="AT59:AY59" si="37">AK59/AK$81</f>
        <v>5.7093691197835486E-2</v>
      </c>
      <c r="AU59" s="128">
        <f t="shared" si="37"/>
        <v>0</v>
      </c>
      <c r="AV59" s="128">
        <f t="shared" si="37"/>
        <v>0</v>
      </c>
      <c r="AW59" s="128">
        <f t="shared" si="37"/>
        <v>7.1979748380312861E-2</v>
      </c>
      <c r="AX59" s="128">
        <f t="shared" si="37"/>
        <v>0.19901552170828579</v>
      </c>
      <c r="AY59" s="129">
        <f t="shared" si="37"/>
        <v>1.7340716983737476E-2</v>
      </c>
    </row>
    <row r="60" spans="1:51" x14ac:dyDescent="0.25">
      <c r="A60" s="145">
        <v>42</v>
      </c>
      <c r="B60" s="34">
        <v>0</v>
      </c>
      <c r="C60" s="16">
        <v>0</v>
      </c>
      <c r="D60" s="16"/>
      <c r="E60" s="10">
        <v>4</v>
      </c>
      <c r="F60" s="13">
        <v>1.25</v>
      </c>
      <c r="G60" s="16">
        <v>0</v>
      </c>
      <c r="H60" s="35">
        <v>4</v>
      </c>
      <c r="J60" s="81"/>
      <c r="K60" s="82"/>
      <c r="L60" s="82"/>
      <c r="M60" s="82"/>
      <c r="P60" s="76"/>
      <c r="Q60" s="145">
        <v>42</v>
      </c>
      <c r="R60" s="95"/>
      <c r="S60" s="104"/>
      <c r="T60" s="104"/>
      <c r="U60" s="104"/>
      <c r="V60" s="104"/>
      <c r="W60" s="104"/>
      <c r="X60" s="76"/>
      <c r="Z60" s="145">
        <v>42</v>
      </c>
      <c r="AA60" s="92"/>
      <c r="AB60" s="101"/>
      <c r="AC60" s="101"/>
      <c r="AD60" s="101"/>
      <c r="AE60" s="101"/>
      <c r="AF60" s="101"/>
      <c r="AG60" s="109"/>
      <c r="AI60" s="145">
        <v>42</v>
      </c>
      <c r="AJ60" s="95"/>
      <c r="AK60" s="104"/>
      <c r="AL60" s="104"/>
      <c r="AM60" s="104"/>
      <c r="AN60" s="104"/>
      <c r="AO60" s="104"/>
      <c r="AP60" s="110"/>
      <c r="AR60" s="145">
        <v>42</v>
      </c>
      <c r="AS60" s="124"/>
      <c r="AT60" s="125"/>
      <c r="AU60" s="125"/>
      <c r="AV60" s="125"/>
      <c r="AW60" s="125"/>
      <c r="AX60" s="125"/>
      <c r="AY60" s="126"/>
    </row>
    <row r="61" spans="1:51" x14ac:dyDescent="0.25">
      <c r="A61" s="146"/>
      <c r="B61" s="12">
        <v>6</v>
      </c>
      <c r="C61" s="17">
        <v>1</v>
      </c>
      <c r="D61" s="17"/>
      <c r="E61" s="14">
        <v>1.5</v>
      </c>
      <c r="F61" s="17">
        <v>0</v>
      </c>
      <c r="G61" s="17">
        <v>0</v>
      </c>
      <c r="H61" s="18">
        <v>0</v>
      </c>
      <c r="J61" s="81"/>
      <c r="K61" s="82"/>
      <c r="L61" s="82"/>
      <c r="M61" s="82"/>
      <c r="P61" s="76"/>
      <c r="Q61" s="146"/>
      <c r="R61" s="95"/>
      <c r="S61" s="104"/>
      <c r="T61" s="104"/>
      <c r="U61" s="104"/>
      <c r="V61" s="104"/>
      <c r="W61" s="104"/>
      <c r="X61" s="76"/>
      <c r="Z61" s="146"/>
      <c r="AA61" s="92"/>
      <c r="AB61" s="101"/>
      <c r="AC61" s="101"/>
      <c r="AD61" s="101"/>
      <c r="AE61" s="101"/>
      <c r="AF61" s="101"/>
      <c r="AG61" s="109"/>
      <c r="AI61" s="146"/>
      <c r="AJ61" s="95"/>
      <c r="AK61" s="104"/>
      <c r="AL61" s="104"/>
      <c r="AM61" s="104"/>
      <c r="AN61" s="104"/>
      <c r="AO61" s="104"/>
      <c r="AP61" s="110"/>
      <c r="AR61" s="146"/>
      <c r="AS61" s="124"/>
      <c r="AT61" s="125"/>
      <c r="AU61" s="125"/>
      <c r="AV61" s="125"/>
      <c r="AW61" s="125"/>
      <c r="AX61" s="125"/>
      <c r="AY61" s="126"/>
    </row>
    <row r="62" spans="1:51" x14ac:dyDescent="0.25">
      <c r="A62" s="146"/>
      <c r="B62" s="23">
        <v>0</v>
      </c>
      <c r="C62" s="17">
        <v>0</v>
      </c>
      <c r="D62" s="17"/>
      <c r="E62" s="17">
        <v>0</v>
      </c>
      <c r="F62" s="17">
        <v>0</v>
      </c>
      <c r="G62" s="17">
        <v>0</v>
      </c>
      <c r="H62" s="18">
        <v>0</v>
      </c>
      <c r="J62" s="81"/>
      <c r="K62" s="82"/>
      <c r="L62" s="82"/>
      <c r="M62" s="82"/>
      <c r="P62" s="76"/>
      <c r="Q62" s="146"/>
      <c r="R62" s="95"/>
      <c r="S62" s="104"/>
      <c r="T62" s="104"/>
      <c r="U62" s="104"/>
      <c r="V62" s="104"/>
      <c r="W62" s="104"/>
      <c r="X62" s="76"/>
      <c r="Z62" s="146"/>
      <c r="AA62" s="92"/>
      <c r="AB62" s="101"/>
      <c r="AC62" s="101"/>
      <c r="AD62" s="101"/>
      <c r="AE62" s="101"/>
      <c r="AF62" s="101"/>
      <c r="AG62" s="109"/>
      <c r="AI62" s="146"/>
      <c r="AJ62" s="95"/>
      <c r="AK62" s="104"/>
      <c r="AL62" s="104"/>
      <c r="AM62" s="104"/>
      <c r="AN62" s="104"/>
      <c r="AO62" s="104"/>
      <c r="AP62" s="110"/>
      <c r="AR62" s="146"/>
      <c r="AS62" s="124"/>
      <c r="AT62" s="125"/>
      <c r="AU62" s="125"/>
      <c r="AV62" s="125"/>
      <c r="AW62" s="125"/>
      <c r="AX62" s="125"/>
      <c r="AY62" s="126"/>
    </row>
    <row r="63" spans="1:51" ht="15.75" thickBot="1" x14ac:dyDescent="0.3">
      <c r="A63" s="147"/>
      <c r="B63" s="28">
        <v>0</v>
      </c>
      <c r="C63" s="29"/>
      <c r="D63" s="29"/>
      <c r="E63" s="29">
        <v>0</v>
      </c>
      <c r="F63" s="29">
        <v>0</v>
      </c>
      <c r="G63" s="29">
        <v>0</v>
      </c>
      <c r="H63" s="30">
        <v>0</v>
      </c>
      <c r="J63" s="81">
        <v>0.66666666666666663</v>
      </c>
      <c r="K63" s="82">
        <v>0.66666666666666663</v>
      </c>
      <c r="L63" s="82">
        <v>0.66666666666666663</v>
      </c>
      <c r="M63" s="82">
        <v>0.66666666666666663</v>
      </c>
      <c r="N63">
        <v>0.625</v>
      </c>
      <c r="P63" s="76">
        <v>0.66666666666666663</v>
      </c>
      <c r="Q63" s="147"/>
      <c r="R63" s="95">
        <f t="shared" ref="R63:X63" si="38">SUM(B60:B63)*J63</f>
        <v>4</v>
      </c>
      <c r="S63" s="104">
        <f t="shared" si="38"/>
        <v>0.66666666666666663</v>
      </c>
      <c r="T63" s="104">
        <f t="shared" si="38"/>
        <v>0</v>
      </c>
      <c r="U63" s="104">
        <f t="shared" si="38"/>
        <v>3.6666666666666665</v>
      </c>
      <c r="V63" s="104">
        <f t="shared" si="38"/>
        <v>0.78125</v>
      </c>
      <c r="W63" s="104">
        <f t="shared" si="38"/>
        <v>0</v>
      </c>
      <c r="X63" s="110">
        <f t="shared" si="38"/>
        <v>2.6666666666666665</v>
      </c>
      <c r="Z63" s="147"/>
      <c r="AA63" s="92">
        <f>R63/R$81</f>
        <v>3.0817333220300156E-3</v>
      </c>
      <c r="AB63" s="101">
        <f t="shared" ref="AB63:AG63" si="39">S63/S$81</f>
        <v>1.7279154516453715E-3</v>
      </c>
      <c r="AC63" s="101">
        <f t="shared" si="39"/>
        <v>0</v>
      </c>
      <c r="AD63" s="101">
        <f t="shared" si="39"/>
        <v>8.4551129094734175E-3</v>
      </c>
      <c r="AE63" s="101">
        <f t="shared" si="39"/>
        <v>2.0319696705873636E-3</v>
      </c>
      <c r="AF63" s="101">
        <f t="shared" si="39"/>
        <v>0</v>
      </c>
      <c r="AG63" s="109">
        <f t="shared" si="39"/>
        <v>2.7448792517689832E-3</v>
      </c>
      <c r="AI63" s="147"/>
      <c r="AJ63" s="95">
        <f>SUM(B60:B63)-R63</f>
        <v>2</v>
      </c>
      <c r="AK63" s="104">
        <f t="shared" ref="AK63" si="40">SUM(C60:C63)-S63</f>
        <v>0.33333333333333337</v>
      </c>
      <c r="AL63" s="104">
        <f t="shared" ref="AL63" si="41">SUM(D60:D63)-T63</f>
        <v>0</v>
      </c>
      <c r="AM63" s="104">
        <f t="shared" ref="AM63" si="42">SUM(E60:E63)-U63</f>
        <v>1.8333333333333335</v>
      </c>
      <c r="AN63" s="104">
        <f t="shared" ref="AN63" si="43">SUM(F60:F63)-V63</f>
        <v>0.46875</v>
      </c>
      <c r="AO63" s="104">
        <f t="shared" ref="AO63" si="44">SUM(G60:G63)-W63</f>
        <v>0</v>
      </c>
      <c r="AP63" s="110">
        <f t="shared" ref="AP63" si="45">SUM(H60:H63)-X63</f>
        <v>1.3333333333333335</v>
      </c>
      <c r="AR63" s="147"/>
      <c r="AS63" s="124">
        <f>AJ63/AJ$81</f>
        <v>3.4049546475149904E-3</v>
      </c>
      <c r="AT63" s="125">
        <f t="shared" ref="AT63:AY63" si="46">AK63/AK$81</f>
        <v>1.4991122803685308E-3</v>
      </c>
      <c r="AU63" s="125">
        <f t="shared" si="46"/>
        <v>0</v>
      </c>
      <c r="AV63" s="125">
        <f t="shared" si="46"/>
        <v>1.4046800451504285E-2</v>
      </c>
      <c r="AW63" s="125">
        <f t="shared" si="46"/>
        <v>3.667957561191901E-3</v>
      </c>
      <c r="AX63" s="125">
        <f t="shared" si="46"/>
        <v>0</v>
      </c>
      <c r="AY63" s="126">
        <f t="shared" si="46"/>
        <v>5.9471225351050662E-3</v>
      </c>
    </row>
    <row r="64" spans="1:51" x14ac:dyDescent="0.25">
      <c r="A64" s="146">
        <v>43</v>
      </c>
      <c r="B64" s="9">
        <v>4</v>
      </c>
      <c r="C64" s="16">
        <v>0</v>
      </c>
      <c r="D64" s="16"/>
      <c r="E64" s="16">
        <v>0</v>
      </c>
      <c r="F64" s="16">
        <v>0</v>
      </c>
      <c r="G64" s="16">
        <v>0</v>
      </c>
      <c r="H64" s="31">
        <v>0</v>
      </c>
      <c r="J64" s="72"/>
      <c r="K64" s="73"/>
      <c r="L64" s="73"/>
      <c r="M64" s="73"/>
      <c r="N64" s="73"/>
      <c r="O64" s="73"/>
      <c r="P64" s="74"/>
      <c r="Q64" s="146">
        <v>43</v>
      </c>
      <c r="R64" s="96"/>
      <c r="S64" s="105"/>
      <c r="T64" s="105"/>
      <c r="U64" s="105"/>
      <c r="V64" s="105"/>
      <c r="W64" s="105"/>
      <c r="X64" s="74"/>
      <c r="Z64" s="146">
        <v>43</v>
      </c>
      <c r="AA64" s="93"/>
      <c r="AB64" s="102"/>
      <c r="AC64" s="102"/>
      <c r="AD64" s="102"/>
      <c r="AE64" s="102"/>
      <c r="AF64" s="102"/>
      <c r="AG64" s="113"/>
      <c r="AI64" s="146">
        <v>43</v>
      </c>
      <c r="AJ64" s="96"/>
      <c r="AK64" s="105"/>
      <c r="AL64" s="105"/>
      <c r="AM64" s="105"/>
      <c r="AN64" s="105"/>
      <c r="AO64" s="105"/>
      <c r="AP64" s="114"/>
      <c r="AR64" s="146">
        <v>43</v>
      </c>
      <c r="AS64" s="121"/>
      <c r="AT64" s="122"/>
      <c r="AU64" s="122"/>
      <c r="AV64" s="122"/>
      <c r="AW64" s="122"/>
      <c r="AX64" s="122"/>
      <c r="AY64" s="123"/>
    </row>
    <row r="65" spans="1:51" x14ac:dyDescent="0.25">
      <c r="A65" s="146"/>
      <c r="B65" s="23">
        <v>0</v>
      </c>
      <c r="C65" s="17">
        <v>1</v>
      </c>
      <c r="D65" s="17"/>
      <c r="E65" s="17">
        <v>0</v>
      </c>
      <c r="F65" s="17">
        <v>1</v>
      </c>
      <c r="G65" s="17">
        <v>0</v>
      </c>
      <c r="H65" s="18">
        <v>0</v>
      </c>
      <c r="J65" s="75"/>
      <c r="P65" s="76"/>
      <c r="Q65" s="146"/>
      <c r="R65" s="95"/>
      <c r="S65" s="104"/>
      <c r="T65" s="104"/>
      <c r="U65" s="104"/>
      <c r="V65" s="104"/>
      <c r="W65" s="104"/>
      <c r="X65" s="76"/>
      <c r="Z65" s="146"/>
      <c r="AA65" s="92"/>
      <c r="AB65" s="101"/>
      <c r="AC65" s="101"/>
      <c r="AD65" s="101"/>
      <c r="AE65" s="101"/>
      <c r="AF65" s="101"/>
      <c r="AG65" s="109"/>
      <c r="AI65" s="146"/>
      <c r="AJ65" s="95"/>
      <c r="AK65" s="104"/>
      <c r="AL65" s="104"/>
      <c r="AM65" s="104"/>
      <c r="AN65" s="104"/>
      <c r="AO65" s="104"/>
      <c r="AP65" s="110"/>
      <c r="AR65" s="146"/>
      <c r="AS65" s="124"/>
      <c r="AT65" s="125"/>
      <c r="AU65" s="125"/>
      <c r="AV65" s="125"/>
      <c r="AW65" s="125"/>
      <c r="AX65" s="125"/>
      <c r="AY65" s="126"/>
    </row>
    <row r="66" spans="1:51" x14ac:dyDescent="0.25">
      <c r="A66" s="146"/>
      <c r="B66" s="23">
        <v>0</v>
      </c>
      <c r="C66" s="17">
        <v>0</v>
      </c>
      <c r="D66" s="17"/>
      <c r="E66" s="17">
        <v>0</v>
      </c>
      <c r="F66" s="17">
        <v>0</v>
      </c>
      <c r="G66" s="17">
        <v>0</v>
      </c>
      <c r="H66" s="18">
        <v>0</v>
      </c>
      <c r="J66" s="75"/>
      <c r="P66" s="76"/>
      <c r="Q66" s="146"/>
      <c r="R66" s="95"/>
      <c r="S66" s="104"/>
      <c r="T66" s="104"/>
      <c r="U66" s="104"/>
      <c r="V66" s="104"/>
      <c r="W66" s="104"/>
      <c r="X66" s="76"/>
      <c r="Z66" s="146"/>
      <c r="AA66" s="92"/>
      <c r="AB66" s="101"/>
      <c r="AC66" s="101"/>
      <c r="AD66" s="101"/>
      <c r="AE66" s="101"/>
      <c r="AF66" s="101"/>
      <c r="AG66" s="109"/>
      <c r="AI66" s="146"/>
      <c r="AJ66" s="95"/>
      <c r="AK66" s="104"/>
      <c r="AL66" s="104"/>
      <c r="AM66" s="104"/>
      <c r="AN66" s="104"/>
      <c r="AO66" s="104"/>
      <c r="AP66" s="110"/>
      <c r="AR66" s="146"/>
      <c r="AS66" s="124"/>
      <c r="AT66" s="125"/>
      <c r="AU66" s="125"/>
      <c r="AV66" s="125"/>
      <c r="AW66" s="125"/>
      <c r="AX66" s="125"/>
      <c r="AY66" s="126"/>
    </row>
    <row r="67" spans="1:51" ht="15.75" thickBot="1" x14ac:dyDescent="0.3">
      <c r="A67" s="147"/>
      <c r="B67" s="28">
        <v>0</v>
      </c>
      <c r="C67" s="29"/>
      <c r="D67" s="29"/>
      <c r="E67" s="29">
        <v>0</v>
      </c>
      <c r="F67" s="29">
        <v>0</v>
      </c>
      <c r="G67" s="29">
        <v>0</v>
      </c>
      <c r="H67" s="30">
        <v>0</v>
      </c>
      <c r="J67" s="77"/>
      <c r="K67" s="78"/>
      <c r="L67" s="78"/>
      <c r="M67" s="78"/>
      <c r="N67" s="78"/>
      <c r="O67" s="78"/>
      <c r="P67" s="79"/>
      <c r="Q67" s="147"/>
      <c r="R67" s="97">
        <f>SUM(B64:B67)*J$63</f>
        <v>2.6666666666666665</v>
      </c>
      <c r="S67" s="106">
        <f>SUM(C64:C67)*K$63</f>
        <v>0.66666666666666663</v>
      </c>
      <c r="T67" s="106"/>
      <c r="U67" s="106">
        <f>SUM(E64:E67)*M$63</f>
        <v>0</v>
      </c>
      <c r="V67" s="106">
        <f>SUM(F64:F67)*N$63</f>
        <v>0.625</v>
      </c>
      <c r="W67" s="106">
        <f>SUM(F64:F67)*O59</f>
        <v>0.1111111111111111</v>
      </c>
      <c r="X67" s="79"/>
      <c r="Z67" s="147"/>
      <c r="AA67" s="91">
        <f>R67/R$81</f>
        <v>2.0544888813533433E-3</v>
      </c>
      <c r="AB67" s="100">
        <f t="shared" ref="AB67:AG67" si="47">S67/S$81</f>
        <v>1.7279154516453715E-3</v>
      </c>
      <c r="AC67" s="100">
        <f t="shared" si="47"/>
        <v>0</v>
      </c>
      <c r="AD67" s="100">
        <f t="shared" si="47"/>
        <v>0</v>
      </c>
      <c r="AE67" s="100">
        <f t="shared" si="47"/>
        <v>1.6255757364698909E-3</v>
      </c>
      <c r="AF67" s="100">
        <f t="shared" si="47"/>
        <v>2.5213107068836147E-4</v>
      </c>
      <c r="AG67" s="111">
        <f t="shared" si="47"/>
        <v>0</v>
      </c>
      <c r="AI67" s="147"/>
      <c r="AJ67" s="94">
        <f>SUM(B64:B67)-R67</f>
        <v>1.3333333333333335</v>
      </c>
      <c r="AK67" s="103">
        <f t="shared" ref="AK67" si="48">SUM(C64:C67)-S67</f>
        <v>0.33333333333333337</v>
      </c>
      <c r="AL67" s="103">
        <f t="shared" ref="AL67" si="49">SUM(D64:D67)-T67</f>
        <v>0</v>
      </c>
      <c r="AM67" s="103">
        <f t="shared" ref="AM67" si="50">SUM(E64:E67)-U67</f>
        <v>0</v>
      </c>
      <c r="AN67" s="103">
        <f t="shared" ref="AN67" si="51">SUM(F64:F67)-V67</f>
        <v>0.375</v>
      </c>
      <c r="AO67" s="103">
        <f t="shared" ref="AO67" si="52">SUM(G64:G67)-W67</f>
        <v>-0.1111111111111111</v>
      </c>
      <c r="AP67" s="112">
        <f t="shared" ref="AP67" si="53">SUM(H64:H67)-X67</f>
        <v>0</v>
      </c>
      <c r="AR67" s="147"/>
      <c r="AS67" s="127">
        <f>AJ67/AJ$81</f>
        <v>2.2699697650099939E-3</v>
      </c>
      <c r="AT67" s="128">
        <f t="shared" ref="AT67:AY67" si="54">AK67/AK$81</f>
        <v>1.4991122803685308E-3</v>
      </c>
      <c r="AU67" s="128">
        <f t="shared" si="54"/>
        <v>0</v>
      </c>
      <c r="AV67" s="128">
        <f t="shared" si="54"/>
        <v>0</v>
      </c>
      <c r="AW67" s="128">
        <f t="shared" si="54"/>
        <v>2.9343660489535208E-3</v>
      </c>
      <c r="AX67" s="128">
        <f t="shared" si="54"/>
        <v>-1.1740004353266906E-3</v>
      </c>
      <c r="AY67" s="129">
        <f t="shared" si="54"/>
        <v>0</v>
      </c>
    </row>
    <row r="68" spans="1:51" x14ac:dyDescent="0.25">
      <c r="A68" s="145">
        <v>44</v>
      </c>
      <c r="B68" s="9">
        <v>11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31">
        <v>0</v>
      </c>
      <c r="J68" s="75"/>
      <c r="P68" s="76"/>
      <c r="Q68" s="145">
        <v>44</v>
      </c>
      <c r="R68" s="98"/>
      <c r="S68" s="107"/>
      <c r="T68" s="107"/>
      <c r="U68" s="107"/>
      <c r="V68" s="107"/>
      <c r="W68" s="104"/>
      <c r="X68" s="76"/>
      <c r="Z68" s="145">
        <v>44</v>
      </c>
      <c r="AA68" s="92"/>
      <c r="AB68" s="101"/>
      <c r="AC68" s="101"/>
      <c r="AD68" s="101"/>
      <c r="AE68" s="101"/>
      <c r="AF68" s="101"/>
      <c r="AG68" s="109"/>
      <c r="AI68" s="145">
        <v>44</v>
      </c>
      <c r="AJ68" s="95"/>
      <c r="AK68" s="104"/>
      <c r="AL68" s="104"/>
      <c r="AM68" s="104"/>
      <c r="AN68" s="104"/>
      <c r="AO68" s="104"/>
      <c r="AP68" s="110"/>
      <c r="AR68" s="145">
        <v>44</v>
      </c>
      <c r="AS68" s="124"/>
      <c r="AT68" s="125"/>
      <c r="AU68" s="125"/>
      <c r="AV68" s="125"/>
      <c r="AW68" s="125"/>
      <c r="AX68" s="125"/>
      <c r="AY68" s="126"/>
    </row>
    <row r="69" spans="1:51" x14ac:dyDescent="0.25">
      <c r="A69" s="146"/>
      <c r="B69" s="23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8">
        <v>0</v>
      </c>
      <c r="J69" s="75"/>
      <c r="P69" s="76"/>
      <c r="Q69" s="146"/>
      <c r="R69" s="98"/>
      <c r="S69" s="107"/>
      <c r="T69" s="107"/>
      <c r="U69" s="107"/>
      <c r="V69" s="107"/>
      <c r="W69" s="104"/>
      <c r="X69" s="76"/>
      <c r="Z69" s="146"/>
      <c r="AA69" s="92"/>
      <c r="AB69" s="101"/>
      <c r="AC69" s="101"/>
      <c r="AD69" s="101"/>
      <c r="AE69" s="101"/>
      <c r="AF69" s="101"/>
      <c r="AG69" s="109"/>
      <c r="AI69" s="146"/>
      <c r="AJ69" s="95"/>
      <c r="AK69" s="104"/>
      <c r="AL69" s="104"/>
      <c r="AM69" s="104"/>
      <c r="AN69" s="104"/>
      <c r="AO69" s="104"/>
      <c r="AP69" s="110"/>
      <c r="AR69" s="146"/>
      <c r="AS69" s="124"/>
      <c r="AT69" s="125"/>
      <c r="AU69" s="125"/>
      <c r="AV69" s="125"/>
      <c r="AW69" s="125"/>
      <c r="AX69" s="125"/>
      <c r="AY69" s="126"/>
    </row>
    <row r="70" spans="1:51" x14ac:dyDescent="0.25">
      <c r="A70" s="146"/>
      <c r="B70" s="23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8">
        <v>0</v>
      </c>
      <c r="J70" s="75"/>
      <c r="P70" s="76"/>
      <c r="Q70" s="146"/>
      <c r="R70" s="98"/>
      <c r="S70" s="107"/>
      <c r="T70" s="107"/>
      <c r="U70" s="107"/>
      <c r="V70" s="107"/>
      <c r="X70" s="76"/>
      <c r="Z70" s="146"/>
      <c r="AA70" s="92"/>
      <c r="AB70" s="101"/>
      <c r="AC70" s="101"/>
      <c r="AD70" s="101"/>
      <c r="AE70" s="101"/>
      <c r="AF70" s="101"/>
      <c r="AG70" s="109"/>
      <c r="AI70" s="146"/>
      <c r="AJ70" s="95"/>
      <c r="AK70" s="104"/>
      <c r="AL70" s="104"/>
      <c r="AM70" s="104"/>
      <c r="AN70" s="104"/>
      <c r="AO70" s="104"/>
      <c r="AP70" s="110"/>
      <c r="AR70" s="146"/>
      <c r="AS70" s="124"/>
      <c r="AT70" s="125"/>
      <c r="AU70" s="125"/>
      <c r="AV70" s="125"/>
      <c r="AW70" s="125"/>
      <c r="AX70" s="125"/>
      <c r="AY70" s="126"/>
    </row>
    <row r="71" spans="1:51" ht="15.75" thickBot="1" x14ac:dyDescent="0.3">
      <c r="A71" s="147"/>
      <c r="B71" s="25">
        <v>1</v>
      </c>
      <c r="C71" s="29"/>
      <c r="D71" s="29">
        <v>0</v>
      </c>
      <c r="E71" s="29">
        <v>0</v>
      </c>
      <c r="F71" s="29">
        <v>0</v>
      </c>
      <c r="G71" s="29">
        <v>0</v>
      </c>
      <c r="H71" s="30">
        <v>0</v>
      </c>
      <c r="J71" s="75"/>
      <c r="P71" s="76"/>
      <c r="Q71" s="147"/>
      <c r="R71" s="98">
        <f>SUM(B68:B71)*J$63</f>
        <v>8</v>
      </c>
      <c r="S71" s="107">
        <f>SUM(C68:C71)*K$63</f>
        <v>0</v>
      </c>
      <c r="T71" s="107"/>
      <c r="U71" s="107">
        <f>SUM(E68:E71)*M$63</f>
        <v>0</v>
      </c>
      <c r="V71" s="107">
        <f>SUM(F68:F71)*N$63</f>
        <v>0</v>
      </c>
      <c r="X71" s="76"/>
      <c r="Z71" s="147"/>
      <c r="AA71" s="92">
        <f>R71/R$81</f>
        <v>6.1634666440600313E-3</v>
      </c>
      <c r="AB71" s="101">
        <f t="shared" ref="AB71:AG71" si="55">S71/S$81</f>
        <v>0</v>
      </c>
      <c r="AC71" s="101">
        <f t="shared" si="55"/>
        <v>0</v>
      </c>
      <c r="AD71" s="101">
        <f t="shared" si="55"/>
        <v>0</v>
      </c>
      <c r="AE71" s="101">
        <f t="shared" si="55"/>
        <v>0</v>
      </c>
      <c r="AF71" s="101">
        <f t="shared" si="55"/>
        <v>0</v>
      </c>
      <c r="AG71" s="109">
        <f t="shared" si="55"/>
        <v>0</v>
      </c>
      <c r="AI71" s="147"/>
      <c r="AJ71" s="95">
        <f>SUM(B68:B71)-R71</f>
        <v>4</v>
      </c>
      <c r="AK71" s="104">
        <f t="shared" ref="AK71" si="56">SUM(C68:C71)-S71</f>
        <v>0</v>
      </c>
      <c r="AL71" s="104">
        <f t="shared" ref="AL71" si="57">SUM(D68:D71)-T71</f>
        <v>0</v>
      </c>
      <c r="AM71" s="104">
        <f t="shared" ref="AM71" si="58">SUM(E68:E71)-U71</f>
        <v>0</v>
      </c>
      <c r="AN71" s="104">
        <f t="shared" ref="AN71" si="59">SUM(F68:F71)-V71</f>
        <v>0</v>
      </c>
      <c r="AO71" s="104">
        <f t="shared" ref="AO71" si="60">SUM(G68:G71)-W71</f>
        <v>0</v>
      </c>
      <c r="AP71" s="110">
        <f t="shared" ref="AP71" si="61">SUM(H68:H71)-X71</f>
        <v>0</v>
      </c>
      <c r="AR71" s="147"/>
      <c r="AS71" s="124">
        <f>AJ71/AJ$81</f>
        <v>6.8099092950299808E-3</v>
      </c>
      <c r="AT71" s="125">
        <f t="shared" ref="AT71:AY71" si="62">AK71/AK$81</f>
        <v>0</v>
      </c>
      <c r="AU71" s="125">
        <f t="shared" si="62"/>
        <v>0</v>
      </c>
      <c r="AV71" s="125">
        <f t="shared" si="62"/>
        <v>0</v>
      </c>
      <c r="AW71" s="125">
        <f t="shared" si="62"/>
        <v>0</v>
      </c>
      <c r="AX71" s="125">
        <f t="shared" si="62"/>
        <v>0</v>
      </c>
      <c r="AY71" s="126">
        <f t="shared" si="62"/>
        <v>0</v>
      </c>
    </row>
    <row r="72" spans="1:51" x14ac:dyDescent="0.25">
      <c r="A72" s="145">
        <v>45</v>
      </c>
      <c r="B72" s="15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31">
        <v>0</v>
      </c>
      <c r="J72" s="72"/>
      <c r="K72" s="73"/>
      <c r="L72" s="73"/>
      <c r="M72" s="73"/>
      <c r="N72" s="73"/>
      <c r="O72" s="73"/>
      <c r="P72" s="74"/>
      <c r="Q72" s="145">
        <v>45</v>
      </c>
      <c r="R72" s="99"/>
      <c r="S72" s="108"/>
      <c r="T72" s="108"/>
      <c r="U72" s="108"/>
      <c r="V72" s="108"/>
      <c r="W72" s="73"/>
      <c r="X72" s="74"/>
      <c r="Z72" s="145">
        <v>45</v>
      </c>
      <c r="AA72" s="93"/>
      <c r="AB72" s="102"/>
      <c r="AC72" s="102"/>
      <c r="AD72" s="102"/>
      <c r="AE72" s="102"/>
      <c r="AF72" s="102"/>
      <c r="AG72" s="113"/>
      <c r="AI72" s="145">
        <v>45</v>
      </c>
      <c r="AJ72" s="96"/>
      <c r="AK72" s="105"/>
      <c r="AL72" s="105"/>
      <c r="AM72" s="105"/>
      <c r="AN72" s="105"/>
      <c r="AO72" s="105"/>
      <c r="AP72" s="114"/>
      <c r="AR72" s="145">
        <v>45</v>
      </c>
      <c r="AS72" s="121"/>
      <c r="AT72" s="122"/>
      <c r="AU72" s="122"/>
      <c r="AV72" s="122"/>
      <c r="AW72" s="122"/>
      <c r="AX72" s="122"/>
      <c r="AY72" s="123"/>
    </row>
    <row r="73" spans="1:51" x14ac:dyDescent="0.25">
      <c r="A73" s="146"/>
      <c r="B73" s="20">
        <v>4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8">
        <v>1</v>
      </c>
      <c r="J73" s="75"/>
      <c r="P73" s="76"/>
      <c r="Q73" s="146"/>
      <c r="R73" s="98"/>
      <c r="S73" s="107"/>
      <c r="T73" s="107"/>
      <c r="U73" s="107"/>
      <c r="V73" s="107"/>
      <c r="X73" s="76"/>
      <c r="Z73" s="146"/>
      <c r="AA73" s="92"/>
      <c r="AB73" s="101"/>
      <c r="AC73" s="101"/>
      <c r="AD73" s="101"/>
      <c r="AE73" s="101"/>
      <c r="AF73" s="101"/>
      <c r="AG73" s="109"/>
      <c r="AI73" s="146"/>
      <c r="AJ73" s="95"/>
      <c r="AK73" s="104"/>
      <c r="AL73" s="104"/>
      <c r="AM73" s="104"/>
      <c r="AN73" s="104"/>
      <c r="AO73" s="104"/>
      <c r="AP73" s="110"/>
      <c r="AR73" s="146"/>
      <c r="AS73" s="124"/>
      <c r="AT73" s="125"/>
      <c r="AU73" s="125"/>
      <c r="AV73" s="125"/>
      <c r="AW73" s="125"/>
      <c r="AX73" s="125"/>
      <c r="AY73" s="126"/>
    </row>
    <row r="74" spans="1:51" x14ac:dyDescent="0.25">
      <c r="A74" s="146"/>
      <c r="B74" s="23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8">
        <v>0</v>
      </c>
      <c r="J74" s="75"/>
      <c r="P74" s="76"/>
      <c r="Q74" s="146"/>
      <c r="R74" s="98"/>
      <c r="S74" s="107"/>
      <c r="T74" s="107"/>
      <c r="U74" s="107"/>
      <c r="V74" s="107"/>
      <c r="X74" s="76"/>
      <c r="Z74" s="146"/>
      <c r="AA74" s="92"/>
      <c r="AB74" s="101"/>
      <c r="AC74" s="101"/>
      <c r="AD74" s="101"/>
      <c r="AE74" s="101"/>
      <c r="AF74" s="101"/>
      <c r="AG74" s="109"/>
      <c r="AI74" s="146"/>
      <c r="AJ74" s="95"/>
      <c r="AK74" s="104"/>
      <c r="AL74" s="104"/>
      <c r="AM74" s="104"/>
      <c r="AN74" s="104"/>
      <c r="AO74" s="104"/>
      <c r="AP74" s="110"/>
      <c r="AR74" s="146"/>
      <c r="AS74" s="124"/>
      <c r="AT74" s="125"/>
      <c r="AU74" s="125"/>
      <c r="AV74" s="125"/>
      <c r="AW74" s="125"/>
      <c r="AX74" s="125"/>
      <c r="AY74" s="126"/>
    </row>
    <row r="75" spans="1:51" ht="15.75" thickBot="1" x14ac:dyDescent="0.3">
      <c r="A75" s="147"/>
      <c r="B75" s="25">
        <v>1</v>
      </c>
      <c r="C75" s="29"/>
      <c r="D75" s="29">
        <v>0</v>
      </c>
      <c r="E75" s="29">
        <v>0</v>
      </c>
      <c r="F75" s="29">
        <v>0</v>
      </c>
      <c r="G75" s="29">
        <v>0</v>
      </c>
      <c r="H75" s="30">
        <v>0</v>
      </c>
      <c r="J75" s="77"/>
      <c r="K75" s="78"/>
      <c r="L75" s="78"/>
      <c r="M75" s="78"/>
      <c r="N75" s="78"/>
      <c r="O75" s="78"/>
      <c r="P75" s="79"/>
      <c r="Q75" s="147"/>
      <c r="R75" s="97">
        <f>SUM(B72:B75)*J$63</f>
        <v>3.333333333333333</v>
      </c>
      <c r="S75" s="106">
        <f>SUM(C72:C75)*K$63</f>
        <v>0</v>
      </c>
      <c r="T75" s="106"/>
      <c r="U75" s="106">
        <f>SUM(E72:E75)*M$63</f>
        <v>0</v>
      </c>
      <c r="V75" s="106">
        <f>SUM(F72:F75)*N$63</f>
        <v>0</v>
      </c>
      <c r="W75" s="78"/>
      <c r="X75" s="115">
        <f>SUM(H72:H75)*P63</f>
        <v>0.66666666666666663</v>
      </c>
      <c r="Z75" s="147"/>
      <c r="AA75" s="91">
        <f>R75/R$81</f>
        <v>2.5681111016916795E-3</v>
      </c>
      <c r="AB75" s="100">
        <f t="shared" ref="AB75:AG75" si="63">S75/S$81</f>
        <v>0</v>
      </c>
      <c r="AC75" s="100">
        <f t="shared" si="63"/>
        <v>0</v>
      </c>
      <c r="AD75" s="100">
        <f t="shared" si="63"/>
        <v>0</v>
      </c>
      <c r="AE75" s="100">
        <f t="shared" si="63"/>
        <v>0</v>
      </c>
      <c r="AF75" s="100">
        <f t="shared" si="63"/>
        <v>0</v>
      </c>
      <c r="AG75" s="111">
        <f t="shared" si="63"/>
        <v>6.8621981294224581E-4</v>
      </c>
      <c r="AI75" s="147"/>
      <c r="AJ75" s="94">
        <f>SUM(B72:B75)-R75</f>
        <v>1.666666666666667</v>
      </c>
      <c r="AK75" s="103">
        <f t="shared" ref="AK75" si="64">SUM(C72:C75)-S75</f>
        <v>0</v>
      </c>
      <c r="AL75" s="103">
        <f t="shared" ref="AL75" si="65">SUM(D72:D75)-T75</f>
        <v>0</v>
      </c>
      <c r="AM75" s="103">
        <f t="shared" ref="AM75" si="66">SUM(E72:E75)-U75</f>
        <v>0</v>
      </c>
      <c r="AN75" s="103">
        <f t="shared" ref="AN75" si="67">SUM(F72:F75)-V75</f>
        <v>0</v>
      </c>
      <c r="AO75" s="103">
        <f t="shared" ref="AO75" si="68">SUM(G72:G75)-W75</f>
        <v>0</v>
      </c>
      <c r="AP75" s="112">
        <f t="shared" ref="AP75" si="69">SUM(H72:H75)-X75</f>
        <v>0.33333333333333337</v>
      </c>
      <c r="AR75" s="147"/>
      <c r="AS75" s="127">
        <f>AJ75/AJ$81</f>
        <v>2.8374622062624926E-3</v>
      </c>
      <c r="AT75" s="128">
        <f t="shared" ref="AT75:AY75" si="70">AK75/AK$81</f>
        <v>0</v>
      </c>
      <c r="AU75" s="128">
        <f t="shared" si="70"/>
        <v>0</v>
      </c>
      <c r="AV75" s="128">
        <f t="shared" si="70"/>
        <v>0</v>
      </c>
      <c r="AW75" s="128">
        <f t="shared" si="70"/>
        <v>0</v>
      </c>
      <c r="AX75" s="128">
        <f t="shared" si="70"/>
        <v>0</v>
      </c>
      <c r="AY75" s="129">
        <f t="shared" si="70"/>
        <v>1.4867806337762665E-3</v>
      </c>
    </row>
    <row r="76" spans="1:51" x14ac:dyDescent="0.25">
      <c r="A76" s="145">
        <v>46</v>
      </c>
      <c r="B76" s="15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31">
        <v>0</v>
      </c>
      <c r="J76" s="75"/>
      <c r="P76" s="76"/>
      <c r="Q76" s="145">
        <v>46</v>
      </c>
      <c r="R76" s="98"/>
      <c r="S76" s="107"/>
      <c r="T76" s="107"/>
      <c r="U76" s="107"/>
      <c r="V76" s="107"/>
      <c r="X76" s="76"/>
      <c r="Z76" s="145">
        <v>46</v>
      </c>
      <c r="AA76" s="92"/>
      <c r="AB76" s="101"/>
      <c r="AC76" s="101"/>
      <c r="AD76" s="101"/>
      <c r="AE76" s="101"/>
      <c r="AF76" s="101"/>
      <c r="AG76" s="109"/>
      <c r="AI76" s="145">
        <v>46</v>
      </c>
      <c r="AJ76" s="95"/>
      <c r="AK76" s="104"/>
      <c r="AL76" s="104"/>
      <c r="AM76" s="104"/>
      <c r="AN76" s="104"/>
      <c r="AO76" s="104"/>
      <c r="AP76" s="110"/>
      <c r="AR76" s="145">
        <v>46</v>
      </c>
      <c r="AS76" s="124"/>
      <c r="AT76" s="125"/>
      <c r="AU76" s="125"/>
      <c r="AV76" s="125"/>
      <c r="AW76" s="125"/>
      <c r="AX76" s="125"/>
      <c r="AY76" s="126"/>
    </row>
    <row r="77" spans="1:51" x14ac:dyDescent="0.25">
      <c r="A77" s="146"/>
      <c r="B77" s="23">
        <v>0</v>
      </c>
      <c r="C77" s="17">
        <v>0</v>
      </c>
      <c r="D77" s="17">
        <v>0</v>
      </c>
      <c r="E77" s="17">
        <v>1</v>
      </c>
      <c r="F77" s="17">
        <v>0</v>
      </c>
      <c r="G77" s="17">
        <v>0</v>
      </c>
      <c r="H77" s="18">
        <v>0</v>
      </c>
      <c r="J77" s="75"/>
      <c r="P77" s="76"/>
      <c r="Q77" s="146"/>
      <c r="R77" s="98"/>
      <c r="S77" s="107"/>
      <c r="T77" s="107"/>
      <c r="U77" s="107"/>
      <c r="V77" s="107"/>
      <c r="X77" s="76"/>
      <c r="Z77" s="146"/>
      <c r="AA77" s="92"/>
      <c r="AB77" s="101"/>
      <c r="AC77" s="101"/>
      <c r="AD77" s="101"/>
      <c r="AE77" s="101"/>
      <c r="AF77" s="101"/>
      <c r="AG77" s="109"/>
      <c r="AI77" s="146"/>
      <c r="AJ77" s="95"/>
      <c r="AK77" s="104"/>
      <c r="AL77" s="104"/>
      <c r="AM77" s="104"/>
      <c r="AN77" s="104"/>
      <c r="AO77" s="104"/>
      <c r="AP77" s="110"/>
      <c r="AR77" s="146"/>
      <c r="AS77" s="124"/>
      <c r="AT77" s="125"/>
      <c r="AU77" s="125"/>
      <c r="AV77" s="125"/>
      <c r="AW77" s="125"/>
      <c r="AX77" s="125"/>
      <c r="AY77" s="126"/>
    </row>
    <row r="78" spans="1:51" x14ac:dyDescent="0.25">
      <c r="A78" s="146"/>
      <c r="B78" s="20">
        <v>1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8">
        <v>0</v>
      </c>
      <c r="J78" s="75"/>
      <c r="P78" s="76"/>
      <c r="Q78" s="146"/>
      <c r="R78" s="98"/>
      <c r="S78" s="107"/>
      <c r="T78" s="107"/>
      <c r="U78" s="107"/>
      <c r="V78" s="107"/>
      <c r="X78" s="76"/>
      <c r="Z78" s="146"/>
      <c r="AA78" s="92"/>
      <c r="AB78" s="101"/>
      <c r="AC78" s="101"/>
      <c r="AD78" s="101"/>
      <c r="AE78" s="101"/>
      <c r="AF78" s="101"/>
      <c r="AG78" s="109"/>
      <c r="AI78" s="146"/>
      <c r="AJ78" s="95"/>
      <c r="AK78" s="104"/>
      <c r="AL78" s="104"/>
      <c r="AM78" s="104"/>
      <c r="AN78" s="104"/>
      <c r="AO78" s="104"/>
      <c r="AP78" s="110"/>
      <c r="AR78" s="146"/>
      <c r="AS78" s="124"/>
      <c r="AT78" s="125"/>
      <c r="AU78" s="125"/>
      <c r="AV78" s="125"/>
      <c r="AW78" s="125"/>
      <c r="AX78" s="125"/>
      <c r="AY78" s="126"/>
    </row>
    <row r="79" spans="1:51" ht="15.75" thickBot="1" x14ac:dyDescent="0.3">
      <c r="A79" s="147"/>
      <c r="B79" s="28">
        <v>0</v>
      </c>
      <c r="C79" s="29"/>
      <c r="D79" s="29">
        <v>0</v>
      </c>
      <c r="E79" s="29">
        <v>0</v>
      </c>
      <c r="F79" s="29">
        <v>0</v>
      </c>
      <c r="G79" s="29">
        <v>0</v>
      </c>
      <c r="H79" s="30">
        <v>0</v>
      </c>
      <c r="J79" s="77"/>
      <c r="K79" s="78"/>
      <c r="L79" s="78"/>
      <c r="M79" s="78"/>
      <c r="N79" s="78"/>
      <c r="O79" s="78"/>
      <c r="P79" s="79"/>
      <c r="Q79" s="147"/>
      <c r="R79" s="97">
        <f>SUM(B76:B79)*J$63</f>
        <v>0.66666666666666663</v>
      </c>
      <c r="S79" s="106">
        <f>SUM(C76:C79)*K$63</f>
        <v>0</v>
      </c>
      <c r="T79" s="106"/>
      <c r="U79" s="106">
        <f>SUM(E76:E79)*M$63</f>
        <v>0.66666666666666663</v>
      </c>
      <c r="V79" s="106">
        <f>SUM(F76:F79)*N$63</f>
        <v>0</v>
      </c>
      <c r="W79" s="78"/>
      <c r="X79" s="79"/>
      <c r="Z79" s="147"/>
      <c r="AA79" s="91">
        <f>R79/R$81</f>
        <v>5.1362222033833583E-4</v>
      </c>
      <c r="AB79" s="100">
        <f t="shared" ref="AB79:AG79" si="71">S79/S$81</f>
        <v>0</v>
      </c>
      <c r="AC79" s="100">
        <f t="shared" si="71"/>
        <v>0</v>
      </c>
      <c r="AD79" s="100">
        <f t="shared" si="71"/>
        <v>1.537293256267894E-3</v>
      </c>
      <c r="AE79" s="100">
        <f t="shared" si="71"/>
        <v>0</v>
      </c>
      <c r="AF79" s="100">
        <f t="shared" si="71"/>
        <v>0</v>
      </c>
      <c r="AG79" s="111">
        <f t="shared" si="71"/>
        <v>0</v>
      </c>
      <c r="AI79" s="147"/>
      <c r="AJ79" s="94">
        <f>SUM(B76:B79)-R79</f>
        <v>0.33333333333333337</v>
      </c>
      <c r="AK79" s="103">
        <f t="shared" ref="AK79" si="72">SUM(C76:C79)-S79</f>
        <v>0</v>
      </c>
      <c r="AL79" s="103">
        <f t="shared" ref="AL79" si="73">SUM(D76:D79)-T79</f>
        <v>0</v>
      </c>
      <c r="AM79" s="103">
        <f t="shared" ref="AM79" si="74">SUM(E76:E79)-U79</f>
        <v>0.33333333333333337</v>
      </c>
      <c r="AN79" s="103">
        <f t="shared" ref="AN79" si="75">SUM(F76:F79)-V79</f>
        <v>0</v>
      </c>
      <c r="AO79" s="103">
        <f t="shared" ref="AO79" si="76">SUM(G76:G79)-W79</f>
        <v>0</v>
      </c>
      <c r="AP79" s="112">
        <f t="shared" ref="AP79" si="77">SUM(H76:H79)-X79</f>
        <v>0</v>
      </c>
      <c r="AR79" s="147"/>
      <c r="AS79" s="127">
        <f>AJ79/AJ$81</f>
        <v>5.6749244125249847E-4</v>
      </c>
      <c r="AT79" s="128">
        <f t="shared" ref="AT79:AY79" si="78">AK79/AK$81</f>
        <v>0</v>
      </c>
      <c r="AU79" s="128">
        <f t="shared" si="78"/>
        <v>0</v>
      </c>
      <c r="AV79" s="128">
        <f t="shared" si="78"/>
        <v>2.5539637184553246E-3</v>
      </c>
      <c r="AW79" s="128">
        <f t="shared" si="78"/>
        <v>0</v>
      </c>
      <c r="AX79" s="128">
        <f t="shared" si="78"/>
        <v>0</v>
      </c>
      <c r="AY79" s="129">
        <f t="shared" si="78"/>
        <v>0</v>
      </c>
    </row>
    <row r="80" spans="1:51" x14ac:dyDescent="0.25">
      <c r="R80">
        <f t="shared" ref="R80:X80" si="79">SUM(R9:R79)</f>
        <v>236.86342060909655</v>
      </c>
      <c r="S80">
        <f t="shared" si="79"/>
        <v>83.138388791420255</v>
      </c>
      <c r="T80">
        <f t="shared" si="79"/>
        <v>71.527841831312699</v>
      </c>
      <c r="U80">
        <f t="shared" si="79"/>
        <v>47.530851237401137</v>
      </c>
      <c r="V80">
        <f t="shared" si="79"/>
        <v>78.77462207625031</v>
      </c>
      <c r="W80">
        <f t="shared" si="79"/>
        <v>14.994522589730625</v>
      </c>
      <c r="X80">
        <f t="shared" si="79"/>
        <v>159.58042989698532</v>
      </c>
    </row>
    <row r="81" spans="18:42" x14ac:dyDescent="0.25">
      <c r="R81">
        <v>1297.9708436825738</v>
      </c>
      <c r="S81">
        <v>385.8213467747205</v>
      </c>
      <c r="T81">
        <v>292.06978303054666</v>
      </c>
      <c r="U81">
        <v>433.66264956182897</v>
      </c>
      <c r="V81">
        <v>384.47916389134434</v>
      </c>
      <c r="W81">
        <v>440.68789621111966</v>
      </c>
      <c r="X81">
        <v>971.50600156567498</v>
      </c>
      <c r="AA81">
        <f t="shared" ref="AA81:AG81" si="80">SUM(AA24:AA79)</f>
        <v>0.18248747401526594</v>
      </c>
      <c r="AB81">
        <f t="shared" si="80"/>
        <v>0.21548415992639314</v>
      </c>
      <c r="AC81">
        <f t="shared" si="80"/>
        <v>0.24489983554317848</v>
      </c>
      <c r="AD81">
        <f t="shared" si="80"/>
        <v>0.10960328560789388</v>
      </c>
      <c r="AE81">
        <f t="shared" si="80"/>
        <v>0.2048865828747807</v>
      </c>
      <c r="AF81">
        <f t="shared" si="80"/>
        <v>3.4025265315086442E-2</v>
      </c>
      <c r="AG81">
        <f t="shared" si="80"/>
        <v>0.1642608791297287</v>
      </c>
      <c r="AI81" t="s">
        <v>43</v>
      </c>
      <c r="AJ81" s="104">
        <f t="shared" ref="AJ81:AP81" si="81">SUM(AJ4:AJ79)</f>
        <v>587.37933600955398</v>
      </c>
      <c r="AK81" s="104">
        <f t="shared" si="81"/>
        <v>222.35381411950621</v>
      </c>
      <c r="AL81" s="104">
        <f t="shared" si="81"/>
        <v>184.058144531664</v>
      </c>
      <c r="AM81" s="104">
        <f t="shared" si="81"/>
        <v>130.51608013246889</v>
      </c>
      <c r="AN81" s="104">
        <f t="shared" si="81"/>
        <v>127.79591698647678</v>
      </c>
      <c r="AO81" s="104">
        <f t="shared" si="81"/>
        <v>94.643160059980787</v>
      </c>
      <c r="AP81" s="104">
        <f t="shared" si="81"/>
        <v>224.19805972768273</v>
      </c>
    </row>
  </sheetData>
  <mergeCells count="95">
    <mergeCell ref="A48:A51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76:A79"/>
    <mergeCell ref="Q4:Q7"/>
    <mergeCell ref="Q8:Q11"/>
    <mergeCell ref="Q12:Q15"/>
    <mergeCell ref="Q16:Q19"/>
    <mergeCell ref="Q20:Q23"/>
    <mergeCell ref="Q24:Q27"/>
    <mergeCell ref="Q28:Q31"/>
    <mergeCell ref="Q32:Q35"/>
    <mergeCell ref="Q36:Q39"/>
    <mergeCell ref="A52:A55"/>
    <mergeCell ref="A56:A59"/>
    <mergeCell ref="A60:A63"/>
    <mergeCell ref="A64:A67"/>
    <mergeCell ref="A68:A71"/>
    <mergeCell ref="A72:A75"/>
    <mergeCell ref="Z24:Z27"/>
    <mergeCell ref="Q40:Q43"/>
    <mergeCell ref="Q44:Q47"/>
    <mergeCell ref="Q48:Q51"/>
    <mergeCell ref="Q52:Q55"/>
    <mergeCell ref="Z4:Z7"/>
    <mergeCell ref="Z8:Z11"/>
    <mergeCell ref="Z12:Z15"/>
    <mergeCell ref="Z16:Z19"/>
    <mergeCell ref="Z20:Z23"/>
    <mergeCell ref="Z48:Z51"/>
    <mergeCell ref="Q64:Q67"/>
    <mergeCell ref="Q68:Q71"/>
    <mergeCell ref="Q72:Q75"/>
    <mergeCell ref="Q76:Q79"/>
    <mergeCell ref="Q56:Q59"/>
    <mergeCell ref="Q60:Q63"/>
    <mergeCell ref="Z28:Z31"/>
    <mergeCell ref="Z32:Z35"/>
    <mergeCell ref="Z36:Z39"/>
    <mergeCell ref="Z40:Z43"/>
    <mergeCell ref="Z44:Z47"/>
    <mergeCell ref="Z76:Z79"/>
    <mergeCell ref="AI4:AI7"/>
    <mergeCell ref="AI8:AI11"/>
    <mergeCell ref="AI12:AI15"/>
    <mergeCell ref="AI16:AI19"/>
    <mergeCell ref="AI20:AI23"/>
    <mergeCell ref="AI24:AI27"/>
    <mergeCell ref="AI28:AI31"/>
    <mergeCell ref="AI32:AI35"/>
    <mergeCell ref="AI36:AI39"/>
    <mergeCell ref="Z52:Z55"/>
    <mergeCell ref="Z56:Z59"/>
    <mergeCell ref="Z60:Z63"/>
    <mergeCell ref="Z64:Z67"/>
    <mergeCell ref="Z68:Z71"/>
    <mergeCell ref="Z72:Z75"/>
    <mergeCell ref="AR24:AR27"/>
    <mergeCell ref="AI40:AI43"/>
    <mergeCell ref="AI44:AI47"/>
    <mergeCell ref="AI48:AI51"/>
    <mergeCell ref="AI52:AI55"/>
    <mergeCell ref="AR4:AR7"/>
    <mergeCell ref="AR8:AR11"/>
    <mergeCell ref="AR12:AR15"/>
    <mergeCell ref="AR16:AR19"/>
    <mergeCell ref="AR20:AR23"/>
    <mergeCell ref="AR48:AR51"/>
    <mergeCell ref="AI64:AI67"/>
    <mergeCell ref="AI68:AI71"/>
    <mergeCell ref="AI72:AI75"/>
    <mergeCell ref="AI76:AI79"/>
    <mergeCell ref="AI56:AI59"/>
    <mergeCell ref="AI60:AI63"/>
    <mergeCell ref="AR28:AR31"/>
    <mergeCell ref="AR32:AR35"/>
    <mergeCell ref="AR36:AR39"/>
    <mergeCell ref="AR40:AR43"/>
    <mergeCell ref="AR44:AR47"/>
    <mergeCell ref="AR76:AR79"/>
    <mergeCell ref="AR52:AR55"/>
    <mergeCell ref="AR56:AR59"/>
    <mergeCell ref="AR60:AR63"/>
    <mergeCell ref="AR64:AR67"/>
    <mergeCell ref="AR68:AR71"/>
    <mergeCell ref="AR72:AR7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9372-1879-4238-B521-3318032590D9}">
  <dimension ref="A4:X55"/>
  <sheetViews>
    <sheetView topLeftCell="A16" workbookViewId="0">
      <selection activeCell="G44" sqref="G44"/>
    </sheetView>
  </sheetViews>
  <sheetFormatPr defaultRowHeight="15" x14ac:dyDescent="0.25"/>
  <sheetData>
    <row r="4" spans="1:24" x14ac:dyDescent="0.25">
      <c r="B4" t="s">
        <v>44</v>
      </c>
      <c r="J4" t="s">
        <v>45</v>
      </c>
      <c r="R4" t="s">
        <v>46</v>
      </c>
    </row>
    <row r="5" spans="1:24" x14ac:dyDescent="0.25">
      <c r="B5">
        <v>2017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2023</v>
      </c>
      <c r="J5">
        <v>2017</v>
      </c>
      <c r="K5">
        <v>2018</v>
      </c>
      <c r="L5">
        <v>2019</v>
      </c>
      <c r="M5">
        <v>2020</v>
      </c>
      <c r="N5">
        <v>2021</v>
      </c>
      <c r="O5">
        <v>2022</v>
      </c>
      <c r="P5">
        <v>2023</v>
      </c>
      <c r="R5">
        <v>2017</v>
      </c>
      <c r="S5">
        <v>2018</v>
      </c>
      <c r="T5">
        <v>2019</v>
      </c>
      <c r="U5">
        <v>2020</v>
      </c>
      <c r="V5">
        <v>2021</v>
      </c>
      <c r="W5">
        <v>2022</v>
      </c>
      <c r="X5">
        <v>2023</v>
      </c>
    </row>
    <row r="6" spans="1:24" x14ac:dyDescent="0.25">
      <c r="A6">
        <v>32</v>
      </c>
      <c r="B6">
        <v>0</v>
      </c>
      <c r="C6">
        <v>2.8728340318378228E-2</v>
      </c>
      <c r="D6">
        <v>2.1215172970419763E-2</v>
      </c>
      <c r="E6">
        <v>2.8936095736136473E-2</v>
      </c>
      <c r="F6">
        <v>0</v>
      </c>
      <c r="G6">
        <v>0</v>
      </c>
      <c r="H6">
        <v>2.0311918848788336E-2</v>
      </c>
      <c r="J6">
        <v>0</v>
      </c>
      <c r="K6">
        <v>4.2140630270879019E-2</v>
      </c>
      <c r="L6">
        <v>3.259839446533052E-2</v>
      </c>
      <c r="M6">
        <v>3.823613624424263E-2</v>
      </c>
      <c r="N6">
        <v>0</v>
      </c>
      <c r="O6">
        <v>0</v>
      </c>
      <c r="P6">
        <v>1.6763451645827401E-2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33</v>
      </c>
      <c r="B7">
        <v>0.13350321390310524</v>
      </c>
      <c r="C7">
        <v>0.12557341353918011</v>
      </c>
      <c r="D7">
        <v>8.5751089585867676E-2</v>
      </c>
      <c r="E7">
        <v>9.0226801345269697E-2</v>
      </c>
      <c r="F7">
        <v>0</v>
      </c>
      <c r="G7">
        <v>2.1024081158030939E-2</v>
      </c>
      <c r="H7">
        <v>4.4164225843001517E-2</v>
      </c>
      <c r="J7">
        <v>0.14287416096506228</v>
      </c>
      <c r="K7">
        <v>0.1206802656069106</v>
      </c>
      <c r="L7">
        <v>4.1937094478456019E-2</v>
      </c>
      <c r="M7">
        <v>8.2235127848262965E-2</v>
      </c>
      <c r="N7">
        <v>0</v>
      </c>
      <c r="O7">
        <v>2.3245208619468476E-2</v>
      </c>
      <c r="P7">
        <v>5.6082595174234119E-2</v>
      </c>
      <c r="R7">
        <v>3.220932882094743E-2</v>
      </c>
      <c r="S7">
        <v>2.9341786449767572E-2</v>
      </c>
      <c r="T7">
        <v>9.8103741514927682E-3</v>
      </c>
      <c r="U7">
        <v>2.0528306173834217E-2</v>
      </c>
      <c r="V7">
        <v>0</v>
      </c>
      <c r="W7">
        <v>0</v>
      </c>
      <c r="X7">
        <v>8.754630314473948E-3</v>
      </c>
    </row>
    <row r="8" spans="1:24" x14ac:dyDescent="0.25">
      <c r="A8">
        <v>34</v>
      </c>
      <c r="B8">
        <v>0.22188868640151202</v>
      </c>
      <c r="C8">
        <v>0.14923362012236488</v>
      </c>
      <c r="D8">
        <v>0.27387651178352035</v>
      </c>
      <c r="E8">
        <v>0.14496489689756714</v>
      </c>
      <c r="F8">
        <v>0</v>
      </c>
      <c r="G8">
        <v>7.1875712119331803E-2</v>
      </c>
      <c r="H8">
        <v>0.1676217917300368</v>
      </c>
      <c r="J8">
        <v>0.25361160331185584</v>
      </c>
      <c r="K8">
        <v>0.16768445203735866</v>
      </c>
      <c r="L8">
        <v>0.30644652161513786</v>
      </c>
      <c r="M8">
        <v>0.15807030842178105</v>
      </c>
      <c r="N8">
        <v>0</v>
      </c>
      <c r="O8">
        <v>0.1086050587810492</v>
      </c>
      <c r="P8">
        <v>0.18815342609416813</v>
      </c>
      <c r="R8">
        <v>0.11585218530955195</v>
      </c>
      <c r="S8">
        <v>8.2613347312717425E-2</v>
      </c>
      <c r="T8">
        <v>0.14526100939672271</v>
      </c>
      <c r="U8">
        <v>7.9956389279217666E-2</v>
      </c>
      <c r="V8">
        <v>0</v>
      </c>
      <c r="W8">
        <v>9.792838780226229E-2</v>
      </c>
      <c r="X8">
        <v>5.1162753140796463E-2</v>
      </c>
    </row>
    <row r="9" spans="1:24" x14ac:dyDescent="0.25">
      <c r="A9">
        <v>35</v>
      </c>
      <c r="B9">
        <v>0.3186815802130592</v>
      </c>
      <c r="C9">
        <v>0.33140320893042274</v>
      </c>
      <c r="D9">
        <v>0.27070054181519704</v>
      </c>
      <c r="E9">
        <v>0.41171111786244657</v>
      </c>
      <c r="F9">
        <v>0.34819021538633482</v>
      </c>
      <c r="G9">
        <v>0.14914093807515266</v>
      </c>
      <c r="H9">
        <v>0.27856012993022772</v>
      </c>
      <c r="J9">
        <v>0.31843070717182981</v>
      </c>
      <c r="K9">
        <v>0.39825141315301366</v>
      </c>
      <c r="L9">
        <v>0.27999468700163821</v>
      </c>
      <c r="M9">
        <v>0.4983348614218357</v>
      </c>
      <c r="N9">
        <v>0.27773440203984939</v>
      </c>
      <c r="O9">
        <v>0.26127638748048726</v>
      </c>
      <c r="P9">
        <v>0.23974551314726325</v>
      </c>
      <c r="R9">
        <v>0.22732399197705475</v>
      </c>
      <c r="S9">
        <v>0.30662670117942631</v>
      </c>
      <c r="T9">
        <v>0.20741462424242191</v>
      </c>
      <c r="U9">
        <v>0.3939302800005654</v>
      </c>
      <c r="V9">
        <v>0.14080249471483267</v>
      </c>
      <c r="W9">
        <v>0</v>
      </c>
      <c r="X9">
        <v>0.14289492437938778</v>
      </c>
    </row>
    <row r="10" spans="1:24" x14ac:dyDescent="0.25">
      <c r="A10">
        <v>36</v>
      </c>
      <c r="B10">
        <v>0.22052571009842373</v>
      </c>
      <c r="C10">
        <v>0.35364538897201664</v>
      </c>
      <c r="D10">
        <v>0.34002075827038281</v>
      </c>
      <c r="E10">
        <v>0.31897536579337571</v>
      </c>
      <c r="F10">
        <v>0.37901046368091523</v>
      </c>
      <c r="G10">
        <v>0.54976171494802439</v>
      </c>
      <c r="H10">
        <v>0.47104404459075999</v>
      </c>
      <c r="J10">
        <v>0.18235154789173885</v>
      </c>
      <c r="K10">
        <v>0.21115132317326551</v>
      </c>
      <c r="L10">
        <v>0.33902330243943735</v>
      </c>
      <c r="M10">
        <v>0.20652280189391797</v>
      </c>
      <c r="N10">
        <v>0.33493849449235397</v>
      </c>
      <c r="O10">
        <v>0.40903182384603598</v>
      </c>
      <c r="P10">
        <v>0.47448039378588819</v>
      </c>
      <c r="R10">
        <v>0.33045351394504785</v>
      </c>
      <c r="S10">
        <v>0.41268343808944391</v>
      </c>
      <c r="T10">
        <v>0.63751399220936256</v>
      </c>
      <c r="U10">
        <v>0.41441616851875257</v>
      </c>
      <c r="V10">
        <v>0.36224671439902933</v>
      </c>
      <c r="W10">
        <v>0.73764201260302076</v>
      </c>
      <c r="X10">
        <v>0.65448780811165452</v>
      </c>
    </row>
    <row r="11" spans="1:24" x14ac:dyDescent="0.25">
      <c r="A11">
        <v>37</v>
      </c>
      <c r="F11">
        <v>0.22455084594022479</v>
      </c>
      <c r="N11">
        <v>0.30874503147733834</v>
      </c>
      <c r="R11">
        <v>0</v>
      </c>
      <c r="S11">
        <v>0</v>
      </c>
      <c r="T11">
        <v>0</v>
      </c>
      <c r="U11">
        <v>0</v>
      </c>
      <c r="V11">
        <v>0.4790992295211236</v>
      </c>
      <c r="W11">
        <v>0</v>
      </c>
      <c r="X11">
        <v>0</v>
      </c>
    </row>
    <row r="12" spans="1:24" x14ac:dyDescent="0.25">
      <c r="A12">
        <v>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40</v>
      </c>
      <c r="B14">
        <v>8.8439940806911269E-2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6.5561225757474542E-2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0.16258022937594507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41</v>
      </c>
      <c r="B15">
        <v>1.6383246562563954E-2</v>
      </c>
      <c r="C15">
        <v>1.0415170858008881E-2</v>
      </c>
      <c r="D15">
        <v>8.4359255746125159E-3</v>
      </c>
      <c r="E15">
        <v>0</v>
      </c>
      <c r="F15">
        <v>4.3029187405742568E-2</v>
      </c>
      <c r="G15">
        <v>0.16963229639451807</v>
      </c>
      <c r="H15">
        <v>1.7991255485433864E-2</v>
      </c>
      <c r="J15">
        <v>2.1280966546968687E-2</v>
      </c>
      <c r="K15">
        <v>5.7093691197835486E-2</v>
      </c>
      <c r="L15">
        <v>0</v>
      </c>
      <c r="M15">
        <v>0</v>
      </c>
      <c r="N15">
        <v>7.1979748380312861E-2</v>
      </c>
      <c r="O15">
        <v>0.19901552170828579</v>
      </c>
      <c r="P15">
        <v>1.7340716983737476E-2</v>
      </c>
      <c r="R15">
        <v>5.2773028304058646E-2</v>
      </c>
      <c r="S15">
        <v>0.15269720985151089</v>
      </c>
      <c r="T15">
        <v>0</v>
      </c>
      <c r="U15">
        <v>0</v>
      </c>
      <c r="V15">
        <v>0</v>
      </c>
      <c r="W15">
        <v>0.15701948630526763</v>
      </c>
      <c r="X15">
        <v>0.12181177555889831</v>
      </c>
    </row>
    <row r="16" spans="1:24" x14ac:dyDescent="0.25">
      <c r="A16">
        <v>42</v>
      </c>
      <c r="B16">
        <v>3.176921079335562E-4</v>
      </c>
      <c r="C16">
        <v>7.5064294472136075E-4</v>
      </c>
      <c r="D16">
        <v>0</v>
      </c>
      <c r="E16">
        <v>5.185722365204347E-3</v>
      </c>
      <c r="F16">
        <v>3.9007307227533535E-3</v>
      </c>
      <c r="G16">
        <v>3.5610065174295373E-2</v>
      </c>
      <c r="H16">
        <v>3.0663357175174236E-4</v>
      </c>
      <c r="J16">
        <v>3.4049546475149899E-3</v>
      </c>
      <c r="K16">
        <v>1.4991122803685308E-3</v>
      </c>
      <c r="L16">
        <v>0</v>
      </c>
      <c r="M16">
        <v>1.4046800451504285E-2</v>
      </c>
      <c r="N16">
        <v>3.667957561191901E-3</v>
      </c>
      <c r="O16">
        <v>0</v>
      </c>
      <c r="P16">
        <v>5.9471225351050662E-3</v>
      </c>
      <c r="R16">
        <v>1.6887369057298766E-2</v>
      </c>
      <c r="S16">
        <v>8.0187585585669366E-3</v>
      </c>
      <c r="T16">
        <v>0</v>
      </c>
      <c r="U16">
        <v>7.7142878177225552E-2</v>
      </c>
      <c r="V16">
        <v>9.9175340916746631E-3</v>
      </c>
      <c r="W16">
        <v>0</v>
      </c>
      <c r="X16">
        <v>1.671048679583137E-2</v>
      </c>
    </row>
    <row r="17" spans="1:24" x14ac:dyDescent="0.25">
      <c r="A17">
        <v>43</v>
      </c>
      <c r="B17">
        <v>2.599299064910915E-4</v>
      </c>
      <c r="C17">
        <v>2.5021431490712025E-4</v>
      </c>
      <c r="D17">
        <v>0</v>
      </c>
      <c r="E17">
        <v>0</v>
      </c>
      <c r="F17">
        <v>8.7903790935286834E-4</v>
      </c>
      <c r="G17">
        <v>2.1108515218906565E-3</v>
      </c>
      <c r="H17">
        <v>0</v>
      </c>
      <c r="J17">
        <v>2.2699697650099934E-3</v>
      </c>
      <c r="K17">
        <v>1.4991122803685308E-3</v>
      </c>
      <c r="L17">
        <v>0</v>
      </c>
      <c r="M17">
        <v>0</v>
      </c>
      <c r="N17">
        <v>2.9343660489535208E-3</v>
      </c>
      <c r="O17">
        <v>-1.1740004353266906E-3</v>
      </c>
      <c r="P17">
        <v>0</v>
      </c>
      <c r="R17">
        <v>1.1258246038199178E-2</v>
      </c>
      <c r="S17">
        <v>8.0187585585669366E-3</v>
      </c>
      <c r="T17">
        <v>0</v>
      </c>
      <c r="U17">
        <v>0</v>
      </c>
      <c r="V17">
        <v>7.9340272733397308E-3</v>
      </c>
      <c r="W17">
        <v>7.4101132894493311E-3</v>
      </c>
      <c r="X17">
        <v>0</v>
      </c>
    </row>
    <row r="18" spans="1:24" x14ac:dyDescent="0.25">
      <c r="A18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4.2217030437813135E-4</v>
      </c>
      <c r="H18">
        <v>0</v>
      </c>
      <c r="J18">
        <v>6.8099092950299799E-3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3.3774738114597531E-2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45</v>
      </c>
      <c r="B19">
        <v>0</v>
      </c>
      <c r="C19">
        <v>0</v>
      </c>
      <c r="D19">
        <v>0</v>
      </c>
      <c r="E19">
        <v>0</v>
      </c>
      <c r="F19">
        <v>4.3951895467643417E-4</v>
      </c>
      <c r="G19">
        <v>4.2217030437813135E-4</v>
      </c>
      <c r="H19">
        <v>0</v>
      </c>
      <c r="J19">
        <v>2.8374622062624921E-3</v>
      </c>
      <c r="K19">
        <v>0</v>
      </c>
      <c r="L19">
        <v>0</v>
      </c>
      <c r="M19">
        <v>0</v>
      </c>
      <c r="N19">
        <v>0</v>
      </c>
      <c r="O19">
        <v>0</v>
      </c>
      <c r="P19">
        <v>1.4867806337762665E-3</v>
      </c>
      <c r="R19">
        <v>1.4072807547748971E-2</v>
      </c>
      <c r="S19">
        <v>0</v>
      </c>
      <c r="T19">
        <v>0</v>
      </c>
      <c r="U19">
        <v>0</v>
      </c>
      <c r="V19">
        <v>0</v>
      </c>
      <c r="W19">
        <v>0</v>
      </c>
      <c r="X19">
        <v>4.1776216989578424E-3</v>
      </c>
    </row>
    <row r="20" spans="1:24" x14ac:dyDescent="0.25">
      <c r="A20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5.6749244125249836E-4</v>
      </c>
      <c r="K20">
        <v>0</v>
      </c>
      <c r="L20">
        <v>0</v>
      </c>
      <c r="M20">
        <v>2.5539637184553246E-3</v>
      </c>
      <c r="N20">
        <v>0</v>
      </c>
      <c r="O20">
        <v>0</v>
      </c>
      <c r="P20">
        <v>0</v>
      </c>
      <c r="R20">
        <v>2.8145615095497944E-3</v>
      </c>
      <c r="S20">
        <v>0</v>
      </c>
      <c r="T20">
        <v>0</v>
      </c>
      <c r="U20">
        <v>1.4025977850404646E-2</v>
      </c>
      <c r="V20">
        <v>0</v>
      </c>
      <c r="W20">
        <v>0</v>
      </c>
      <c r="X20">
        <v>0</v>
      </c>
    </row>
    <row r="22" spans="1:24" x14ac:dyDescent="0.25">
      <c r="B22">
        <v>2023</v>
      </c>
    </row>
    <row r="23" spans="1:24" x14ac:dyDescent="0.25">
      <c r="B23" t="s">
        <v>47</v>
      </c>
      <c r="C23" t="s">
        <v>48</v>
      </c>
      <c r="D23" t="s">
        <v>46</v>
      </c>
    </row>
    <row r="24" spans="1:24" x14ac:dyDescent="0.25">
      <c r="A24">
        <v>32</v>
      </c>
      <c r="B24">
        <v>2.0311918848788336E-2</v>
      </c>
      <c r="C24">
        <v>1.6763451645827401E-2</v>
      </c>
      <c r="D24">
        <v>0</v>
      </c>
    </row>
    <row r="25" spans="1:24" x14ac:dyDescent="0.25">
      <c r="A25">
        <v>33</v>
      </c>
      <c r="B25">
        <v>4.4164225843001517E-2</v>
      </c>
      <c r="C25">
        <v>5.6082595174234119E-2</v>
      </c>
      <c r="D25">
        <v>8.754630314473948E-3</v>
      </c>
    </row>
    <row r="26" spans="1:24" x14ac:dyDescent="0.25">
      <c r="A26">
        <v>34</v>
      </c>
      <c r="B26">
        <v>0.1676217917300368</v>
      </c>
      <c r="C26">
        <v>0.18815342609416813</v>
      </c>
      <c r="D26">
        <v>5.1162753140796463E-2</v>
      </c>
    </row>
    <row r="27" spans="1:24" x14ac:dyDescent="0.25">
      <c r="A27">
        <v>35</v>
      </c>
      <c r="B27">
        <v>0.27856012993022772</v>
      </c>
      <c r="C27">
        <v>0.23974551314726325</v>
      </c>
      <c r="D27">
        <v>0.14289492437938778</v>
      </c>
    </row>
    <row r="28" spans="1:24" x14ac:dyDescent="0.25">
      <c r="A28">
        <v>36</v>
      </c>
      <c r="B28">
        <v>0.47104404459075999</v>
      </c>
      <c r="C28">
        <v>0.47448039378588819</v>
      </c>
      <c r="D28">
        <v>0.65448780811165452</v>
      </c>
    </row>
    <row r="29" spans="1:24" x14ac:dyDescent="0.25">
      <c r="A29">
        <v>37</v>
      </c>
      <c r="D29">
        <v>0</v>
      </c>
    </row>
    <row r="30" spans="1:24" x14ac:dyDescent="0.25">
      <c r="A30">
        <v>38</v>
      </c>
      <c r="D30">
        <v>0</v>
      </c>
    </row>
    <row r="31" spans="1:24" x14ac:dyDescent="0.25">
      <c r="A31">
        <v>39</v>
      </c>
      <c r="D31">
        <v>0</v>
      </c>
    </row>
    <row r="32" spans="1:24" x14ac:dyDescent="0.25">
      <c r="A32">
        <v>40</v>
      </c>
      <c r="B32">
        <v>0</v>
      </c>
      <c r="C32">
        <v>0</v>
      </c>
      <c r="D32">
        <v>0</v>
      </c>
    </row>
    <row r="33" spans="1:4" x14ac:dyDescent="0.25">
      <c r="A33">
        <v>41</v>
      </c>
      <c r="B33">
        <v>1.7991255485433864E-2</v>
      </c>
      <c r="C33">
        <v>1.7340716983737476E-2</v>
      </c>
      <c r="D33">
        <v>0.12181177555889831</v>
      </c>
    </row>
    <row r="34" spans="1:4" x14ac:dyDescent="0.25">
      <c r="A34">
        <v>42</v>
      </c>
      <c r="B34">
        <v>3.0663357175174236E-4</v>
      </c>
      <c r="C34">
        <v>5.9471225351050662E-3</v>
      </c>
      <c r="D34">
        <v>1.671048679583137E-2</v>
      </c>
    </row>
    <row r="35" spans="1:4" x14ac:dyDescent="0.25">
      <c r="A35">
        <v>43</v>
      </c>
      <c r="B35">
        <v>0</v>
      </c>
      <c r="C35">
        <v>0</v>
      </c>
      <c r="D35">
        <v>0</v>
      </c>
    </row>
    <row r="36" spans="1:4" x14ac:dyDescent="0.25">
      <c r="A36">
        <v>44</v>
      </c>
      <c r="B36">
        <v>0</v>
      </c>
      <c r="C36">
        <v>0</v>
      </c>
      <c r="D36">
        <v>0</v>
      </c>
    </row>
    <row r="37" spans="1:4" x14ac:dyDescent="0.25">
      <c r="A37">
        <v>45</v>
      </c>
      <c r="B37">
        <v>0</v>
      </c>
      <c r="C37">
        <v>1.4867806337762665E-3</v>
      </c>
      <c r="D37">
        <v>4.1776216989578424E-3</v>
      </c>
    </row>
    <row r="38" spans="1:4" x14ac:dyDescent="0.25">
      <c r="A38">
        <v>46</v>
      </c>
      <c r="B38">
        <v>0</v>
      </c>
      <c r="C38">
        <v>0</v>
      </c>
      <c r="D38">
        <v>0</v>
      </c>
    </row>
    <row r="39" spans="1:4" x14ac:dyDescent="0.25">
      <c r="B39">
        <v>2021</v>
      </c>
    </row>
    <row r="40" spans="1:4" x14ac:dyDescent="0.25">
      <c r="B40" t="s">
        <v>47</v>
      </c>
      <c r="C40" t="s">
        <v>48</v>
      </c>
      <c r="D40" t="s">
        <v>46</v>
      </c>
    </row>
    <row r="41" spans="1:4" x14ac:dyDescent="0.25">
      <c r="A41">
        <v>32</v>
      </c>
      <c r="B41">
        <v>0</v>
      </c>
      <c r="C41">
        <v>0</v>
      </c>
      <c r="D41">
        <v>0</v>
      </c>
    </row>
    <row r="42" spans="1:4" x14ac:dyDescent="0.25">
      <c r="A42">
        <v>33</v>
      </c>
      <c r="B42">
        <v>0</v>
      </c>
      <c r="C42">
        <v>0</v>
      </c>
      <c r="D42">
        <v>0</v>
      </c>
    </row>
    <row r="43" spans="1:4" x14ac:dyDescent="0.25">
      <c r="A43">
        <v>34</v>
      </c>
      <c r="B43">
        <v>0</v>
      </c>
      <c r="C43">
        <v>0</v>
      </c>
      <c r="D43">
        <v>0</v>
      </c>
    </row>
    <row r="44" spans="1:4" x14ac:dyDescent="0.25">
      <c r="A44">
        <v>35</v>
      </c>
      <c r="B44">
        <v>0.34819021538633482</v>
      </c>
      <c r="C44">
        <v>0.27773440203984939</v>
      </c>
      <c r="D44">
        <v>0.14080249471483267</v>
      </c>
    </row>
    <row r="45" spans="1:4" x14ac:dyDescent="0.25">
      <c r="A45">
        <v>36</v>
      </c>
      <c r="B45">
        <v>0.37901046368091523</v>
      </c>
      <c r="C45">
        <v>0.33493849449235397</v>
      </c>
      <c r="D45">
        <v>0.36224671439902933</v>
      </c>
    </row>
    <row r="46" spans="1:4" x14ac:dyDescent="0.25">
      <c r="A46">
        <v>37</v>
      </c>
      <c r="B46">
        <v>0.22455084594022479</v>
      </c>
      <c r="C46">
        <v>0.30874503147733834</v>
      </c>
      <c r="D46">
        <v>0.4790992295211236</v>
      </c>
    </row>
    <row r="47" spans="1:4" x14ac:dyDescent="0.25">
      <c r="A47">
        <v>38</v>
      </c>
      <c r="D47">
        <v>0</v>
      </c>
    </row>
    <row r="48" spans="1:4" x14ac:dyDescent="0.25">
      <c r="A48">
        <v>39</v>
      </c>
      <c r="D48">
        <v>0</v>
      </c>
    </row>
    <row r="49" spans="1:4" x14ac:dyDescent="0.25">
      <c r="A49">
        <v>40</v>
      </c>
      <c r="B49">
        <v>0</v>
      </c>
      <c r="C49">
        <v>0</v>
      </c>
      <c r="D49">
        <v>0</v>
      </c>
    </row>
    <row r="50" spans="1:4" x14ac:dyDescent="0.25">
      <c r="A50">
        <v>41</v>
      </c>
      <c r="B50">
        <v>4.3029187405742568E-2</v>
      </c>
      <c r="C50">
        <v>7.1979748380312861E-2</v>
      </c>
      <c r="D50">
        <v>0</v>
      </c>
    </row>
    <row r="51" spans="1:4" x14ac:dyDescent="0.25">
      <c r="A51">
        <v>42</v>
      </c>
      <c r="B51">
        <v>3.9007307227533535E-3</v>
      </c>
      <c r="C51">
        <v>3.667957561191901E-3</v>
      </c>
      <c r="D51">
        <v>9.9175340916746631E-3</v>
      </c>
    </row>
    <row r="52" spans="1:4" x14ac:dyDescent="0.25">
      <c r="A52">
        <v>43</v>
      </c>
      <c r="B52">
        <v>8.7903790935286834E-4</v>
      </c>
      <c r="C52">
        <v>2.9343660489535208E-3</v>
      </c>
      <c r="D52">
        <v>7.9340272733397308E-3</v>
      </c>
    </row>
    <row r="53" spans="1:4" x14ac:dyDescent="0.25">
      <c r="A53">
        <v>44</v>
      </c>
      <c r="B53">
        <v>0</v>
      </c>
      <c r="C53">
        <v>0</v>
      </c>
      <c r="D53">
        <v>0</v>
      </c>
    </row>
    <row r="54" spans="1:4" x14ac:dyDescent="0.25">
      <c r="A54">
        <v>45</v>
      </c>
      <c r="B54">
        <v>4.3951895467643417E-4</v>
      </c>
      <c r="C54">
        <v>0</v>
      </c>
      <c r="D54">
        <v>0</v>
      </c>
    </row>
    <row r="55" spans="1:4" x14ac:dyDescent="0.25">
      <c r="A55">
        <v>46</v>
      </c>
      <c r="B55">
        <v>0</v>
      </c>
      <c r="C55">
        <v>0</v>
      </c>
      <c r="D5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C1F-327B-42B7-8D0D-8BB26E4FD89A}">
  <dimension ref="B2:Q21"/>
  <sheetViews>
    <sheetView topLeftCell="A2" workbookViewId="0">
      <selection activeCell="C6" sqref="C6"/>
    </sheetView>
  </sheetViews>
  <sheetFormatPr defaultRowHeight="15" x14ac:dyDescent="0.25"/>
  <sheetData>
    <row r="2" spans="2:17" x14ac:dyDescent="0.25">
      <c r="C2" t="s">
        <v>39</v>
      </c>
    </row>
    <row r="4" spans="2:17" x14ac:dyDescent="0.25"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</row>
    <row r="5" spans="2:17" x14ac:dyDescent="0.25">
      <c r="B5">
        <v>32</v>
      </c>
      <c r="C5">
        <v>0</v>
      </c>
      <c r="D5">
        <v>0</v>
      </c>
      <c r="E5">
        <v>0</v>
      </c>
      <c r="F5">
        <v>0</v>
      </c>
      <c r="I5">
        <v>0</v>
      </c>
      <c r="K5">
        <f>C5/C$21</f>
        <v>0</v>
      </c>
      <c r="L5">
        <f t="shared" ref="L5:Q19" si="0">D5/D$21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2:17" x14ac:dyDescent="0.25">
      <c r="B6">
        <v>33</v>
      </c>
      <c r="C6">
        <v>7.6292118000527669</v>
      </c>
      <c r="D6">
        <v>2.4394288496956031</v>
      </c>
      <c r="E6">
        <v>0.7017148906139733</v>
      </c>
      <c r="F6">
        <v>0.97572786690433744</v>
      </c>
      <c r="H6">
        <v>0</v>
      </c>
      <c r="I6">
        <v>1.3970676691729325</v>
      </c>
      <c r="K6">
        <f t="shared" ref="K6:K19" si="1">C6/C$21</f>
        <v>3.220932882094743E-2</v>
      </c>
      <c r="L6">
        <f t="shared" si="0"/>
        <v>2.9341786449767572E-2</v>
      </c>
      <c r="M6">
        <f t="shared" si="0"/>
        <v>9.8103741514927682E-3</v>
      </c>
      <c r="N6">
        <f t="shared" si="0"/>
        <v>2.0528306173834217E-2</v>
      </c>
      <c r="O6">
        <f t="shared" si="0"/>
        <v>0</v>
      </c>
      <c r="P6">
        <f t="shared" si="0"/>
        <v>0</v>
      </c>
      <c r="Q6">
        <f t="shared" si="0"/>
        <v>8.754630314473948E-3</v>
      </c>
    </row>
    <row r="7" spans="2:17" x14ac:dyDescent="0.25">
      <c r="B7">
        <v>34</v>
      </c>
      <c r="C7">
        <v>27.441144897459399</v>
      </c>
      <c r="D7">
        <v>6.868340588245335</v>
      </c>
      <c r="E7">
        <v>10.39020650438561</v>
      </c>
      <c r="F7">
        <v>3.8003952443102298</v>
      </c>
      <c r="H7">
        <v>1.468389423076923</v>
      </c>
      <c r="I7">
        <v>8.1645741409216352</v>
      </c>
      <c r="K7">
        <f t="shared" si="1"/>
        <v>0.11585218530955195</v>
      </c>
      <c r="L7">
        <f t="shared" si="0"/>
        <v>8.2613347312717425E-2</v>
      </c>
      <c r="M7">
        <f t="shared" si="0"/>
        <v>0.14526100939672271</v>
      </c>
      <c r="N7">
        <f t="shared" si="0"/>
        <v>7.9956389279217666E-2</v>
      </c>
      <c r="O7">
        <f t="shared" si="0"/>
        <v>0</v>
      </c>
      <c r="P7">
        <f t="shared" si="0"/>
        <v>9.792838780226229E-2</v>
      </c>
      <c r="Q7">
        <f t="shared" si="0"/>
        <v>5.1162753140796463E-2</v>
      </c>
    </row>
    <row r="8" spans="2:17" x14ac:dyDescent="0.25">
      <c r="B8">
        <v>35</v>
      </c>
      <c r="C8">
        <v>53.844738326200009</v>
      </c>
      <c r="D8">
        <v>25.492449896485784</v>
      </c>
      <c r="E8">
        <v>14.835920436313112</v>
      </c>
      <c r="F8">
        <v>18.72384153661465</v>
      </c>
      <c r="G8">
        <v>11.091663308554175</v>
      </c>
      <c r="H8">
        <v>0</v>
      </c>
      <c r="I8">
        <v>22.803233462559909</v>
      </c>
      <c r="K8">
        <f t="shared" si="1"/>
        <v>0.22732399197705475</v>
      </c>
      <c r="L8">
        <f t="shared" si="0"/>
        <v>0.30662670117942631</v>
      </c>
      <c r="M8">
        <f t="shared" si="0"/>
        <v>0.20741462424242191</v>
      </c>
      <c r="N8">
        <f t="shared" si="0"/>
        <v>0.3939302800005654</v>
      </c>
      <c r="O8">
        <f t="shared" si="0"/>
        <v>0.14080249471483267</v>
      </c>
      <c r="P8">
        <f t="shared" si="0"/>
        <v>0</v>
      </c>
      <c r="Q8">
        <f t="shared" si="0"/>
        <v>0.14289492437938778</v>
      </c>
    </row>
    <row r="9" spans="2:17" x14ac:dyDescent="0.25">
      <c r="B9">
        <v>36</v>
      </c>
      <c r="C9">
        <v>78.272349665319823</v>
      </c>
      <c r="D9">
        <v>34.309836123660197</v>
      </c>
      <c r="E9">
        <v>45.6</v>
      </c>
      <c r="F9">
        <v>19.697553256238589</v>
      </c>
      <c r="G9">
        <v>28.535848025146919</v>
      </c>
      <c r="H9">
        <v>11.060589821110357</v>
      </c>
      <c r="I9">
        <v>104.44344578079347</v>
      </c>
      <c r="K9">
        <f t="shared" si="1"/>
        <v>0.33045351394504785</v>
      </c>
      <c r="L9">
        <f t="shared" si="0"/>
        <v>0.41268343808944391</v>
      </c>
      <c r="M9">
        <f t="shared" si="0"/>
        <v>0.63751399220936256</v>
      </c>
      <c r="N9">
        <f t="shared" si="0"/>
        <v>0.41441616851875257</v>
      </c>
      <c r="O9">
        <f t="shared" si="0"/>
        <v>0.36224671439902933</v>
      </c>
      <c r="P9">
        <f t="shared" si="0"/>
        <v>0.73764201260302076</v>
      </c>
      <c r="Q9">
        <f t="shared" si="0"/>
        <v>0.65448780811165452</v>
      </c>
    </row>
    <row r="10" spans="2:17" x14ac:dyDescent="0.25">
      <c r="B10">
        <v>37</v>
      </c>
      <c r="G10">
        <v>37.740860742549216</v>
      </c>
      <c r="K10">
        <f t="shared" si="1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0.4790992295211236</v>
      </c>
      <c r="P10">
        <f t="shared" si="0"/>
        <v>0</v>
      </c>
      <c r="Q10">
        <f t="shared" si="0"/>
        <v>0</v>
      </c>
    </row>
    <row r="11" spans="2:17" x14ac:dyDescent="0.25">
      <c r="B11">
        <v>38</v>
      </c>
      <c r="K11">
        <f t="shared" si="1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2:17" x14ac:dyDescent="0.25">
      <c r="B12">
        <v>39</v>
      </c>
      <c r="K12">
        <f t="shared" si="1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</row>
    <row r="13" spans="2:17" x14ac:dyDescent="0.25">
      <c r="B13">
        <v>40</v>
      </c>
      <c r="C13">
        <v>38.509309253397873</v>
      </c>
      <c r="K13">
        <f t="shared" si="1"/>
        <v>0.16258022937594507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</row>
    <row r="14" spans="2:17" x14ac:dyDescent="0.25">
      <c r="B14">
        <v>41</v>
      </c>
      <c r="C14">
        <v>12.5</v>
      </c>
      <c r="D14">
        <v>12.695</v>
      </c>
      <c r="E14">
        <v>0</v>
      </c>
      <c r="F14">
        <v>0</v>
      </c>
      <c r="G14">
        <v>0</v>
      </c>
      <c r="H14">
        <v>2.3544322344322342</v>
      </c>
      <c r="I14">
        <v>19.438775510204081</v>
      </c>
      <c r="K14">
        <f t="shared" si="1"/>
        <v>5.2773028304058646E-2</v>
      </c>
      <c r="L14">
        <f t="shared" si="0"/>
        <v>0.15269720985151089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0.15701948630526763</v>
      </c>
      <c r="Q14">
        <f t="shared" si="0"/>
        <v>0.12181177555889831</v>
      </c>
    </row>
    <row r="15" spans="2:17" x14ac:dyDescent="0.25">
      <c r="B15">
        <v>42</v>
      </c>
      <c r="C15">
        <v>4</v>
      </c>
      <c r="D15">
        <v>0.66666666666666663</v>
      </c>
      <c r="E15">
        <v>0</v>
      </c>
      <c r="F15">
        <v>3.6666666666666665</v>
      </c>
      <c r="G15">
        <v>0.78125</v>
      </c>
      <c r="H15">
        <v>0</v>
      </c>
      <c r="I15">
        <v>2.6666666666666665</v>
      </c>
      <c r="K15">
        <f t="shared" si="1"/>
        <v>1.6887369057298766E-2</v>
      </c>
      <c r="L15">
        <f t="shared" si="0"/>
        <v>8.0187585585669366E-3</v>
      </c>
      <c r="M15">
        <f t="shared" si="0"/>
        <v>0</v>
      </c>
      <c r="N15">
        <f t="shared" si="0"/>
        <v>7.7142878177225552E-2</v>
      </c>
      <c r="O15">
        <f t="shared" si="0"/>
        <v>9.9175340916746631E-3</v>
      </c>
      <c r="P15">
        <f t="shared" si="0"/>
        <v>0</v>
      </c>
      <c r="Q15">
        <f t="shared" si="0"/>
        <v>1.671048679583137E-2</v>
      </c>
    </row>
    <row r="16" spans="2:17" x14ac:dyDescent="0.25">
      <c r="B16">
        <v>43</v>
      </c>
      <c r="C16">
        <v>2.6666666666666665</v>
      </c>
      <c r="D16">
        <v>0.66666666666666663</v>
      </c>
      <c r="F16">
        <v>0</v>
      </c>
      <c r="G16">
        <v>0.625</v>
      </c>
      <c r="H16">
        <v>0.1111111111111111</v>
      </c>
      <c r="K16">
        <f t="shared" si="1"/>
        <v>1.1258246038199178E-2</v>
      </c>
      <c r="L16">
        <f t="shared" si="0"/>
        <v>8.0187585585669366E-3</v>
      </c>
      <c r="M16">
        <f t="shared" si="0"/>
        <v>0</v>
      </c>
      <c r="N16">
        <f t="shared" si="0"/>
        <v>0</v>
      </c>
      <c r="O16">
        <f t="shared" si="0"/>
        <v>7.9340272733397308E-3</v>
      </c>
      <c r="P16">
        <f t="shared" si="0"/>
        <v>7.4101132894493311E-3</v>
      </c>
      <c r="Q16">
        <f t="shared" si="0"/>
        <v>0</v>
      </c>
    </row>
    <row r="17" spans="2:17" x14ac:dyDescent="0.25">
      <c r="B17">
        <v>44</v>
      </c>
      <c r="C17">
        <v>8</v>
      </c>
      <c r="D17">
        <v>0</v>
      </c>
      <c r="F17">
        <v>0</v>
      </c>
      <c r="G17">
        <v>0</v>
      </c>
      <c r="K17">
        <f t="shared" si="1"/>
        <v>3.3774738114597531E-2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>
        <v>45</v>
      </c>
      <c r="C18">
        <v>3.333333333333333</v>
      </c>
      <c r="D18">
        <v>0</v>
      </c>
      <c r="F18">
        <v>0</v>
      </c>
      <c r="G18">
        <v>0</v>
      </c>
      <c r="I18">
        <v>0.66666666666666663</v>
      </c>
      <c r="K18">
        <f t="shared" si="1"/>
        <v>1.4072807547748971E-2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4.1776216989578424E-3</v>
      </c>
    </row>
    <row r="19" spans="2:17" x14ac:dyDescent="0.25">
      <c r="B19">
        <v>46</v>
      </c>
      <c r="C19">
        <v>0.66666666666666663</v>
      </c>
      <c r="D19">
        <v>0</v>
      </c>
      <c r="F19">
        <v>0.66666666666666663</v>
      </c>
      <c r="G19">
        <v>0</v>
      </c>
      <c r="K19">
        <f t="shared" si="1"/>
        <v>2.8145615095497944E-3</v>
      </c>
      <c r="L19">
        <f t="shared" si="0"/>
        <v>0</v>
      </c>
      <c r="M19">
        <f t="shared" si="0"/>
        <v>0</v>
      </c>
      <c r="N19">
        <f t="shared" si="0"/>
        <v>1.4025977850404646E-2</v>
      </c>
      <c r="O19">
        <f t="shared" si="0"/>
        <v>0</v>
      </c>
      <c r="P19">
        <f t="shared" si="0"/>
        <v>0</v>
      </c>
      <c r="Q19">
        <f t="shared" si="0"/>
        <v>0</v>
      </c>
    </row>
    <row r="21" spans="2:17" x14ac:dyDescent="0.25">
      <c r="C21" s="104">
        <f>SUM(C5:C19)</f>
        <v>236.86342060909655</v>
      </c>
      <c r="D21" s="104">
        <f t="shared" ref="D21:I21" si="2">SUM(D5:D19)</f>
        <v>83.138388791420255</v>
      </c>
      <c r="E21" s="104">
        <f t="shared" si="2"/>
        <v>71.527841831312699</v>
      </c>
      <c r="F21" s="104">
        <f t="shared" si="2"/>
        <v>47.530851237401137</v>
      </c>
      <c r="G21" s="104">
        <f t="shared" si="2"/>
        <v>78.77462207625031</v>
      </c>
      <c r="H21" s="104">
        <f t="shared" si="2"/>
        <v>14.994522589730625</v>
      </c>
      <c r="I21" s="104">
        <f t="shared" si="2"/>
        <v>159.58042989698532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B8E9-93E5-4189-B93B-D096F1FC8219}">
  <dimension ref="B3:X26"/>
  <sheetViews>
    <sheetView topLeftCell="B1" workbookViewId="0">
      <selection activeCell="N27" sqref="N27"/>
    </sheetView>
  </sheetViews>
  <sheetFormatPr defaultRowHeight="15" x14ac:dyDescent="0.25"/>
  <sheetData>
    <row r="3" spans="2:24" x14ac:dyDescent="0.25">
      <c r="B3">
        <v>2023</v>
      </c>
      <c r="K3">
        <v>2022</v>
      </c>
      <c r="R3">
        <v>2021</v>
      </c>
    </row>
    <row r="4" spans="2:24" x14ac:dyDescent="0.25">
      <c r="B4" t="s">
        <v>29</v>
      </c>
    </row>
    <row r="5" spans="2:24" x14ac:dyDescent="0.25">
      <c r="B5" s="68" t="s">
        <v>30</v>
      </c>
      <c r="C5" s="68" t="s">
        <v>31</v>
      </c>
      <c r="D5" s="68" t="s">
        <v>32</v>
      </c>
      <c r="E5" s="68" t="s">
        <v>33</v>
      </c>
      <c r="F5" s="68" t="s">
        <v>34</v>
      </c>
      <c r="G5" s="68" t="s">
        <v>35</v>
      </c>
      <c r="H5" s="68" t="s">
        <v>36</v>
      </c>
      <c r="K5" t="s">
        <v>54</v>
      </c>
      <c r="R5" t="s">
        <v>55</v>
      </c>
    </row>
    <row r="6" spans="2:24" x14ac:dyDescent="0.25">
      <c r="B6" s="69">
        <v>32</v>
      </c>
      <c r="D6">
        <v>1</v>
      </c>
      <c r="E6">
        <v>1</v>
      </c>
      <c r="F6">
        <v>1</v>
      </c>
      <c r="H6">
        <v>3</v>
      </c>
      <c r="K6" s="68" t="s">
        <v>30</v>
      </c>
      <c r="L6" s="68" t="s">
        <v>32</v>
      </c>
      <c r="M6" s="68" t="s">
        <v>33</v>
      </c>
      <c r="N6" s="68" t="s">
        <v>34</v>
      </c>
      <c r="O6" s="68" t="s">
        <v>35</v>
      </c>
      <c r="P6" s="68" t="s">
        <v>36</v>
      </c>
      <c r="R6" s="68" t="s">
        <v>30</v>
      </c>
      <c r="S6" s="68" t="s">
        <v>56</v>
      </c>
      <c r="T6" s="68" t="s">
        <v>32</v>
      </c>
      <c r="U6" s="68" t="s">
        <v>33</v>
      </c>
      <c r="V6" s="68" t="s">
        <v>34</v>
      </c>
      <c r="W6" s="68" t="s">
        <v>35</v>
      </c>
      <c r="X6" s="68" t="s">
        <v>36</v>
      </c>
    </row>
    <row r="7" spans="2:24" x14ac:dyDescent="0.25">
      <c r="B7" s="69">
        <v>33</v>
      </c>
      <c r="D7">
        <v>9</v>
      </c>
      <c r="G7">
        <v>1</v>
      </c>
      <c r="H7">
        <v>10</v>
      </c>
      <c r="K7" s="69">
        <v>33</v>
      </c>
      <c r="L7">
        <v>1</v>
      </c>
      <c r="N7">
        <v>1</v>
      </c>
      <c r="P7">
        <v>2</v>
      </c>
      <c r="R7" s="69">
        <v>35</v>
      </c>
      <c r="T7">
        <v>14</v>
      </c>
      <c r="V7">
        <v>2</v>
      </c>
      <c r="W7">
        <v>5</v>
      </c>
      <c r="X7">
        <v>21</v>
      </c>
    </row>
    <row r="8" spans="2:24" x14ac:dyDescent="0.25">
      <c r="B8" s="69">
        <v>34</v>
      </c>
      <c r="D8">
        <v>30</v>
      </c>
      <c r="F8">
        <v>1</v>
      </c>
      <c r="G8">
        <v>6</v>
      </c>
      <c r="H8">
        <v>37</v>
      </c>
      <c r="K8" s="69">
        <v>34</v>
      </c>
      <c r="L8">
        <v>4</v>
      </c>
      <c r="N8">
        <v>3</v>
      </c>
      <c r="O8">
        <v>1</v>
      </c>
      <c r="P8">
        <v>8</v>
      </c>
      <c r="R8" s="69">
        <v>36</v>
      </c>
      <c r="T8">
        <v>16</v>
      </c>
      <c r="U8">
        <v>4</v>
      </c>
      <c r="V8">
        <v>1</v>
      </c>
      <c r="W8">
        <v>14</v>
      </c>
      <c r="X8">
        <v>35</v>
      </c>
    </row>
    <row r="9" spans="2:24" x14ac:dyDescent="0.25">
      <c r="B9" s="69">
        <v>35</v>
      </c>
      <c r="D9">
        <v>29</v>
      </c>
      <c r="F9">
        <v>4</v>
      </c>
      <c r="G9">
        <v>14</v>
      </c>
      <c r="H9">
        <v>47</v>
      </c>
      <c r="K9" s="69">
        <v>35</v>
      </c>
      <c r="L9">
        <v>9</v>
      </c>
      <c r="M9">
        <v>7</v>
      </c>
      <c r="N9">
        <v>1</v>
      </c>
      <c r="P9">
        <v>17</v>
      </c>
      <c r="R9" s="69">
        <v>37</v>
      </c>
      <c r="S9">
        <v>1</v>
      </c>
      <c r="T9">
        <v>17</v>
      </c>
      <c r="V9">
        <v>5</v>
      </c>
      <c r="W9">
        <v>22</v>
      </c>
      <c r="X9">
        <v>45</v>
      </c>
    </row>
    <row r="10" spans="2:24" x14ac:dyDescent="0.25">
      <c r="B10" s="69">
        <v>36</v>
      </c>
      <c r="C10">
        <v>2</v>
      </c>
      <c r="D10">
        <v>51</v>
      </c>
      <c r="E10">
        <v>1</v>
      </c>
      <c r="F10">
        <v>1</v>
      </c>
      <c r="G10">
        <v>54</v>
      </c>
      <c r="H10">
        <v>109</v>
      </c>
      <c r="K10" s="69">
        <v>36</v>
      </c>
      <c r="L10">
        <v>28</v>
      </c>
      <c r="O10">
        <v>8</v>
      </c>
      <c r="P10">
        <v>36</v>
      </c>
      <c r="R10" s="69">
        <v>41</v>
      </c>
      <c r="T10">
        <v>3</v>
      </c>
      <c r="W10">
        <v>5</v>
      </c>
      <c r="X10">
        <v>8</v>
      </c>
    </row>
    <row r="11" spans="2:24" x14ac:dyDescent="0.25">
      <c r="B11" s="69">
        <v>41</v>
      </c>
      <c r="D11">
        <v>2</v>
      </c>
      <c r="F11">
        <v>1</v>
      </c>
      <c r="G11">
        <v>15</v>
      </c>
      <c r="H11">
        <v>18</v>
      </c>
      <c r="J11">
        <f t="shared" ref="J11:J12" si="0">G11/H11</f>
        <v>0.83333333333333337</v>
      </c>
      <c r="K11" s="69">
        <v>41</v>
      </c>
      <c r="L11">
        <v>16</v>
      </c>
      <c r="O11">
        <v>2</v>
      </c>
      <c r="P11">
        <v>18</v>
      </c>
    </row>
    <row r="12" spans="2:24" x14ac:dyDescent="0.25">
      <c r="B12" s="69">
        <v>42</v>
      </c>
      <c r="F12">
        <v>1</v>
      </c>
      <c r="G12">
        <v>2</v>
      </c>
      <c r="H12">
        <v>3</v>
      </c>
      <c r="J12">
        <f t="shared" si="0"/>
        <v>0.66666666666666663</v>
      </c>
    </row>
    <row r="13" spans="2:24" x14ac:dyDescent="0.25">
      <c r="B13" s="70" t="s">
        <v>36</v>
      </c>
      <c r="C13" s="71">
        <v>2</v>
      </c>
      <c r="D13" s="71">
        <v>122</v>
      </c>
      <c r="E13" s="71">
        <v>2</v>
      </c>
      <c r="F13" s="71">
        <v>9</v>
      </c>
      <c r="G13" s="71">
        <v>92</v>
      </c>
      <c r="H13" s="71">
        <v>227</v>
      </c>
    </row>
    <row r="14" spans="2:24" x14ac:dyDescent="0.25">
      <c r="K14" t="s">
        <v>57</v>
      </c>
    </row>
    <row r="15" spans="2:24" x14ac:dyDescent="0.25">
      <c r="C15">
        <v>2023</v>
      </c>
      <c r="D15">
        <v>2022</v>
      </c>
      <c r="E15">
        <v>2021</v>
      </c>
      <c r="F15" t="s">
        <v>58</v>
      </c>
      <c r="K15" t="s">
        <v>29</v>
      </c>
    </row>
    <row r="16" spans="2:24" x14ac:dyDescent="0.25">
      <c r="B16">
        <v>32</v>
      </c>
      <c r="C16">
        <f>G6/H6</f>
        <v>0</v>
      </c>
      <c r="F16">
        <f>Q17/R17</f>
        <v>0</v>
      </c>
      <c r="K16" s="68" t="s">
        <v>30</v>
      </c>
      <c r="L16" s="68" t="s">
        <v>56</v>
      </c>
      <c r="M16" s="68" t="s">
        <v>31</v>
      </c>
      <c r="N16" s="68" t="s">
        <v>32</v>
      </c>
      <c r="O16" s="68" t="s">
        <v>33</v>
      </c>
      <c r="P16" s="68" t="s">
        <v>34</v>
      </c>
      <c r="Q16" s="68" t="s">
        <v>35</v>
      </c>
      <c r="R16" s="68" t="s">
        <v>36</v>
      </c>
    </row>
    <row r="17" spans="2:18" x14ac:dyDescent="0.25">
      <c r="B17">
        <v>33</v>
      </c>
      <c r="C17">
        <f>G7/H7</f>
        <v>0.1</v>
      </c>
      <c r="D17">
        <f>O7/P7</f>
        <v>0</v>
      </c>
      <c r="F17">
        <f t="shared" ref="F17:F21" si="1">Q18/R18</f>
        <v>8.3333333333333329E-2</v>
      </c>
      <c r="K17" s="69">
        <v>32</v>
      </c>
      <c r="N17">
        <v>1</v>
      </c>
      <c r="O17">
        <v>1</v>
      </c>
      <c r="P17">
        <v>1</v>
      </c>
      <c r="R17">
        <v>3</v>
      </c>
    </row>
    <row r="18" spans="2:18" x14ac:dyDescent="0.25">
      <c r="B18">
        <v>34</v>
      </c>
      <c r="C18">
        <f>G8/H8</f>
        <v>0.16216216216216217</v>
      </c>
      <c r="D18">
        <f t="shared" ref="D18:D20" si="2">O8/P8</f>
        <v>0.125</v>
      </c>
      <c r="F18">
        <f t="shared" si="1"/>
        <v>0.15555555555555556</v>
      </c>
      <c r="K18" s="69">
        <v>33</v>
      </c>
      <c r="N18">
        <v>10</v>
      </c>
      <c r="P18">
        <v>1</v>
      </c>
      <c r="Q18">
        <v>1</v>
      </c>
      <c r="R18">
        <v>12</v>
      </c>
    </row>
    <row r="19" spans="2:18" x14ac:dyDescent="0.25">
      <c r="B19">
        <v>35</v>
      </c>
      <c r="C19">
        <f>G9/H9</f>
        <v>0.2978723404255319</v>
      </c>
      <c r="D19">
        <f t="shared" si="2"/>
        <v>0</v>
      </c>
      <c r="E19">
        <f>W7/X7</f>
        <v>0.23809523809523808</v>
      </c>
      <c r="F19">
        <f t="shared" si="1"/>
        <v>0.22352941176470589</v>
      </c>
      <c r="K19" s="69">
        <v>34</v>
      </c>
      <c r="N19">
        <v>34</v>
      </c>
      <c r="P19">
        <v>4</v>
      </c>
      <c r="Q19">
        <v>7</v>
      </c>
      <c r="R19">
        <v>45</v>
      </c>
    </row>
    <row r="20" spans="2:18" x14ac:dyDescent="0.25">
      <c r="B20">
        <v>36</v>
      </c>
      <c r="C20">
        <f>G10/H10</f>
        <v>0.49541284403669728</v>
      </c>
      <c r="D20">
        <f t="shared" si="2"/>
        <v>0.22222222222222221</v>
      </c>
      <c r="E20">
        <f t="shared" ref="E20:E21" si="3">W8/X8</f>
        <v>0.4</v>
      </c>
      <c r="F20">
        <f t="shared" si="1"/>
        <v>0.42222222222222222</v>
      </c>
      <c r="K20" s="69">
        <v>35</v>
      </c>
      <c r="N20">
        <v>52</v>
      </c>
      <c r="O20">
        <v>7</v>
      </c>
      <c r="P20">
        <v>7</v>
      </c>
      <c r="Q20">
        <v>19</v>
      </c>
      <c r="R20">
        <v>85</v>
      </c>
    </row>
    <row r="21" spans="2:18" x14ac:dyDescent="0.25">
      <c r="B21">
        <v>37</v>
      </c>
      <c r="E21">
        <f t="shared" si="3"/>
        <v>0.48888888888888887</v>
      </c>
      <c r="F21">
        <f t="shared" si="1"/>
        <v>0.48888888888888887</v>
      </c>
      <c r="K21" s="69">
        <v>36</v>
      </c>
      <c r="M21">
        <v>2</v>
      </c>
      <c r="N21">
        <v>95</v>
      </c>
      <c r="O21">
        <v>5</v>
      </c>
      <c r="P21">
        <v>2</v>
      </c>
      <c r="Q21">
        <v>76</v>
      </c>
      <c r="R21">
        <v>180</v>
      </c>
    </row>
    <row r="22" spans="2:18" x14ac:dyDescent="0.25">
      <c r="B22">
        <v>38</v>
      </c>
      <c r="K22" s="69">
        <v>37</v>
      </c>
      <c r="L22">
        <v>1</v>
      </c>
      <c r="N22">
        <v>17</v>
      </c>
      <c r="P22">
        <v>5</v>
      </c>
      <c r="Q22">
        <v>22</v>
      </c>
      <c r="R22">
        <v>45</v>
      </c>
    </row>
    <row r="23" spans="2:18" x14ac:dyDescent="0.25">
      <c r="B23">
        <v>39</v>
      </c>
      <c r="K23" s="69">
        <v>41</v>
      </c>
      <c r="N23">
        <v>21</v>
      </c>
      <c r="P23">
        <v>1</v>
      </c>
      <c r="Q23">
        <v>22</v>
      </c>
      <c r="R23">
        <v>44</v>
      </c>
    </row>
    <row r="24" spans="2:18" x14ac:dyDescent="0.25">
      <c r="B24">
        <v>40</v>
      </c>
      <c r="K24" s="69">
        <v>42</v>
      </c>
      <c r="P24">
        <v>1</v>
      </c>
      <c r="Q24">
        <v>2</v>
      </c>
      <c r="R24">
        <v>3</v>
      </c>
    </row>
    <row r="25" spans="2:18" x14ac:dyDescent="0.25">
      <c r="B25">
        <v>41</v>
      </c>
      <c r="C25">
        <f>G11/H11</f>
        <v>0.83333333333333337</v>
      </c>
      <c r="D25">
        <f>O11/P11</f>
        <v>0.1111111111111111</v>
      </c>
      <c r="E25">
        <f>W10/X10</f>
        <v>0.625</v>
      </c>
      <c r="F25">
        <f>Q23/R23</f>
        <v>0.5</v>
      </c>
    </row>
    <row r="26" spans="2:18" x14ac:dyDescent="0.25">
      <c r="B26">
        <v>42</v>
      </c>
      <c r="C26">
        <f>G12/H12</f>
        <v>0.66666666666666663</v>
      </c>
      <c r="F26">
        <f>Q24/R24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D57E-CF69-46DD-A889-DFBA70E6B035}">
  <dimension ref="A2:I3660"/>
  <sheetViews>
    <sheetView workbookViewId="0">
      <selection activeCell="C9" sqref="C9"/>
    </sheetView>
  </sheetViews>
  <sheetFormatPr defaultRowHeight="15" x14ac:dyDescent="0.25"/>
  <cols>
    <col min="1" max="1" width="10.140625" style="38" bestFit="1" customWidth="1"/>
    <col min="2" max="2" width="15.7109375" style="38" bestFit="1" customWidth="1"/>
    <col min="3" max="3" width="10.28515625" style="41" bestFit="1" customWidth="1"/>
    <col min="4" max="5" width="9.140625" style="41" customWidth="1"/>
    <col min="257" max="257" width="10.140625" bestFit="1" customWidth="1"/>
    <col min="258" max="258" width="15.7109375" bestFit="1" customWidth="1"/>
    <col min="259" max="259" width="10.28515625" bestFit="1" customWidth="1"/>
    <col min="260" max="261" width="9.140625" customWidth="1"/>
    <col min="513" max="513" width="10.140625" bestFit="1" customWidth="1"/>
    <col min="514" max="514" width="15.7109375" bestFit="1" customWidth="1"/>
    <col min="515" max="515" width="10.28515625" bestFit="1" customWidth="1"/>
    <col min="516" max="517" width="9.140625" customWidth="1"/>
    <col min="769" max="769" width="10.140625" bestFit="1" customWidth="1"/>
    <col min="770" max="770" width="15.7109375" bestFit="1" customWidth="1"/>
    <col min="771" max="771" width="10.28515625" bestFit="1" customWidth="1"/>
    <col min="772" max="773" width="9.140625" customWidth="1"/>
    <col min="1025" max="1025" width="10.140625" bestFit="1" customWidth="1"/>
    <col min="1026" max="1026" width="15.7109375" bestFit="1" customWidth="1"/>
    <col min="1027" max="1027" width="10.28515625" bestFit="1" customWidth="1"/>
    <col min="1028" max="1029" width="9.140625" customWidth="1"/>
    <col min="1281" max="1281" width="10.140625" bestFit="1" customWidth="1"/>
    <col min="1282" max="1282" width="15.7109375" bestFit="1" customWidth="1"/>
    <col min="1283" max="1283" width="10.28515625" bestFit="1" customWidth="1"/>
    <col min="1284" max="1285" width="9.140625" customWidth="1"/>
    <col min="1537" max="1537" width="10.140625" bestFit="1" customWidth="1"/>
    <col min="1538" max="1538" width="15.7109375" bestFit="1" customWidth="1"/>
    <col min="1539" max="1539" width="10.28515625" bestFit="1" customWidth="1"/>
    <col min="1540" max="1541" width="9.140625" customWidth="1"/>
    <col min="1793" max="1793" width="10.140625" bestFit="1" customWidth="1"/>
    <col min="1794" max="1794" width="15.7109375" bestFit="1" customWidth="1"/>
    <col min="1795" max="1795" width="10.28515625" bestFit="1" customWidth="1"/>
    <col min="1796" max="1797" width="9.140625" customWidth="1"/>
    <col min="2049" max="2049" width="10.140625" bestFit="1" customWidth="1"/>
    <col min="2050" max="2050" width="15.7109375" bestFit="1" customWidth="1"/>
    <col min="2051" max="2051" width="10.28515625" bestFit="1" customWidth="1"/>
    <col min="2052" max="2053" width="9.140625" customWidth="1"/>
    <col min="2305" max="2305" width="10.140625" bestFit="1" customWidth="1"/>
    <col min="2306" max="2306" width="15.7109375" bestFit="1" customWidth="1"/>
    <col min="2307" max="2307" width="10.28515625" bestFit="1" customWidth="1"/>
    <col min="2308" max="2309" width="9.140625" customWidth="1"/>
    <col min="2561" max="2561" width="10.140625" bestFit="1" customWidth="1"/>
    <col min="2562" max="2562" width="15.7109375" bestFit="1" customWidth="1"/>
    <col min="2563" max="2563" width="10.28515625" bestFit="1" customWidth="1"/>
    <col min="2564" max="2565" width="9.140625" customWidth="1"/>
    <col min="2817" max="2817" width="10.140625" bestFit="1" customWidth="1"/>
    <col min="2818" max="2818" width="15.7109375" bestFit="1" customWidth="1"/>
    <col min="2819" max="2819" width="10.28515625" bestFit="1" customWidth="1"/>
    <col min="2820" max="2821" width="9.140625" customWidth="1"/>
    <col min="3073" max="3073" width="10.140625" bestFit="1" customWidth="1"/>
    <col min="3074" max="3074" width="15.7109375" bestFit="1" customWidth="1"/>
    <col min="3075" max="3075" width="10.28515625" bestFit="1" customWidth="1"/>
    <col min="3076" max="3077" width="9.140625" customWidth="1"/>
    <col min="3329" max="3329" width="10.140625" bestFit="1" customWidth="1"/>
    <col min="3330" max="3330" width="15.7109375" bestFit="1" customWidth="1"/>
    <col min="3331" max="3331" width="10.28515625" bestFit="1" customWidth="1"/>
    <col min="3332" max="3333" width="9.140625" customWidth="1"/>
    <col min="3585" max="3585" width="10.140625" bestFit="1" customWidth="1"/>
    <col min="3586" max="3586" width="15.7109375" bestFit="1" customWidth="1"/>
    <col min="3587" max="3587" width="10.28515625" bestFit="1" customWidth="1"/>
    <col min="3588" max="3589" width="9.140625" customWidth="1"/>
    <col min="3841" max="3841" width="10.140625" bestFit="1" customWidth="1"/>
    <col min="3842" max="3842" width="15.7109375" bestFit="1" customWidth="1"/>
    <col min="3843" max="3843" width="10.28515625" bestFit="1" customWidth="1"/>
    <col min="3844" max="3845" width="9.140625" customWidth="1"/>
    <col min="4097" max="4097" width="10.140625" bestFit="1" customWidth="1"/>
    <col min="4098" max="4098" width="15.7109375" bestFit="1" customWidth="1"/>
    <col min="4099" max="4099" width="10.28515625" bestFit="1" customWidth="1"/>
    <col min="4100" max="4101" width="9.140625" customWidth="1"/>
    <col min="4353" max="4353" width="10.140625" bestFit="1" customWidth="1"/>
    <col min="4354" max="4354" width="15.7109375" bestFit="1" customWidth="1"/>
    <col min="4355" max="4355" width="10.28515625" bestFit="1" customWidth="1"/>
    <col min="4356" max="4357" width="9.140625" customWidth="1"/>
    <col min="4609" max="4609" width="10.140625" bestFit="1" customWidth="1"/>
    <col min="4610" max="4610" width="15.7109375" bestFit="1" customWidth="1"/>
    <col min="4611" max="4611" width="10.28515625" bestFit="1" customWidth="1"/>
    <col min="4612" max="4613" width="9.140625" customWidth="1"/>
    <col min="4865" max="4865" width="10.140625" bestFit="1" customWidth="1"/>
    <col min="4866" max="4866" width="15.7109375" bestFit="1" customWidth="1"/>
    <col min="4867" max="4867" width="10.28515625" bestFit="1" customWidth="1"/>
    <col min="4868" max="4869" width="9.140625" customWidth="1"/>
    <col min="5121" max="5121" width="10.140625" bestFit="1" customWidth="1"/>
    <col min="5122" max="5122" width="15.7109375" bestFit="1" customWidth="1"/>
    <col min="5123" max="5123" width="10.28515625" bestFit="1" customWidth="1"/>
    <col min="5124" max="5125" width="9.140625" customWidth="1"/>
    <col min="5377" max="5377" width="10.140625" bestFit="1" customWidth="1"/>
    <col min="5378" max="5378" width="15.7109375" bestFit="1" customWidth="1"/>
    <col min="5379" max="5379" width="10.28515625" bestFit="1" customWidth="1"/>
    <col min="5380" max="5381" width="9.140625" customWidth="1"/>
    <col min="5633" max="5633" width="10.140625" bestFit="1" customWidth="1"/>
    <col min="5634" max="5634" width="15.7109375" bestFit="1" customWidth="1"/>
    <col min="5635" max="5635" width="10.28515625" bestFit="1" customWidth="1"/>
    <col min="5636" max="5637" width="9.140625" customWidth="1"/>
    <col min="5889" max="5889" width="10.140625" bestFit="1" customWidth="1"/>
    <col min="5890" max="5890" width="15.7109375" bestFit="1" customWidth="1"/>
    <col min="5891" max="5891" width="10.28515625" bestFit="1" customWidth="1"/>
    <col min="5892" max="5893" width="9.140625" customWidth="1"/>
    <col min="6145" max="6145" width="10.140625" bestFit="1" customWidth="1"/>
    <col min="6146" max="6146" width="15.7109375" bestFit="1" customWidth="1"/>
    <col min="6147" max="6147" width="10.28515625" bestFit="1" customWidth="1"/>
    <col min="6148" max="6149" width="9.140625" customWidth="1"/>
    <col min="6401" max="6401" width="10.140625" bestFit="1" customWidth="1"/>
    <col min="6402" max="6402" width="15.7109375" bestFit="1" customWidth="1"/>
    <col min="6403" max="6403" width="10.28515625" bestFit="1" customWidth="1"/>
    <col min="6404" max="6405" width="9.140625" customWidth="1"/>
    <col min="6657" max="6657" width="10.140625" bestFit="1" customWidth="1"/>
    <col min="6658" max="6658" width="15.7109375" bestFit="1" customWidth="1"/>
    <col min="6659" max="6659" width="10.28515625" bestFit="1" customWidth="1"/>
    <col min="6660" max="6661" width="9.140625" customWidth="1"/>
    <col min="6913" max="6913" width="10.140625" bestFit="1" customWidth="1"/>
    <col min="6914" max="6914" width="15.7109375" bestFit="1" customWidth="1"/>
    <col min="6915" max="6915" width="10.28515625" bestFit="1" customWidth="1"/>
    <col min="6916" max="6917" width="9.140625" customWidth="1"/>
    <col min="7169" max="7169" width="10.140625" bestFit="1" customWidth="1"/>
    <col min="7170" max="7170" width="15.7109375" bestFit="1" customWidth="1"/>
    <col min="7171" max="7171" width="10.28515625" bestFit="1" customWidth="1"/>
    <col min="7172" max="7173" width="9.140625" customWidth="1"/>
    <col min="7425" max="7425" width="10.140625" bestFit="1" customWidth="1"/>
    <col min="7426" max="7426" width="15.7109375" bestFit="1" customWidth="1"/>
    <col min="7427" max="7427" width="10.28515625" bestFit="1" customWidth="1"/>
    <col min="7428" max="7429" width="9.140625" customWidth="1"/>
    <col min="7681" max="7681" width="10.140625" bestFit="1" customWidth="1"/>
    <col min="7682" max="7682" width="15.7109375" bestFit="1" customWidth="1"/>
    <col min="7683" max="7683" width="10.28515625" bestFit="1" customWidth="1"/>
    <col min="7684" max="7685" width="9.140625" customWidth="1"/>
    <col min="7937" max="7937" width="10.140625" bestFit="1" customWidth="1"/>
    <col min="7938" max="7938" width="15.7109375" bestFit="1" customWidth="1"/>
    <col min="7939" max="7939" width="10.28515625" bestFit="1" customWidth="1"/>
    <col min="7940" max="7941" width="9.140625" customWidth="1"/>
    <col min="8193" max="8193" width="10.140625" bestFit="1" customWidth="1"/>
    <col min="8194" max="8194" width="15.7109375" bestFit="1" customWidth="1"/>
    <col min="8195" max="8195" width="10.28515625" bestFit="1" customWidth="1"/>
    <col min="8196" max="8197" width="9.140625" customWidth="1"/>
    <col min="8449" max="8449" width="10.140625" bestFit="1" customWidth="1"/>
    <col min="8450" max="8450" width="15.7109375" bestFit="1" customWidth="1"/>
    <col min="8451" max="8451" width="10.28515625" bestFit="1" customWidth="1"/>
    <col min="8452" max="8453" width="9.140625" customWidth="1"/>
    <col min="8705" max="8705" width="10.140625" bestFit="1" customWidth="1"/>
    <col min="8706" max="8706" width="15.7109375" bestFit="1" customWidth="1"/>
    <col min="8707" max="8707" width="10.28515625" bestFit="1" customWidth="1"/>
    <col min="8708" max="8709" width="9.140625" customWidth="1"/>
    <col min="8961" max="8961" width="10.140625" bestFit="1" customWidth="1"/>
    <col min="8962" max="8962" width="15.7109375" bestFit="1" customWidth="1"/>
    <col min="8963" max="8963" width="10.28515625" bestFit="1" customWidth="1"/>
    <col min="8964" max="8965" width="9.140625" customWidth="1"/>
    <col min="9217" max="9217" width="10.140625" bestFit="1" customWidth="1"/>
    <col min="9218" max="9218" width="15.7109375" bestFit="1" customWidth="1"/>
    <col min="9219" max="9219" width="10.28515625" bestFit="1" customWidth="1"/>
    <col min="9220" max="9221" width="9.140625" customWidth="1"/>
    <col min="9473" max="9473" width="10.140625" bestFit="1" customWidth="1"/>
    <col min="9474" max="9474" width="15.7109375" bestFit="1" customWidth="1"/>
    <col min="9475" max="9475" width="10.28515625" bestFit="1" customWidth="1"/>
    <col min="9476" max="9477" width="9.140625" customWidth="1"/>
    <col min="9729" max="9729" width="10.140625" bestFit="1" customWidth="1"/>
    <col min="9730" max="9730" width="15.7109375" bestFit="1" customWidth="1"/>
    <col min="9731" max="9731" width="10.28515625" bestFit="1" customWidth="1"/>
    <col min="9732" max="9733" width="9.140625" customWidth="1"/>
    <col min="9985" max="9985" width="10.140625" bestFit="1" customWidth="1"/>
    <col min="9986" max="9986" width="15.7109375" bestFit="1" customWidth="1"/>
    <col min="9987" max="9987" width="10.28515625" bestFit="1" customWidth="1"/>
    <col min="9988" max="9989" width="9.140625" customWidth="1"/>
    <col min="10241" max="10241" width="10.140625" bestFit="1" customWidth="1"/>
    <col min="10242" max="10242" width="15.7109375" bestFit="1" customWidth="1"/>
    <col min="10243" max="10243" width="10.28515625" bestFit="1" customWidth="1"/>
    <col min="10244" max="10245" width="9.140625" customWidth="1"/>
    <col min="10497" max="10497" width="10.140625" bestFit="1" customWidth="1"/>
    <col min="10498" max="10498" width="15.7109375" bestFit="1" customWidth="1"/>
    <col min="10499" max="10499" width="10.28515625" bestFit="1" customWidth="1"/>
    <col min="10500" max="10501" width="9.140625" customWidth="1"/>
    <col min="10753" max="10753" width="10.140625" bestFit="1" customWidth="1"/>
    <col min="10754" max="10754" width="15.7109375" bestFit="1" customWidth="1"/>
    <col min="10755" max="10755" width="10.28515625" bestFit="1" customWidth="1"/>
    <col min="10756" max="10757" width="9.140625" customWidth="1"/>
    <col min="11009" max="11009" width="10.140625" bestFit="1" customWidth="1"/>
    <col min="11010" max="11010" width="15.7109375" bestFit="1" customWidth="1"/>
    <col min="11011" max="11011" width="10.28515625" bestFit="1" customWidth="1"/>
    <col min="11012" max="11013" width="9.140625" customWidth="1"/>
    <col min="11265" max="11265" width="10.140625" bestFit="1" customWidth="1"/>
    <col min="11266" max="11266" width="15.7109375" bestFit="1" customWidth="1"/>
    <col min="11267" max="11267" width="10.28515625" bestFit="1" customWidth="1"/>
    <col min="11268" max="11269" width="9.140625" customWidth="1"/>
    <col min="11521" max="11521" width="10.140625" bestFit="1" customWidth="1"/>
    <col min="11522" max="11522" width="15.7109375" bestFit="1" customWidth="1"/>
    <col min="11523" max="11523" width="10.28515625" bestFit="1" customWidth="1"/>
    <col min="11524" max="11525" width="9.140625" customWidth="1"/>
    <col min="11777" max="11777" width="10.140625" bestFit="1" customWidth="1"/>
    <col min="11778" max="11778" width="15.7109375" bestFit="1" customWidth="1"/>
    <col min="11779" max="11779" width="10.28515625" bestFit="1" customWidth="1"/>
    <col min="11780" max="11781" width="9.140625" customWidth="1"/>
    <col min="12033" max="12033" width="10.140625" bestFit="1" customWidth="1"/>
    <col min="12034" max="12034" width="15.7109375" bestFit="1" customWidth="1"/>
    <col min="12035" max="12035" width="10.28515625" bestFit="1" customWidth="1"/>
    <col min="12036" max="12037" width="9.140625" customWidth="1"/>
    <col min="12289" max="12289" width="10.140625" bestFit="1" customWidth="1"/>
    <col min="12290" max="12290" width="15.7109375" bestFit="1" customWidth="1"/>
    <col min="12291" max="12291" width="10.28515625" bestFit="1" customWidth="1"/>
    <col min="12292" max="12293" width="9.140625" customWidth="1"/>
    <col min="12545" max="12545" width="10.140625" bestFit="1" customWidth="1"/>
    <col min="12546" max="12546" width="15.7109375" bestFit="1" customWidth="1"/>
    <col min="12547" max="12547" width="10.28515625" bestFit="1" customWidth="1"/>
    <col min="12548" max="12549" width="9.140625" customWidth="1"/>
    <col min="12801" max="12801" width="10.140625" bestFit="1" customWidth="1"/>
    <col min="12802" max="12802" width="15.7109375" bestFit="1" customWidth="1"/>
    <col min="12803" max="12803" width="10.28515625" bestFit="1" customWidth="1"/>
    <col min="12804" max="12805" width="9.140625" customWidth="1"/>
    <col min="13057" max="13057" width="10.140625" bestFit="1" customWidth="1"/>
    <col min="13058" max="13058" width="15.7109375" bestFit="1" customWidth="1"/>
    <col min="13059" max="13059" width="10.28515625" bestFit="1" customWidth="1"/>
    <col min="13060" max="13061" width="9.140625" customWidth="1"/>
    <col min="13313" max="13313" width="10.140625" bestFit="1" customWidth="1"/>
    <col min="13314" max="13314" width="15.7109375" bestFit="1" customWidth="1"/>
    <col min="13315" max="13315" width="10.28515625" bestFit="1" customWidth="1"/>
    <col min="13316" max="13317" width="9.140625" customWidth="1"/>
    <col min="13569" max="13569" width="10.140625" bestFit="1" customWidth="1"/>
    <col min="13570" max="13570" width="15.7109375" bestFit="1" customWidth="1"/>
    <col min="13571" max="13571" width="10.28515625" bestFit="1" customWidth="1"/>
    <col min="13572" max="13573" width="9.140625" customWidth="1"/>
    <col min="13825" max="13825" width="10.140625" bestFit="1" customWidth="1"/>
    <col min="13826" max="13826" width="15.7109375" bestFit="1" customWidth="1"/>
    <col min="13827" max="13827" width="10.28515625" bestFit="1" customWidth="1"/>
    <col min="13828" max="13829" width="9.140625" customWidth="1"/>
    <col min="14081" max="14081" width="10.140625" bestFit="1" customWidth="1"/>
    <col min="14082" max="14082" width="15.7109375" bestFit="1" customWidth="1"/>
    <col min="14083" max="14083" width="10.28515625" bestFit="1" customWidth="1"/>
    <col min="14084" max="14085" width="9.140625" customWidth="1"/>
    <col min="14337" max="14337" width="10.140625" bestFit="1" customWidth="1"/>
    <col min="14338" max="14338" width="15.7109375" bestFit="1" customWidth="1"/>
    <col min="14339" max="14339" width="10.28515625" bestFit="1" customWidth="1"/>
    <col min="14340" max="14341" width="9.140625" customWidth="1"/>
    <col min="14593" max="14593" width="10.140625" bestFit="1" customWidth="1"/>
    <col min="14594" max="14594" width="15.7109375" bestFit="1" customWidth="1"/>
    <col min="14595" max="14595" width="10.28515625" bestFit="1" customWidth="1"/>
    <col min="14596" max="14597" width="9.140625" customWidth="1"/>
    <col min="14849" max="14849" width="10.140625" bestFit="1" customWidth="1"/>
    <col min="14850" max="14850" width="15.7109375" bestFit="1" customWidth="1"/>
    <col min="14851" max="14851" width="10.28515625" bestFit="1" customWidth="1"/>
    <col min="14852" max="14853" width="9.140625" customWidth="1"/>
    <col min="15105" max="15105" width="10.140625" bestFit="1" customWidth="1"/>
    <col min="15106" max="15106" width="15.7109375" bestFit="1" customWidth="1"/>
    <col min="15107" max="15107" width="10.28515625" bestFit="1" customWidth="1"/>
    <col min="15108" max="15109" width="9.140625" customWidth="1"/>
    <col min="15361" max="15361" width="10.140625" bestFit="1" customWidth="1"/>
    <col min="15362" max="15362" width="15.7109375" bestFit="1" customWidth="1"/>
    <col min="15363" max="15363" width="10.28515625" bestFit="1" customWidth="1"/>
    <col min="15364" max="15365" width="9.140625" customWidth="1"/>
    <col min="15617" max="15617" width="10.140625" bestFit="1" customWidth="1"/>
    <col min="15618" max="15618" width="15.7109375" bestFit="1" customWidth="1"/>
    <col min="15619" max="15619" width="10.28515625" bestFit="1" customWidth="1"/>
    <col min="15620" max="15621" width="9.140625" customWidth="1"/>
    <col min="15873" max="15873" width="10.140625" bestFit="1" customWidth="1"/>
    <col min="15874" max="15874" width="15.7109375" bestFit="1" customWidth="1"/>
    <col min="15875" max="15875" width="10.28515625" bestFit="1" customWidth="1"/>
    <col min="15876" max="15877" width="9.140625" customWidth="1"/>
    <col min="16129" max="16129" width="10.140625" bestFit="1" customWidth="1"/>
    <col min="16130" max="16130" width="15.7109375" bestFit="1" customWidth="1"/>
    <col min="16131" max="16131" width="10.28515625" bestFit="1" customWidth="1"/>
    <col min="16132" max="16133" width="9.140625" customWidth="1"/>
  </cols>
  <sheetData>
    <row r="2" spans="1:9" x14ac:dyDescent="0.25">
      <c r="A2" s="148" t="s">
        <v>7</v>
      </c>
      <c r="B2" s="148"/>
      <c r="C2" s="148"/>
      <c r="D2" s="148"/>
      <c r="E2" s="148"/>
      <c r="F2" s="148"/>
      <c r="G2" s="148"/>
      <c r="H2" s="148"/>
      <c r="I2" s="148"/>
    </row>
    <row r="3" spans="1:9" ht="15.75" thickBot="1" x14ac:dyDescent="0.3">
      <c r="C3" s="38"/>
      <c r="D3" s="38"/>
      <c r="E3" s="38"/>
      <c r="F3" s="38"/>
      <c r="G3" s="38"/>
      <c r="H3" s="38"/>
      <c r="I3" s="38"/>
    </row>
    <row r="4" spans="1:9" ht="15.75" thickBot="1" x14ac:dyDescent="0.3">
      <c r="A4" s="39" t="s">
        <v>8</v>
      </c>
      <c r="B4" s="40">
        <v>2023</v>
      </c>
    </row>
    <row r="7" spans="1:9" s="44" customFormat="1" ht="12.75" x14ac:dyDescent="0.2">
      <c r="A7" s="42" t="s">
        <v>9</v>
      </c>
      <c r="B7" s="42" t="s">
        <v>10</v>
      </c>
      <c r="C7" s="43" t="s">
        <v>11</v>
      </c>
      <c r="D7" s="43"/>
      <c r="E7" s="43"/>
    </row>
    <row r="8" spans="1:9" x14ac:dyDescent="0.25">
      <c r="A8" s="45">
        <f>DATE(B4,1,1)</f>
        <v>44927</v>
      </c>
      <c r="B8" s="46">
        <f>A8</f>
        <v>44927</v>
      </c>
      <c r="C8" s="41">
        <f t="shared" ref="C8:C71" si="0">WEEKNUM(A8)</f>
        <v>1</v>
      </c>
    </row>
    <row r="9" spans="1:9" x14ac:dyDescent="0.25">
      <c r="A9" s="45">
        <f>A8+1</f>
        <v>44928</v>
      </c>
      <c r="B9" s="46">
        <f t="shared" ref="B9:B72" si="1">A9</f>
        <v>44928</v>
      </c>
      <c r="C9" s="41">
        <f t="shared" si="0"/>
        <v>1</v>
      </c>
    </row>
    <row r="10" spans="1:9" x14ac:dyDescent="0.25">
      <c r="A10" s="45">
        <f t="shared" ref="A10:A73" si="2">A9+1</f>
        <v>44929</v>
      </c>
      <c r="B10" s="46">
        <f t="shared" si="1"/>
        <v>44929</v>
      </c>
      <c r="C10" s="41">
        <f t="shared" si="0"/>
        <v>1</v>
      </c>
    </row>
    <row r="11" spans="1:9" x14ac:dyDescent="0.25">
      <c r="A11" s="45">
        <f t="shared" si="2"/>
        <v>44930</v>
      </c>
      <c r="B11" s="46">
        <f t="shared" si="1"/>
        <v>44930</v>
      </c>
      <c r="C11" s="41">
        <f t="shared" si="0"/>
        <v>1</v>
      </c>
    </row>
    <row r="12" spans="1:9" x14ac:dyDescent="0.25">
      <c r="A12" s="45">
        <f t="shared" si="2"/>
        <v>44931</v>
      </c>
      <c r="B12" s="46">
        <f t="shared" si="1"/>
        <v>44931</v>
      </c>
      <c r="C12" s="41">
        <f t="shared" si="0"/>
        <v>1</v>
      </c>
    </row>
    <row r="13" spans="1:9" x14ac:dyDescent="0.25">
      <c r="A13" s="45">
        <f t="shared" si="2"/>
        <v>44932</v>
      </c>
      <c r="B13" s="46">
        <f t="shared" si="1"/>
        <v>44932</v>
      </c>
      <c r="C13" s="41">
        <f t="shared" si="0"/>
        <v>1</v>
      </c>
    </row>
    <row r="14" spans="1:9" x14ac:dyDescent="0.25">
      <c r="A14" s="45">
        <f t="shared" si="2"/>
        <v>44933</v>
      </c>
      <c r="B14" s="46">
        <f t="shared" si="1"/>
        <v>44933</v>
      </c>
      <c r="C14" s="41">
        <f t="shared" si="0"/>
        <v>1</v>
      </c>
    </row>
    <row r="15" spans="1:9" x14ac:dyDescent="0.25">
      <c r="A15" s="45">
        <f t="shared" si="2"/>
        <v>44934</v>
      </c>
      <c r="B15" s="46">
        <f t="shared" si="1"/>
        <v>44934</v>
      </c>
      <c r="C15" s="41">
        <f t="shared" si="0"/>
        <v>2</v>
      </c>
    </row>
    <row r="16" spans="1:9" x14ac:dyDescent="0.25">
      <c r="A16" s="45">
        <f t="shared" si="2"/>
        <v>44935</v>
      </c>
      <c r="B16" s="46">
        <f t="shared" si="1"/>
        <v>44935</v>
      </c>
      <c r="C16" s="41">
        <f t="shared" si="0"/>
        <v>2</v>
      </c>
    </row>
    <row r="17" spans="1:3" x14ac:dyDescent="0.25">
      <c r="A17" s="45">
        <f t="shared" si="2"/>
        <v>44936</v>
      </c>
      <c r="B17" s="46">
        <f t="shared" si="1"/>
        <v>44936</v>
      </c>
      <c r="C17" s="41">
        <f t="shared" si="0"/>
        <v>2</v>
      </c>
    </row>
    <row r="18" spans="1:3" x14ac:dyDescent="0.25">
      <c r="A18" s="45">
        <f t="shared" si="2"/>
        <v>44937</v>
      </c>
      <c r="B18" s="46">
        <f t="shared" si="1"/>
        <v>44937</v>
      </c>
      <c r="C18" s="41">
        <f t="shared" si="0"/>
        <v>2</v>
      </c>
    </row>
    <row r="19" spans="1:3" x14ac:dyDescent="0.25">
      <c r="A19" s="45">
        <f t="shared" si="2"/>
        <v>44938</v>
      </c>
      <c r="B19" s="46">
        <f t="shared" si="1"/>
        <v>44938</v>
      </c>
      <c r="C19" s="41">
        <f t="shared" si="0"/>
        <v>2</v>
      </c>
    </row>
    <row r="20" spans="1:3" x14ac:dyDescent="0.25">
      <c r="A20" s="45">
        <f t="shared" si="2"/>
        <v>44939</v>
      </c>
      <c r="B20" s="46">
        <f t="shared" si="1"/>
        <v>44939</v>
      </c>
      <c r="C20" s="41">
        <f t="shared" si="0"/>
        <v>2</v>
      </c>
    </row>
    <row r="21" spans="1:3" x14ac:dyDescent="0.25">
      <c r="A21" s="45">
        <f t="shared" si="2"/>
        <v>44940</v>
      </c>
      <c r="B21" s="46">
        <f t="shared" si="1"/>
        <v>44940</v>
      </c>
      <c r="C21" s="41">
        <f t="shared" si="0"/>
        <v>2</v>
      </c>
    </row>
    <row r="22" spans="1:3" x14ac:dyDescent="0.25">
      <c r="A22" s="45">
        <f t="shared" si="2"/>
        <v>44941</v>
      </c>
      <c r="B22" s="46">
        <f t="shared" si="1"/>
        <v>44941</v>
      </c>
      <c r="C22" s="41">
        <f t="shared" si="0"/>
        <v>3</v>
      </c>
    </row>
    <row r="23" spans="1:3" x14ac:dyDescent="0.25">
      <c r="A23" s="45">
        <f t="shared" si="2"/>
        <v>44942</v>
      </c>
      <c r="B23" s="46">
        <f t="shared" si="1"/>
        <v>44942</v>
      </c>
      <c r="C23" s="41">
        <f t="shared" si="0"/>
        <v>3</v>
      </c>
    </row>
    <row r="24" spans="1:3" x14ac:dyDescent="0.25">
      <c r="A24" s="45">
        <f t="shared" si="2"/>
        <v>44943</v>
      </c>
      <c r="B24" s="46">
        <f t="shared" si="1"/>
        <v>44943</v>
      </c>
      <c r="C24" s="41">
        <f t="shared" si="0"/>
        <v>3</v>
      </c>
    </row>
    <row r="25" spans="1:3" x14ac:dyDescent="0.25">
      <c r="A25" s="45">
        <f t="shared" si="2"/>
        <v>44944</v>
      </c>
      <c r="B25" s="46">
        <f t="shared" si="1"/>
        <v>44944</v>
      </c>
      <c r="C25" s="41">
        <f t="shared" si="0"/>
        <v>3</v>
      </c>
    </row>
    <row r="26" spans="1:3" x14ac:dyDescent="0.25">
      <c r="A26" s="45">
        <f t="shared" si="2"/>
        <v>44945</v>
      </c>
      <c r="B26" s="46">
        <f t="shared" si="1"/>
        <v>44945</v>
      </c>
      <c r="C26" s="41">
        <f t="shared" si="0"/>
        <v>3</v>
      </c>
    </row>
    <row r="27" spans="1:3" x14ac:dyDescent="0.25">
      <c r="A27" s="45">
        <f t="shared" si="2"/>
        <v>44946</v>
      </c>
      <c r="B27" s="46">
        <f t="shared" si="1"/>
        <v>44946</v>
      </c>
      <c r="C27" s="41">
        <f t="shared" si="0"/>
        <v>3</v>
      </c>
    </row>
    <row r="28" spans="1:3" x14ac:dyDescent="0.25">
      <c r="A28" s="45">
        <f t="shared" si="2"/>
        <v>44947</v>
      </c>
      <c r="B28" s="46">
        <f t="shared" si="1"/>
        <v>44947</v>
      </c>
      <c r="C28" s="41">
        <f t="shared" si="0"/>
        <v>3</v>
      </c>
    </row>
    <row r="29" spans="1:3" x14ac:dyDescent="0.25">
      <c r="A29" s="45">
        <f t="shared" si="2"/>
        <v>44948</v>
      </c>
      <c r="B29" s="46">
        <f t="shared" si="1"/>
        <v>44948</v>
      </c>
      <c r="C29" s="41">
        <f t="shared" si="0"/>
        <v>4</v>
      </c>
    </row>
    <row r="30" spans="1:3" x14ac:dyDescent="0.25">
      <c r="A30" s="45">
        <f t="shared" si="2"/>
        <v>44949</v>
      </c>
      <c r="B30" s="46">
        <f t="shared" si="1"/>
        <v>44949</v>
      </c>
      <c r="C30" s="41">
        <f t="shared" si="0"/>
        <v>4</v>
      </c>
    </row>
    <row r="31" spans="1:3" x14ac:dyDescent="0.25">
      <c r="A31" s="45">
        <f t="shared" si="2"/>
        <v>44950</v>
      </c>
      <c r="B31" s="46">
        <f t="shared" si="1"/>
        <v>44950</v>
      </c>
      <c r="C31" s="41">
        <f t="shared" si="0"/>
        <v>4</v>
      </c>
    </row>
    <row r="32" spans="1:3" x14ac:dyDescent="0.25">
      <c r="A32" s="45">
        <f t="shared" si="2"/>
        <v>44951</v>
      </c>
      <c r="B32" s="46">
        <f t="shared" si="1"/>
        <v>44951</v>
      </c>
      <c r="C32" s="41">
        <f t="shared" si="0"/>
        <v>4</v>
      </c>
    </row>
    <row r="33" spans="1:3" x14ac:dyDescent="0.25">
      <c r="A33" s="45">
        <f t="shared" si="2"/>
        <v>44952</v>
      </c>
      <c r="B33" s="46">
        <f t="shared" si="1"/>
        <v>44952</v>
      </c>
      <c r="C33" s="41">
        <f t="shared" si="0"/>
        <v>4</v>
      </c>
    </row>
    <row r="34" spans="1:3" x14ac:dyDescent="0.25">
      <c r="A34" s="45">
        <f t="shared" si="2"/>
        <v>44953</v>
      </c>
      <c r="B34" s="46">
        <f t="shared" si="1"/>
        <v>44953</v>
      </c>
      <c r="C34" s="41">
        <f t="shared" si="0"/>
        <v>4</v>
      </c>
    </row>
    <row r="35" spans="1:3" x14ac:dyDescent="0.25">
      <c r="A35" s="45">
        <f t="shared" si="2"/>
        <v>44954</v>
      </c>
      <c r="B35" s="46">
        <f t="shared" si="1"/>
        <v>44954</v>
      </c>
      <c r="C35" s="41">
        <f t="shared" si="0"/>
        <v>4</v>
      </c>
    </row>
    <row r="36" spans="1:3" x14ac:dyDescent="0.25">
      <c r="A36" s="45">
        <f t="shared" si="2"/>
        <v>44955</v>
      </c>
      <c r="B36" s="46">
        <f t="shared" si="1"/>
        <v>44955</v>
      </c>
      <c r="C36" s="41">
        <f t="shared" si="0"/>
        <v>5</v>
      </c>
    </row>
    <row r="37" spans="1:3" x14ac:dyDescent="0.25">
      <c r="A37" s="45">
        <f t="shared" si="2"/>
        <v>44956</v>
      </c>
      <c r="B37" s="46">
        <f t="shared" si="1"/>
        <v>44956</v>
      </c>
      <c r="C37" s="41">
        <f t="shared" si="0"/>
        <v>5</v>
      </c>
    </row>
    <row r="38" spans="1:3" x14ac:dyDescent="0.25">
      <c r="A38" s="45">
        <f t="shared" si="2"/>
        <v>44957</v>
      </c>
      <c r="B38" s="46">
        <f t="shared" si="1"/>
        <v>44957</v>
      </c>
      <c r="C38" s="41">
        <f t="shared" si="0"/>
        <v>5</v>
      </c>
    </row>
    <row r="39" spans="1:3" x14ac:dyDescent="0.25">
      <c r="A39" s="45">
        <f t="shared" si="2"/>
        <v>44958</v>
      </c>
      <c r="B39" s="46">
        <f t="shared" si="1"/>
        <v>44958</v>
      </c>
      <c r="C39" s="41">
        <f t="shared" si="0"/>
        <v>5</v>
      </c>
    </row>
    <row r="40" spans="1:3" x14ac:dyDescent="0.25">
      <c r="A40" s="45">
        <f t="shared" si="2"/>
        <v>44959</v>
      </c>
      <c r="B40" s="46">
        <f t="shared" si="1"/>
        <v>44959</v>
      </c>
      <c r="C40" s="41">
        <f t="shared" si="0"/>
        <v>5</v>
      </c>
    </row>
    <row r="41" spans="1:3" x14ac:dyDescent="0.25">
      <c r="A41" s="45">
        <f t="shared" si="2"/>
        <v>44960</v>
      </c>
      <c r="B41" s="46">
        <f t="shared" si="1"/>
        <v>44960</v>
      </c>
      <c r="C41" s="41">
        <f t="shared" si="0"/>
        <v>5</v>
      </c>
    </row>
    <row r="42" spans="1:3" x14ac:dyDescent="0.25">
      <c r="A42" s="45">
        <f t="shared" si="2"/>
        <v>44961</v>
      </c>
      <c r="B42" s="46">
        <f t="shared" si="1"/>
        <v>44961</v>
      </c>
      <c r="C42" s="41">
        <f t="shared" si="0"/>
        <v>5</v>
      </c>
    </row>
    <row r="43" spans="1:3" x14ac:dyDescent="0.25">
      <c r="A43" s="45">
        <f t="shared" si="2"/>
        <v>44962</v>
      </c>
      <c r="B43" s="46">
        <f t="shared" si="1"/>
        <v>44962</v>
      </c>
      <c r="C43" s="41">
        <f t="shared" si="0"/>
        <v>6</v>
      </c>
    </row>
    <row r="44" spans="1:3" x14ac:dyDescent="0.25">
      <c r="A44" s="45">
        <f t="shared" si="2"/>
        <v>44963</v>
      </c>
      <c r="B44" s="46">
        <f t="shared" si="1"/>
        <v>44963</v>
      </c>
      <c r="C44" s="41">
        <f t="shared" si="0"/>
        <v>6</v>
      </c>
    </row>
    <row r="45" spans="1:3" x14ac:dyDescent="0.25">
      <c r="A45" s="45">
        <f t="shared" si="2"/>
        <v>44964</v>
      </c>
      <c r="B45" s="46">
        <f t="shared" si="1"/>
        <v>44964</v>
      </c>
      <c r="C45" s="41">
        <f t="shared" si="0"/>
        <v>6</v>
      </c>
    </row>
    <row r="46" spans="1:3" x14ac:dyDescent="0.25">
      <c r="A46" s="45">
        <f t="shared" si="2"/>
        <v>44965</v>
      </c>
      <c r="B46" s="46">
        <f t="shared" si="1"/>
        <v>44965</v>
      </c>
      <c r="C46" s="41">
        <f t="shared" si="0"/>
        <v>6</v>
      </c>
    </row>
    <row r="47" spans="1:3" x14ac:dyDescent="0.25">
      <c r="A47" s="45">
        <f t="shared" si="2"/>
        <v>44966</v>
      </c>
      <c r="B47" s="46">
        <f t="shared" si="1"/>
        <v>44966</v>
      </c>
      <c r="C47" s="41">
        <f t="shared" si="0"/>
        <v>6</v>
      </c>
    </row>
    <row r="48" spans="1:3" x14ac:dyDescent="0.25">
      <c r="A48" s="45">
        <f t="shared" si="2"/>
        <v>44967</v>
      </c>
      <c r="B48" s="46">
        <f t="shared" si="1"/>
        <v>44967</v>
      </c>
      <c r="C48" s="41">
        <f t="shared" si="0"/>
        <v>6</v>
      </c>
    </row>
    <row r="49" spans="1:3" x14ac:dyDescent="0.25">
      <c r="A49" s="45">
        <f t="shared" si="2"/>
        <v>44968</v>
      </c>
      <c r="B49" s="46">
        <f t="shared" si="1"/>
        <v>44968</v>
      </c>
      <c r="C49" s="41">
        <f t="shared" si="0"/>
        <v>6</v>
      </c>
    </row>
    <row r="50" spans="1:3" x14ac:dyDescent="0.25">
      <c r="A50" s="45">
        <f t="shared" si="2"/>
        <v>44969</v>
      </c>
      <c r="B50" s="46">
        <f t="shared" si="1"/>
        <v>44969</v>
      </c>
      <c r="C50" s="41">
        <f t="shared" si="0"/>
        <v>7</v>
      </c>
    </row>
    <row r="51" spans="1:3" x14ac:dyDescent="0.25">
      <c r="A51" s="45">
        <f t="shared" si="2"/>
        <v>44970</v>
      </c>
      <c r="B51" s="46">
        <f t="shared" si="1"/>
        <v>44970</v>
      </c>
      <c r="C51" s="41">
        <f t="shared" si="0"/>
        <v>7</v>
      </c>
    </row>
    <row r="52" spans="1:3" x14ac:dyDescent="0.25">
      <c r="A52" s="45">
        <f t="shared" si="2"/>
        <v>44971</v>
      </c>
      <c r="B52" s="46">
        <f t="shared" si="1"/>
        <v>44971</v>
      </c>
      <c r="C52" s="41">
        <f t="shared" si="0"/>
        <v>7</v>
      </c>
    </row>
    <row r="53" spans="1:3" x14ac:dyDescent="0.25">
      <c r="A53" s="45">
        <f t="shared" si="2"/>
        <v>44972</v>
      </c>
      <c r="B53" s="46">
        <f t="shared" si="1"/>
        <v>44972</v>
      </c>
      <c r="C53" s="41">
        <f t="shared" si="0"/>
        <v>7</v>
      </c>
    </row>
    <row r="54" spans="1:3" x14ac:dyDescent="0.25">
      <c r="A54" s="45">
        <f t="shared" si="2"/>
        <v>44973</v>
      </c>
      <c r="B54" s="46">
        <f t="shared" si="1"/>
        <v>44973</v>
      </c>
      <c r="C54" s="41">
        <f t="shared" si="0"/>
        <v>7</v>
      </c>
    </row>
    <row r="55" spans="1:3" x14ac:dyDescent="0.25">
      <c r="A55" s="45">
        <f t="shared" si="2"/>
        <v>44974</v>
      </c>
      <c r="B55" s="46">
        <f t="shared" si="1"/>
        <v>44974</v>
      </c>
      <c r="C55" s="41">
        <f t="shared" si="0"/>
        <v>7</v>
      </c>
    </row>
    <row r="56" spans="1:3" x14ac:dyDescent="0.25">
      <c r="A56" s="45">
        <f t="shared" si="2"/>
        <v>44975</v>
      </c>
      <c r="B56" s="46">
        <f t="shared" si="1"/>
        <v>44975</v>
      </c>
      <c r="C56" s="41">
        <f t="shared" si="0"/>
        <v>7</v>
      </c>
    </row>
    <row r="57" spans="1:3" x14ac:dyDescent="0.25">
      <c r="A57" s="45">
        <f t="shared" si="2"/>
        <v>44976</v>
      </c>
      <c r="B57" s="46">
        <f t="shared" si="1"/>
        <v>44976</v>
      </c>
      <c r="C57" s="41">
        <f t="shared" si="0"/>
        <v>8</v>
      </c>
    </row>
    <row r="58" spans="1:3" x14ac:dyDescent="0.25">
      <c r="A58" s="45">
        <f t="shared" si="2"/>
        <v>44977</v>
      </c>
      <c r="B58" s="46">
        <f t="shared" si="1"/>
        <v>44977</v>
      </c>
      <c r="C58" s="41">
        <f t="shared" si="0"/>
        <v>8</v>
      </c>
    </row>
    <row r="59" spans="1:3" x14ac:dyDescent="0.25">
      <c r="A59" s="45">
        <f t="shared" si="2"/>
        <v>44978</v>
      </c>
      <c r="B59" s="46">
        <f t="shared" si="1"/>
        <v>44978</v>
      </c>
      <c r="C59" s="41">
        <f t="shared" si="0"/>
        <v>8</v>
      </c>
    </row>
    <row r="60" spans="1:3" x14ac:dyDescent="0.25">
      <c r="A60" s="45">
        <f t="shared" si="2"/>
        <v>44979</v>
      </c>
      <c r="B60" s="46">
        <f t="shared" si="1"/>
        <v>44979</v>
      </c>
      <c r="C60" s="41">
        <f t="shared" si="0"/>
        <v>8</v>
      </c>
    </row>
    <row r="61" spans="1:3" x14ac:dyDescent="0.25">
      <c r="A61" s="45">
        <f t="shared" si="2"/>
        <v>44980</v>
      </c>
      <c r="B61" s="46">
        <f t="shared" si="1"/>
        <v>44980</v>
      </c>
      <c r="C61" s="41">
        <f t="shared" si="0"/>
        <v>8</v>
      </c>
    </row>
    <row r="62" spans="1:3" x14ac:dyDescent="0.25">
      <c r="A62" s="45">
        <f t="shared" si="2"/>
        <v>44981</v>
      </c>
      <c r="B62" s="46">
        <f t="shared" si="1"/>
        <v>44981</v>
      </c>
      <c r="C62" s="41">
        <f t="shared" si="0"/>
        <v>8</v>
      </c>
    </row>
    <row r="63" spans="1:3" x14ac:dyDescent="0.25">
      <c r="A63" s="45">
        <f t="shared" si="2"/>
        <v>44982</v>
      </c>
      <c r="B63" s="46">
        <f t="shared" si="1"/>
        <v>44982</v>
      </c>
      <c r="C63" s="41">
        <f t="shared" si="0"/>
        <v>8</v>
      </c>
    </row>
    <row r="64" spans="1:3" x14ac:dyDescent="0.25">
      <c r="A64" s="45">
        <f t="shared" si="2"/>
        <v>44983</v>
      </c>
      <c r="B64" s="46">
        <f t="shared" si="1"/>
        <v>44983</v>
      </c>
      <c r="C64" s="41">
        <f t="shared" si="0"/>
        <v>9</v>
      </c>
    </row>
    <row r="65" spans="1:3" x14ac:dyDescent="0.25">
      <c r="A65" s="45">
        <f t="shared" si="2"/>
        <v>44984</v>
      </c>
      <c r="B65" s="46">
        <f t="shared" si="1"/>
        <v>44984</v>
      </c>
      <c r="C65" s="41">
        <f t="shared" si="0"/>
        <v>9</v>
      </c>
    </row>
    <row r="66" spans="1:3" x14ac:dyDescent="0.25">
      <c r="A66" s="45">
        <f t="shared" si="2"/>
        <v>44985</v>
      </c>
      <c r="B66" s="46">
        <f t="shared" si="1"/>
        <v>44985</v>
      </c>
      <c r="C66" s="41">
        <f t="shared" si="0"/>
        <v>9</v>
      </c>
    </row>
    <row r="67" spans="1:3" x14ac:dyDescent="0.25">
      <c r="A67" s="45">
        <f t="shared" si="2"/>
        <v>44986</v>
      </c>
      <c r="B67" s="46">
        <f t="shared" si="1"/>
        <v>44986</v>
      </c>
      <c r="C67" s="41">
        <f t="shared" si="0"/>
        <v>9</v>
      </c>
    </row>
    <row r="68" spans="1:3" x14ac:dyDescent="0.25">
      <c r="A68" s="45">
        <f t="shared" si="2"/>
        <v>44987</v>
      </c>
      <c r="B68" s="46">
        <f t="shared" si="1"/>
        <v>44987</v>
      </c>
      <c r="C68" s="41">
        <f t="shared" si="0"/>
        <v>9</v>
      </c>
    </row>
    <row r="69" spans="1:3" x14ac:dyDescent="0.25">
      <c r="A69" s="45">
        <f t="shared" si="2"/>
        <v>44988</v>
      </c>
      <c r="B69" s="46">
        <f t="shared" si="1"/>
        <v>44988</v>
      </c>
      <c r="C69" s="41">
        <f t="shared" si="0"/>
        <v>9</v>
      </c>
    </row>
    <row r="70" spans="1:3" x14ac:dyDescent="0.25">
      <c r="A70" s="45">
        <f t="shared" si="2"/>
        <v>44989</v>
      </c>
      <c r="B70" s="46">
        <f t="shared" si="1"/>
        <v>44989</v>
      </c>
      <c r="C70" s="41">
        <f t="shared" si="0"/>
        <v>9</v>
      </c>
    </row>
    <row r="71" spans="1:3" x14ac:dyDescent="0.25">
      <c r="A71" s="45">
        <f t="shared" si="2"/>
        <v>44990</v>
      </c>
      <c r="B71" s="46">
        <f t="shared" si="1"/>
        <v>44990</v>
      </c>
      <c r="C71" s="41">
        <f t="shared" si="0"/>
        <v>10</v>
      </c>
    </row>
    <row r="72" spans="1:3" x14ac:dyDescent="0.25">
      <c r="A72" s="45">
        <f t="shared" si="2"/>
        <v>44991</v>
      </c>
      <c r="B72" s="46">
        <f t="shared" si="1"/>
        <v>44991</v>
      </c>
      <c r="C72" s="41">
        <f t="shared" ref="C72:C135" si="3">WEEKNUM(A72)</f>
        <v>10</v>
      </c>
    </row>
    <row r="73" spans="1:3" x14ac:dyDescent="0.25">
      <c r="A73" s="45">
        <f t="shared" si="2"/>
        <v>44992</v>
      </c>
      <c r="B73" s="46">
        <f t="shared" ref="B73:B136" si="4">A73</f>
        <v>44992</v>
      </c>
      <c r="C73" s="41">
        <f t="shared" si="3"/>
        <v>10</v>
      </c>
    </row>
    <row r="74" spans="1:3" x14ac:dyDescent="0.25">
      <c r="A74" s="45">
        <f t="shared" ref="A74:A137" si="5">A73+1</f>
        <v>44993</v>
      </c>
      <c r="B74" s="46">
        <f t="shared" si="4"/>
        <v>44993</v>
      </c>
      <c r="C74" s="41">
        <f t="shared" si="3"/>
        <v>10</v>
      </c>
    </row>
    <row r="75" spans="1:3" x14ac:dyDescent="0.25">
      <c r="A75" s="45">
        <f t="shared" si="5"/>
        <v>44994</v>
      </c>
      <c r="B75" s="46">
        <f t="shared" si="4"/>
        <v>44994</v>
      </c>
      <c r="C75" s="41">
        <f t="shared" si="3"/>
        <v>10</v>
      </c>
    </row>
    <row r="76" spans="1:3" x14ac:dyDescent="0.25">
      <c r="A76" s="45">
        <f t="shared" si="5"/>
        <v>44995</v>
      </c>
      <c r="B76" s="46">
        <f t="shared" si="4"/>
        <v>44995</v>
      </c>
      <c r="C76" s="41">
        <f t="shared" si="3"/>
        <v>10</v>
      </c>
    </row>
    <row r="77" spans="1:3" x14ac:dyDescent="0.25">
      <c r="A77" s="45">
        <f t="shared" si="5"/>
        <v>44996</v>
      </c>
      <c r="B77" s="46">
        <f t="shared" si="4"/>
        <v>44996</v>
      </c>
      <c r="C77" s="41">
        <f t="shared" si="3"/>
        <v>10</v>
      </c>
    </row>
    <row r="78" spans="1:3" x14ac:dyDescent="0.25">
      <c r="A78" s="45">
        <f t="shared" si="5"/>
        <v>44997</v>
      </c>
      <c r="B78" s="46">
        <f t="shared" si="4"/>
        <v>44997</v>
      </c>
      <c r="C78" s="41">
        <f t="shared" si="3"/>
        <v>11</v>
      </c>
    </row>
    <row r="79" spans="1:3" x14ac:dyDescent="0.25">
      <c r="A79" s="45">
        <f t="shared" si="5"/>
        <v>44998</v>
      </c>
      <c r="B79" s="46">
        <f t="shared" si="4"/>
        <v>44998</v>
      </c>
      <c r="C79" s="41">
        <f t="shared" si="3"/>
        <v>11</v>
      </c>
    </row>
    <row r="80" spans="1:3" x14ac:dyDescent="0.25">
      <c r="A80" s="45">
        <f t="shared" si="5"/>
        <v>44999</v>
      </c>
      <c r="B80" s="46">
        <f t="shared" si="4"/>
        <v>44999</v>
      </c>
      <c r="C80" s="41">
        <f t="shared" si="3"/>
        <v>11</v>
      </c>
    </row>
    <row r="81" spans="1:3" x14ac:dyDescent="0.25">
      <c r="A81" s="45">
        <f t="shared" si="5"/>
        <v>45000</v>
      </c>
      <c r="B81" s="46">
        <f t="shared" si="4"/>
        <v>45000</v>
      </c>
      <c r="C81" s="41">
        <f t="shared" si="3"/>
        <v>11</v>
      </c>
    </row>
    <row r="82" spans="1:3" x14ac:dyDescent="0.25">
      <c r="A82" s="45">
        <f t="shared" si="5"/>
        <v>45001</v>
      </c>
      <c r="B82" s="46">
        <f t="shared" si="4"/>
        <v>45001</v>
      </c>
      <c r="C82" s="41">
        <f t="shared" si="3"/>
        <v>11</v>
      </c>
    </row>
    <row r="83" spans="1:3" x14ac:dyDescent="0.25">
      <c r="A83" s="45">
        <f t="shared" si="5"/>
        <v>45002</v>
      </c>
      <c r="B83" s="46">
        <f t="shared" si="4"/>
        <v>45002</v>
      </c>
      <c r="C83" s="41">
        <f t="shared" si="3"/>
        <v>11</v>
      </c>
    </row>
    <row r="84" spans="1:3" x14ac:dyDescent="0.25">
      <c r="A84" s="45">
        <f t="shared" si="5"/>
        <v>45003</v>
      </c>
      <c r="B84" s="46">
        <f t="shared" si="4"/>
        <v>45003</v>
      </c>
      <c r="C84" s="41">
        <f t="shared" si="3"/>
        <v>11</v>
      </c>
    </row>
    <row r="85" spans="1:3" x14ac:dyDescent="0.25">
      <c r="A85" s="45">
        <f t="shared" si="5"/>
        <v>45004</v>
      </c>
      <c r="B85" s="46">
        <f t="shared" si="4"/>
        <v>45004</v>
      </c>
      <c r="C85" s="41">
        <f t="shared" si="3"/>
        <v>12</v>
      </c>
    </row>
    <row r="86" spans="1:3" x14ac:dyDescent="0.25">
      <c r="A86" s="45">
        <f t="shared" si="5"/>
        <v>45005</v>
      </c>
      <c r="B86" s="46">
        <f t="shared" si="4"/>
        <v>45005</v>
      </c>
      <c r="C86" s="41">
        <f t="shared" si="3"/>
        <v>12</v>
      </c>
    </row>
    <row r="87" spans="1:3" x14ac:dyDescent="0.25">
      <c r="A87" s="45">
        <f t="shared" si="5"/>
        <v>45006</v>
      </c>
      <c r="B87" s="46">
        <f t="shared" si="4"/>
        <v>45006</v>
      </c>
      <c r="C87" s="41">
        <f t="shared" si="3"/>
        <v>12</v>
      </c>
    </row>
    <row r="88" spans="1:3" x14ac:dyDescent="0.25">
      <c r="A88" s="45">
        <f t="shared" si="5"/>
        <v>45007</v>
      </c>
      <c r="B88" s="46">
        <f t="shared" si="4"/>
        <v>45007</v>
      </c>
      <c r="C88" s="41">
        <f t="shared" si="3"/>
        <v>12</v>
      </c>
    </row>
    <row r="89" spans="1:3" x14ac:dyDescent="0.25">
      <c r="A89" s="45">
        <f t="shared" si="5"/>
        <v>45008</v>
      </c>
      <c r="B89" s="46">
        <f t="shared" si="4"/>
        <v>45008</v>
      </c>
      <c r="C89" s="41">
        <f t="shared" si="3"/>
        <v>12</v>
      </c>
    </row>
    <row r="90" spans="1:3" x14ac:dyDescent="0.25">
      <c r="A90" s="45">
        <f t="shared" si="5"/>
        <v>45009</v>
      </c>
      <c r="B90" s="46">
        <f t="shared" si="4"/>
        <v>45009</v>
      </c>
      <c r="C90" s="41">
        <f t="shared" si="3"/>
        <v>12</v>
      </c>
    </row>
    <row r="91" spans="1:3" x14ac:dyDescent="0.25">
      <c r="A91" s="45">
        <f t="shared" si="5"/>
        <v>45010</v>
      </c>
      <c r="B91" s="46">
        <f t="shared" si="4"/>
        <v>45010</v>
      </c>
      <c r="C91" s="41">
        <f t="shared" si="3"/>
        <v>12</v>
      </c>
    </row>
    <row r="92" spans="1:3" x14ac:dyDescent="0.25">
      <c r="A92" s="45">
        <f t="shared" si="5"/>
        <v>45011</v>
      </c>
      <c r="B92" s="46">
        <f t="shared" si="4"/>
        <v>45011</v>
      </c>
      <c r="C92" s="41">
        <f t="shared" si="3"/>
        <v>13</v>
      </c>
    </row>
    <row r="93" spans="1:3" x14ac:dyDescent="0.25">
      <c r="A93" s="45">
        <f t="shared" si="5"/>
        <v>45012</v>
      </c>
      <c r="B93" s="46">
        <f t="shared" si="4"/>
        <v>45012</v>
      </c>
      <c r="C93" s="41">
        <f t="shared" si="3"/>
        <v>13</v>
      </c>
    </row>
    <row r="94" spans="1:3" x14ac:dyDescent="0.25">
      <c r="A94" s="45">
        <f t="shared" si="5"/>
        <v>45013</v>
      </c>
      <c r="B94" s="46">
        <f t="shared" si="4"/>
        <v>45013</v>
      </c>
      <c r="C94" s="41">
        <f t="shared" si="3"/>
        <v>13</v>
      </c>
    </row>
    <row r="95" spans="1:3" x14ac:dyDescent="0.25">
      <c r="A95" s="45">
        <f t="shared" si="5"/>
        <v>45014</v>
      </c>
      <c r="B95" s="46">
        <f t="shared" si="4"/>
        <v>45014</v>
      </c>
      <c r="C95" s="41">
        <f t="shared" si="3"/>
        <v>13</v>
      </c>
    </row>
    <row r="96" spans="1:3" x14ac:dyDescent="0.25">
      <c r="A96" s="45">
        <f t="shared" si="5"/>
        <v>45015</v>
      </c>
      <c r="B96" s="46">
        <f t="shared" si="4"/>
        <v>45015</v>
      </c>
      <c r="C96" s="41">
        <f t="shared" si="3"/>
        <v>13</v>
      </c>
    </row>
    <row r="97" spans="1:3" x14ac:dyDescent="0.25">
      <c r="A97" s="45">
        <f t="shared" si="5"/>
        <v>45016</v>
      </c>
      <c r="B97" s="46">
        <f t="shared" si="4"/>
        <v>45016</v>
      </c>
      <c r="C97" s="41">
        <f t="shared" si="3"/>
        <v>13</v>
      </c>
    </row>
    <row r="98" spans="1:3" x14ac:dyDescent="0.25">
      <c r="A98" s="45">
        <f t="shared" si="5"/>
        <v>45017</v>
      </c>
      <c r="B98" s="46">
        <f t="shared" si="4"/>
        <v>45017</v>
      </c>
      <c r="C98" s="41">
        <f t="shared" si="3"/>
        <v>13</v>
      </c>
    </row>
    <row r="99" spans="1:3" x14ac:dyDescent="0.25">
      <c r="A99" s="45">
        <f t="shared" si="5"/>
        <v>45018</v>
      </c>
      <c r="B99" s="46">
        <f t="shared" si="4"/>
        <v>45018</v>
      </c>
      <c r="C99" s="41">
        <f t="shared" si="3"/>
        <v>14</v>
      </c>
    </row>
    <row r="100" spans="1:3" x14ac:dyDescent="0.25">
      <c r="A100" s="45">
        <f t="shared" si="5"/>
        <v>45019</v>
      </c>
      <c r="B100" s="46">
        <f t="shared" si="4"/>
        <v>45019</v>
      </c>
      <c r="C100" s="41">
        <f t="shared" si="3"/>
        <v>14</v>
      </c>
    </row>
    <row r="101" spans="1:3" x14ac:dyDescent="0.25">
      <c r="A101" s="45">
        <f t="shared" si="5"/>
        <v>45020</v>
      </c>
      <c r="B101" s="46">
        <f t="shared" si="4"/>
        <v>45020</v>
      </c>
      <c r="C101" s="41">
        <f t="shared" si="3"/>
        <v>14</v>
      </c>
    </row>
    <row r="102" spans="1:3" x14ac:dyDescent="0.25">
      <c r="A102" s="45">
        <f t="shared" si="5"/>
        <v>45021</v>
      </c>
      <c r="B102" s="46">
        <f t="shared" si="4"/>
        <v>45021</v>
      </c>
      <c r="C102" s="41">
        <f t="shared" si="3"/>
        <v>14</v>
      </c>
    </row>
    <row r="103" spans="1:3" x14ac:dyDescent="0.25">
      <c r="A103" s="45">
        <f t="shared" si="5"/>
        <v>45022</v>
      </c>
      <c r="B103" s="46">
        <f t="shared" si="4"/>
        <v>45022</v>
      </c>
      <c r="C103" s="41">
        <f t="shared" si="3"/>
        <v>14</v>
      </c>
    </row>
    <row r="104" spans="1:3" x14ac:dyDescent="0.25">
      <c r="A104" s="45">
        <f t="shared" si="5"/>
        <v>45023</v>
      </c>
      <c r="B104" s="46">
        <f t="shared" si="4"/>
        <v>45023</v>
      </c>
      <c r="C104" s="41">
        <f t="shared" si="3"/>
        <v>14</v>
      </c>
    </row>
    <row r="105" spans="1:3" x14ac:dyDescent="0.25">
      <c r="A105" s="45">
        <f t="shared" si="5"/>
        <v>45024</v>
      </c>
      <c r="B105" s="46">
        <f t="shared" si="4"/>
        <v>45024</v>
      </c>
      <c r="C105" s="41">
        <f t="shared" si="3"/>
        <v>14</v>
      </c>
    </row>
    <row r="106" spans="1:3" x14ac:dyDescent="0.25">
      <c r="A106" s="45">
        <f t="shared" si="5"/>
        <v>45025</v>
      </c>
      <c r="B106" s="46">
        <f t="shared" si="4"/>
        <v>45025</v>
      </c>
      <c r="C106" s="41">
        <f t="shared" si="3"/>
        <v>15</v>
      </c>
    </row>
    <row r="107" spans="1:3" x14ac:dyDescent="0.25">
      <c r="A107" s="45">
        <f t="shared" si="5"/>
        <v>45026</v>
      </c>
      <c r="B107" s="46">
        <f t="shared" si="4"/>
        <v>45026</v>
      </c>
      <c r="C107" s="41">
        <f t="shared" si="3"/>
        <v>15</v>
      </c>
    </row>
    <row r="108" spans="1:3" x14ac:dyDescent="0.25">
      <c r="A108" s="45">
        <f t="shared" si="5"/>
        <v>45027</v>
      </c>
      <c r="B108" s="46">
        <f t="shared" si="4"/>
        <v>45027</v>
      </c>
      <c r="C108" s="41">
        <f t="shared" si="3"/>
        <v>15</v>
      </c>
    </row>
    <row r="109" spans="1:3" x14ac:dyDescent="0.25">
      <c r="A109" s="45">
        <f t="shared" si="5"/>
        <v>45028</v>
      </c>
      <c r="B109" s="46">
        <f t="shared" si="4"/>
        <v>45028</v>
      </c>
      <c r="C109" s="41">
        <f t="shared" si="3"/>
        <v>15</v>
      </c>
    </row>
    <row r="110" spans="1:3" x14ac:dyDescent="0.25">
      <c r="A110" s="45">
        <f t="shared" si="5"/>
        <v>45029</v>
      </c>
      <c r="B110" s="46">
        <f t="shared" si="4"/>
        <v>45029</v>
      </c>
      <c r="C110" s="41">
        <f t="shared" si="3"/>
        <v>15</v>
      </c>
    </row>
    <row r="111" spans="1:3" x14ac:dyDescent="0.25">
      <c r="A111" s="45">
        <f t="shared" si="5"/>
        <v>45030</v>
      </c>
      <c r="B111" s="46">
        <f t="shared" si="4"/>
        <v>45030</v>
      </c>
      <c r="C111" s="41">
        <f t="shared" si="3"/>
        <v>15</v>
      </c>
    </row>
    <row r="112" spans="1:3" x14ac:dyDescent="0.25">
      <c r="A112" s="45">
        <f t="shared" si="5"/>
        <v>45031</v>
      </c>
      <c r="B112" s="46">
        <f t="shared" si="4"/>
        <v>45031</v>
      </c>
      <c r="C112" s="41">
        <f t="shared" si="3"/>
        <v>15</v>
      </c>
    </row>
    <row r="113" spans="1:3" x14ac:dyDescent="0.25">
      <c r="A113" s="45">
        <f t="shared" si="5"/>
        <v>45032</v>
      </c>
      <c r="B113" s="46">
        <f t="shared" si="4"/>
        <v>45032</v>
      </c>
      <c r="C113" s="41">
        <f t="shared" si="3"/>
        <v>16</v>
      </c>
    </row>
    <row r="114" spans="1:3" x14ac:dyDescent="0.25">
      <c r="A114" s="45">
        <f t="shared" si="5"/>
        <v>45033</v>
      </c>
      <c r="B114" s="46">
        <f t="shared" si="4"/>
        <v>45033</v>
      </c>
      <c r="C114" s="41">
        <f t="shared" si="3"/>
        <v>16</v>
      </c>
    </row>
    <row r="115" spans="1:3" x14ac:dyDescent="0.25">
      <c r="A115" s="45">
        <f t="shared" si="5"/>
        <v>45034</v>
      </c>
      <c r="B115" s="46">
        <f t="shared" si="4"/>
        <v>45034</v>
      </c>
      <c r="C115" s="41">
        <f t="shared" si="3"/>
        <v>16</v>
      </c>
    </row>
    <row r="116" spans="1:3" x14ac:dyDescent="0.25">
      <c r="A116" s="45">
        <f t="shared" si="5"/>
        <v>45035</v>
      </c>
      <c r="B116" s="46">
        <f t="shared" si="4"/>
        <v>45035</v>
      </c>
      <c r="C116" s="41">
        <f t="shared" si="3"/>
        <v>16</v>
      </c>
    </row>
    <row r="117" spans="1:3" x14ac:dyDescent="0.25">
      <c r="A117" s="45">
        <f t="shared" si="5"/>
        <v>45036</v>
      </c>
      <c r="B117" s="46">
        <f t="shared" si="4"/>
        <v>45036</v>
      </c>
      <c r="C117" s="41">
        <f t="shared" si="3"/>
        <v>16</v>
      </c>
    </row>
    <row r="118" spans="1:3" x14ac:dyDescent="0.25">
      <c r="A118" s="45">
        <f t="shared" si="5"/>
        <v>45037</v>
      </c>
      <c r="B118" s="46">
        <f t="shared" si="4"/>
        <v>45037</v>
      </c>
      <c r="C118" s="41">
        <f t="shared" si="3"/>
        <v>16</v>
      </c>
    </row>
    <row r="119" spans="1:3" x14ac:dyDescent="0.25">
      <c r="A119" s="45">
        <f t="shared" si="5"/>
        <v>45038</v>
      </c>
      <c r="B119" s="46">
        <f t="shared" si="4"/>
        <v>45038</v>
      </c>
      <c r="C119" s="41">
        <f t="shared" si="3"/>
        <v>16</v>
      </c>
    </row>
    <row r="120" spans="1:3" x14ac:dyDescent="0.25">
      <c r="A120" s="45">
        <f t="shared" si="5"/>
        <v>45039</v>
      </c>
      <c r="B120" s="46">
        <f t="shared" si="4"/>
        <v>45039</v>
      </c>
      <c r="C120" s="41">
        <f t="shared" si="3"/>
        <v>17</v>
      </c>
    </row>
    <row r="121" spans="1:3" x14ac:dyDescent="0.25">
      <c r="A121" s="45">
        <f t="shared" si="5"/>
        <v>45040</v>
      </c>
      <c r="B121" s="46">
        <f t="shared" si="4"/>
        <v>45040</v>
      </c>
      <c r="C121" s="41">
        <f t="shared" si="3"/>
        <v>17</v>
      </c>
    </row>
    <row r="122" spans="1:3" x14ac:dyDescent="0.25">
      <c r="A122" s="45">
        <f t="shared" si="5"/>
        <v>45041</v>
      </c>
      <c r="B122" s="46">
        <f t="shared" si="4"/>
        <v>45041</v>
      </c>
      <c r="C122" s="41">
        <f t="shared" si="3"/>
        <v>17</v>
      </c>
    </row>
    <row r="123" spans="1:3" x14ac:dyDescent="0.25">
      <c r="A123" s="45">
        <f t="shared" si="5"/>
        <v>45042</v>
      </c>
      <c r="B123" s="46">
        <f t="shared" si="4"/>
        <v>45042</v>
      </c>
      <c r="C123" s="41">
        <f t="shared" si="3"/>
        <v>17</v>
      </c>
    </row>
    <row r="124" spans="1:3" x14ac:dyDescent="0.25">
      <c r="A124" s="45">
        <f t="shared" si="5"/>
        <v>45043</v>
      </c>
      <c r="B124" s="46">
        <f t="shared" si="4"/>
        <v>45043</v>
      </c>
      <c r="C124" s="41">
        <f t="shared" si="3"/>
        <v>17</v>
      </c>
    </row>
    <row r="125" spans="1:3" x14ac:dyDescent="0.25">
      <c r="A125" s="45">
        <f t="shared" si="5"/>
        <v>45044</v>
      </c>
      <c r="B125" s="46">
        <f t="shared" si="4"/>
        <v>45044</v>
      </c>
      <c r="C125" s="41">
        <f t="shared" si="3"/>
        <v>17</v>
      </c>
    </row>
    <row r="126" spans="1:3" x14ac:dyDescent="0.25">
      <c r="A126" s="45">
        <f t="shared" si="5"/>
        <v>45045</v>
      </c>
      <c r="B126" s="46">
        <f t="shared" si="4"/>
        <v>45045</v>
      </c>
      <c r="C126" s="41">
        <f t="shared" si="3"/>
        <v>17</v>
      </c>
    </row>
    <row r="127" spans="1:3" x14ac:dyDescent="0.25">
      <c r="A127" s="45">
        <f t="shared" si="5"/>
        <v>45046</v>
      </c>
      <c r="B127" s="46">
        <f t="shared" si="4"/>
        <v>45046</v>
      </c>
      <c r="C127" s="41">
        <f t="shared" si="3"/>
        <v>18</v>
      </c>
    </row>
    <row r="128" spans="1:3" x14ac:dyDescent="0.25">
      <c r="A128" s="45">
        <f t="shared" si="5"/>
        <v>45047</v>
      </c>
      <c r="B128" s="46">
        <f t="shared" si="4"/>
        <v>45047</v>
      </c>
      <c r="C128" s="41">
        <f t="shared" si="3"/>
        <v>18</v>
      </c>
    </row>
    <row r="129" spans="1:3" x14ac:dyDescent="0.25">
      <c r="A129" s="45">
        <f t="shared" si="5"/>
        <v>45048</v>
      </c>
      <c r="B129" s="46">
        <f t="shared" si="4"/>
        <v>45048</v>
      </c>
      <c r="C129" s="41">
        <f t="shared" si="3"/>
        <v>18</v>
      </c>
    </row>
    <row r="130" spans="1:3" x14ac:dyDescent="0.25">
      <c r="A130" s="45">
        <f t="shared" si="5"/>
        <v>45049</v>
      </c>
      <c r="B130" s="46">
        <f t="shared" si="4"/>
        <v>45049</v>
      </c>
      <c r="C130" s="41">
        <f t="shared" si="3"/>
        <v>18</v>
      </c>
    </row>
    <row r="131" spans="1:3" x14ac:dyDescent="0.25">
      <c r="A131" s="45">
        <f t="shared" si="5"/>
        <v>45050</v>
      </c>
      <c r="B131" s="46">
        <f t="shared" si="4"/>
        <v>45050</v>
      </c>
      <c r="C131" s="41">
        <f t="shared" si="3"/>
        <v>18</v>
      </c>
    </row>
    <row r="132" spans="1:3" x14ac:dyDescent="0.25">
      <c r="A132" s="45">
        <f t="shared" si="5"/>
        <v>45051</v>
      </c>
      <c r="B132" s="46">
        <f t="shared" si="4"/>
        <v>45051</v>
      </c>
      <c r="C132" s="41">
        <f t="shared" si="3"/>
        <v>18</v>
      </c>
    </row>
    <row r="133" spans="1:3" x14ac:dyDescent="0.25">
      <c r="A133" s="45">
        <f t="shared" si="5"/>
        <v>45052</v>
      </c>
      <c r="B133" s="46">
        <f t="shared" si="4"/>
        <v>45052</v>
      </c>
      <c r="C133" s="41">
        <f t="shared" si="3"/>
        <v>18</v>
      </c>
    </row>
    <row r="134" spans="1:3" x14ac:dyDescent="0.25">
      <c r="A134" s="45">
        <f t="shared" si="5"/>
        <v>45053</v>
      </c>
      <c r="B134" s="46">
        <f t="shared" si="4"/>
        <v>45053</v>
      </c>
      <c r="C134" s="41">
        <f t="shared" si="3"/>
        <v>19</v>
      </c>
    </row>
    <row r="135" spans="1:3" x14ac:dyDescent="0.25">
      <c r="A135" s="45">
        <f t="shared" si="5"/>
        <v>45054</v>
      </c>
      <c r="B135" s="46">
        <f t="shared" si="4"/>
        <v>45054</v>
      </c>
      <c r="C135" s="41">
        <f t="shared" si="3"/>
        <v>19</v>
      </c>
    </row>
    <row r="136" spans="1:3" x14ac:dyDescent="0.25">
      <c r="A136" s="45">
        <f t="shared" si="5"/>
        <v>45055</v>
      </c>
      <c r="B136" s="46">
        <f t="shared" si="4"/>
        <v>45055</v>
      </c>
      <c r="C136" s="41">
        <f t="shared" ref="C136:C199" si="6">WEEKNUM(A136)</f>
        <v>19</v>
      </c>
    </row>
    <row r="137" spans="1:3" x14ac:dyDescent="0.25">
      <c r="A137" s="45">
        <f t="shared" si="5"/>
        <v>45056</v>
      </c>
      <c r="B137" s="46">
        <f t="shared" ref="B137:B200" si="7">A137</f>
        <v>45056</v>
      </c>
      <c r="C137" s="41">
        <f t="shared" si="6"/>
        <v>19</v>
      </c>
    </row>
    <row r="138" spans="1:3" x14ac:dyDescent="0.25">
      <c r="A138" s="45">
        <f t="shared" ref="A138:A201" si="8">A137+1</f>
        <v>45057</v>
      </c>
      <c r="B138" s="46">
        <f t="shared" si="7"/>
        <v>45057</v>
      </c>
      <c r="C138" s="41">
        <f t="shared" si="6"/>
        <v>19</v>
      </c>
    </row>
    <row r="139" spans="1:3" x14ac:dyDescent="0.25">
      <c r="A139" s="45">
        <f t="shared" si="8"/>
        <v>45058</v>
      </c>
      <c r="B139" s="46">
        <f t="shared" si="7"/>
        <v>45058</v>
      </c>
      <c r="C139" s="41">
        <f t="shared" si="6"/>
        <v>19</v>
      </c>
    </row>
    <row r="140" spans="1:3" x14ac:dyDescent="0.25">
      <c r="A140" s="45">
        <f t="shared" si="8"/>
        <v>45059</v>
      </c>
      <c r="B140" s="46">
        <f t="shared" si="7"/>
        <v>45059</v>
      </c>
      <c r="C140" s="41">
        <f t="shared" si="6"/>
        <v>19</v>
      </c>
    </row>
    <row r="141" spans="1:3" x14ac:dyDescent="0.25">
      <c r="A141" s="45">
        <f t="shared" si="8"/>
        <v>45060</v>
      </c>
      <c r="B141" s="46">
        <f t="shared" si="7"/>
        <v>45060</v>
      </c>
      <c r="C141" s="41">
        <f t="shared" si="6"/>
        <v>20</v>
      </c>
    </row>
    <row r="142" spans="1:3" x14ac:dyDescent="0.25">
      <c r="A142" s="45">
        <f t="shared" si="8"/>
        <v>45061</v>
      </c>
      <c r="B142" s="46">
        <f t="shared" si="7"/>
        <v>45061</v>
      </c>
      <c r="C142" s="41">
        <f t="shared" si="6"/>
        <v>20</v>
      </c>
    </row>
    <row r="143" spans="1:3" x14ac:dyDescent="0.25">
      <c r="A143" s="45">
        <f t="shared" si="8"/>
        <v>45062</v>
      </c>
      <c r="B143" s="46">
        <f t="shared" si="7"/>
        <v>45062</v>
      </c>
      <c r="C143" s="41">
        <f t="shared" si="6"/>
        <v>20</v>
      </c>
    </row>
    <row r="144" spans="1:3" x14ac:dyDescent="0.25">
      <c r="A144" s="45">
        <f t="shared" si="8"/>
        <v>45063</v>
      </c>
      <c r="B144" s="46">
        <f t="shared" si="7"/>
        <v>45063</v>
      </c>
      <c r="C144" s="41">
        <f t="shared" si="6"/>
        <v>20</v>
      </c>
    </row>
    <row r="145" spans="1:3" x14ac:dyDescent="0.25">
      <c r="A145" s="45">
        <f t="shared" si="8"/>
        <v>45064</v>
      </c>
      <c r="B145" s="46">
        <f t="shared" si="7"/>
        <v>45064</v>
      </c>
      <c r="C145" s="41">
        <f t="shared" si="6"/>
        <v>20</v>
      </c>
    </row>
    <row r="146" spans="1:3" x14ac:dyDescent="0.25">
      <c r="A146" s="45">
        <f t="shared" si="8"/>
        <v>45065</v>
      </c>
      <c r="B146" s="46">
        <f t="shared" si="7"/>
        <v>45065</v>
      </c>
      <c r="C146" s="41">
        <f t="shared" si="6"/>
        <v>20</v>
      </c>
    </row>
    <row r="147" spans="1:3" x14ac:dyDescent="0.25">
      <c r="A147" s="45">
        <f t="shared" si="8"/>
        <v>45066</v>
      </c>
      <c r="B147" s="46">
        <f t="shared" si="7"/>
        <v>45066</v>
      </c>
      <c r="C147" s="41">
        <f t="shared" si="6"/>
        <v>20</v>
      </c>
    </row>
    <row r="148" spans="1:3" x14ac:dyDescent="0.25">
      <c r="A148" s="45">
        <f t="shared" si="8"/>
        <v>45067</v>
      </c>
      <c r="B148" s="46">
        <f t="shared" si="7"/>
        <v>45067</v>
      </c>
      <c r="C148" s="41">
        <f t="shared" si="6"/>
        <v>21</v>
      </c>
    </row>
    <row r="149" spans="1:3" x14ac:dyDescent="0.25">
      <c r="A149" s="45">
        <f t="shared" si="8"/>
        <v>45068</v>
      </c>
      <c r="B149" s="46">
        <f t="shared" si="7"/>
        <v>45068</v>
      </c>
      <c r="C149" s="41">
        <f t="shared" si="6"/>
        <v>21</v>
      </c>
    </row>
    <row r="150" spans="1:3" x14ac:dyDescent="0.25">
      <c r="A150" s="45">
        <f t="shared" si="8"/>
        <v>45069</v>
      </c>
      <c r="B150" s="46">
        <f t="shared" si="7"/>
        <v>45069</v>
      </c>
      <c r="C150" s="41">
        <f t="shared" si="6"/>
        <v>21</v>
      </c>
    </row>
    <row r="151" spans="1:3" x14ac:dyDescent="0.25">
      <c r="A151" s="45">
        <f t="shared" si="8"/>
        <v>45070</v>
      </c>
      <c r="B151" s="46">
        <f t="shared" si="7"/>
        <v>45070</v>
      </c>
      <c r="C151" s="41">
        <f t="shared" si="6"/>
        <v>21</v>
      </c>
    </row>
    <row r="152" spans="1:3" x14ac:dyDescent="0.25">
      <c r="A152" s="45">
        <f t="shared" si="8"/>
        <v>45071</v>
      </c>
      <c r="B152" s="46">
        <f t="shared" si="7"/>
        <v>45071</v>
      </c>
      <c r="C152" s="41">
        <f t="shared" si="6"/>
        <v>21</v>
      </c>
    </row>
    <row r="153" spans="1:3" x14ac:dyDescent="0.25">
      <c r="A153" s="45">
        <f t="shared" si="8"/>
        <v>45072</v>
      </c>
      <c r="B153" s="46">
        <f t="shared" si="7"/>
        <v>45072</v>
      </c>
      <c r="C153" s="41">
        <f t="shared" si="6"/>
        <v>21</v>
      </c>
    </row>
    <row r="154" spans="1:3" x14ac:dyDescent="0.25">
      <c r="A154" s="45">
        <f t="shared" si="8"/>
        <v>45073</v>
      </c>
      <c r="B154" s="46">
        <f t="shared" si="7"/>
        <v>45073</v>
      </c>
      <c r="C154" s="41">
        <f t="shared" si="6"/>
        <v>21</v>
      </c>
    </row>
    <row r="155" spans="1:3" x14ac:dyDescent="0.25">
      <c r="A155" s="45">
        <f t="shared" si="8"/>
        <v>45074</v>
      </c>
      <c r="B155" s="46">
        <f t="shared" si="7"/>
        <v>45074</v>
      </c>
      <c r="C155" s="41">
        <f t="shared" si="6"/>
        <v>22</v>
      </c>
    </row>
    <row r="156" spans="1:3" x14ac:dyDescent="0.25">
      <c r="A156" s="45">
        <f t="shared" si="8"/>
        <v>45075</v>
      </c>
      <c r="B156" s="46">
        <f t="shared" si="7"/>
        <v>45075</v>
      </c>
      <c r="C156" s="41">
        <f t="shared" si="6"/>
        <v>22</v>
      </c>
    </row>
    <row r="157" spans="1:3" x14ac:dyDescent="0.25">
      <c r="A157" s="45">
        <f t="shared" si="8"/>
        <v>45076</v>
      </c>
      <c r="B157" s="46">
        <f t="shared" si="7"/>
        <v>45076</v>
      </c>
      <c r="C157" s="41">
        <f t="shared" si="6"/>
        <v>22</v>
      </c>
    </row>
    <row r="158" spans="1:3" x14ac:dyDescent="0.25">
      <c r="A158" s="45">
        <f t="shared" si="8"/>
        <v>45077</v>
      </c>
      <c r="B158" s="46">
        <f t="shared" si="7"/>
        <v>45077</v>
      </c>
      <c r="C158" s="41">
        <f t="shared" si="6"/>
        <v>22</v>
      </c>
    </row>
    <row r="159" spans="1:3" x14ac:dyDescent="0.25">
      <c r="A159" s="45">
        <f t="shared" si="8"/>
        <v>45078</v>
      </c>
      <c r="B159" s="46">
        <f t="shared" si="7"/>
        <v>45078</v>
      </c>
      <c r="C159" s="41">
        <f t="shared" si="6"/>
        <v>22</v>
      </c>
    </row>
    <row r="160" spans="1:3" x14ac:dyDescent="0.25">
      <c r="A160" s="45">
        <f t="shared" si="8"/>
        <v>45079</v>
      </c>
      <c r="B160" s="46">
        <f t="shared" si="7"/>
        <v>45079</v>
      </c>
      <c r="C160" s="41">
        <f t="shared" si="6"/>
        <v>22</v>
      </c>
    </row>
    <row r="161" spans="1:3" x14ac:dyDescent="0.25">
      <c r="A161" s="45">
        <f t="shared" si="8"/>
        <v>45080</v>
      </c>
      <c r="B161" s="46">
        <f t="shared" si="7"/>
        <v>45080</v>
      </c>
      <c r="C161" s="41">
        <f t="shared" si="6"/>
        <v>22</v>
      </c>
    </row>
    <row r="162" spans="1:3" x14ac:dyDescent="0.25">
      <c r="A162" s="45">
        <f t="shared" si="8"/>
        <v>45081</v>
      </c>
      <c r="B162" s="46">
        <f t="shared" si="7"/>
        <v>45081</v>
      </c>
      <c r="C162" s="41">
        <f t="shared" si="6"/>
        <v>23</v>
      </c>
    </row>
    <row r="163" spans="1:3" x14ac:dyDescent="0.25">
      <c r="A163" s="45">
        <f t="shared" si="8"/>
        <v>45082</v>
      </c>
      <c r="B163" s="46">
        <f t="shared" si="7"/>
        <v>45082</v>
      </c>
      <c r="C163" s="41">
        <f t="shared" si="6"/>
        <v>23</v>
      </c>
    </row>
    <row r="164" spans="1:3" x14ac:dyDescent="0.25">
      <c r="A164" s="45">
        <f t="shared" si="8"/>
        <v>45083</v>
      </c>
      <c r="B164" s="46">
        <f t="shared" si="7"/>
        <v>45083</v>
      </c>
      <c r="C164" s="41">
        <f t="shared" si="6"/>
        <v>23</v>
      </c>
    </row>
    <row r="165" spans="1:3" x14ac:dyDescent="0.25">
      <c r="A165" s="45">
        <f t="shared" si="8"/>
        <v>45084</v>
      </c>
      <c r="B165" s="46">
        <f t="shared" si="7"/>
        <v>45084</v>
      </c>
      <c r="C165" s="41">
        <f t="shared" si="6"/>
        <v>23</v>
      </c>
    </row>
    <row r="166" spans="1:3" x14ac:dyDescent="0.25">
      <c r="A166" s="45">
        <f t="shared" si="8"/>
        <v>45085</v>
      </c>
      <c r="B166" s="46">
        <f t="shared" si="7"/>
        <v>45085</v>
      </c>
      <c r="C166" s="41">
        <f t="shared" si="6"/>
        <v>23</v>
      </c>
    </row>
    <row r="167" spans="1:3" x14ac:dyDescent="0.25">
      <c r="A167" s="45">
        <f t="shared" si="8"/>
        <v>45086</v>
      </c>
      <c r="B167" s="46">
        <f t="shared" si="7"/>
        <v>45086</v>
      </c>
      <c r="C167" s="41">
        <f t="shared" si="6"/>
        <v>23</v>
      </c>
    </row>
    <row r="168" spans="1:3" x14ac:dyDescent="0.25">
      <c r="A168" s="45">
        <f t="shared" si="8"/>
        <v>45087</v>
      </c>
      <c r="B168" s="46">
        <f t="shared" si="7"/>
        <v>45087</v>
      </c>
      <c r="C168" s="41">
        <f t="shared" si="6"/>
        <v>23</v>
      </c>
    </row>
    <row r="169" spans="1:3" x14ac:dyDescent="0.25">
      <c r="A169" s="45">
        <f t="shared" si="8"/>
        <v>45088</v>
      </c>
      <c r="B169" s="46">
        <f t="shared" si="7"/>
        <v>45088</v>
      </c>
      <c r="C169" s="41">
        <f t="shared" si="6"/>
        <v>24</v>
      </c>
    </row>
    <row r="170" spans="1:3" x14ac:dyDescent="0.25">
      <c r="A170" s="45">
        <f t="shared" si="8"/>
        <v>45089</v>
      </c>
      <c r="B170" s="46">
        <f t="shared" si="7"/>
        <v>45089</v>
      </c>
      <c r="C170" s="41">
        <f t="shared" si="6"/>
        <v>24</v>
      </c>
    </row>
    <row r="171" spans="1:3" x14ac:dyDescent="0.25">
      <c r="A171" s="45">
        <f t="shared" si="8"/>
        <v>45090</v>
      </c>
      <c r="B171" s="46">
        <f t="shared" si="7"/>
        <v>45090</v>
      </c>
      <c r="C171" s="41">
        <f t="shared" si="6"/>
        <v>24</v>
      </c>
    </row>
    <row r="172" spans="1:3" x14ac:dyDescent="0.25">
      <c r="A172" s="45">
        <f t="shared" si="8"/>
        <v>45091</v>
      </c>
      <c r="B172" s="46">
        <f t="shared" si="7"/>
        <v>45091</v>
      </c>
      <c r="C172" s="41">
        <f t="shared" si="6"/>
        <v>24</v>
      </c>
    </row>
    <row r="173" spans="1:3" x14ac:dyDescent="0.25">
      <c r="A173" s="45">
        <f t="shared" si="8"/>
        <v>45092</v>
      </c>
      <c r="B173" s="46">
        <f t="shared" si="7"/>
        <v>45092</v>
      </c>
      <c r="C173" s="41">
        <f t="shared" si="6"/>
        <v>24</v>
      </c>
    </row>
    <row r="174" spans="1:3" x14ac:dyDescent="0.25">
      <c r="A174" s="45">
        <f t="shared" si="8"/>
        <v>45093</v>
      </c>
      <c r="B174" s="46">
        <f t="shared" si="7"/>
        <v>45093</v>
      </c>
      <c r="C174" s="41">
        <f t="shared" si="6"/>
        <v>24</v>
      </c>
    </row>
    <row r="175" spans="1:3" x14ac:dyDescent="0.25">
      <c r="A175" s="45">
        <f t="shared" si="8"/>
        <v>45094</v>
      </c>
      <c r="B175" s="46">
        <f t="shared" si="7"/>
        <v>45094</v>
      </c>
      <c r="C175" s="41">
        <f t="shared" si="6"/>
        <v>24</v>
      </c>
    </row>
    <row r="176" spans="1:3" x14ac:dyDescent="0.25">
      <c r="A176" s="45">
        <f t="shared" si="8"/>
        <v>45095</v>
      </c>
      <c r="B176" s="46">
        <f t="shared" si="7"/>
        <v>45095</v>
      </c>
      <c r="C176" s="41">
        <f t="shared" si="6"/>
        <v>25</v>
      </c>
    </row>
    <row r="177" spans="1:3" x14ac:dyDescent="0.25">
      <c r="A177" s="45">
        <f t="shared" si="8"/>
        <v>45096</v>
      </c>
      <c r="B177" s="46">
        <f t="shared" si="7"/>
        <v>45096</v>
      </c>
      <c r="C177" s="41">
        <f t="shared" si="6"/>
        <v>25</v>
      </c>
    </row>
    <row r="178" spans="1:3" x14ac:dyDescent="0.25">
      <c r="A178" s="45">
        <f t="shared" si="8"/>
        <v>45097</v>
      </c>
      <c r="B178" s="46">
        <f t="shared" si="7"/>
        <v>45097</v>
      </c>
      <c r="C178" s="41">
        <f t="shared" si="6"/>
        <v>25</v>
      </c>
    </row>
    <row r="179" spans="1:3" x14ac:dyDescent="0.25">
      <c r="A179" s="45">
        <f t="shared" si="8"/>
        <v>45098</v>
      </c>
      <c r="B179" s="46">
        <f t="shared" si="7"/>
        <v>45098</v>
      </c>
      <c r="C179" s="41">
        <f t="shared" si="6"/>
        <v>25</v>
      </c>
    </row>
    <row r="180" spans="1:3" x14ac:dyDescent="0.25">
      <c r="A180" s="45">
        <f t="shared" si="8"/>
        <v>45099</v>
      </c>
      <c r="B180" s="46">
        <f t="shared" si="7"/>
        <v>45099</v>
      </c>
      <c r="C180" s="41">
        <f t="shared" si="6"/>
        <v>25</v>
      </c>
    </row>
    <row r="181" spans="1:3" x14ac:dyDescent="0.25">
      <c r="A181" s="45">
        <f t="shared" si="8"/>
        <v>45100</v>
      </c>
      <c r="B181" s="46">
        <f t="shared" si="7"/>
        <v>45100</v>
      </c>
      <c r="C181" s="41">
        <f t="shared" si="6"/>
        <v>25</v>
      </c>
    </row>
    <row r="182" spans="1:3" x14ac:dyDescent="0.25">
      <c r="A182" s="45">
        <f t="shared" si="8"/>
        <v>45101</v>
      </c>
      <c r="B182" s="46">
        <f t="shared" si="7"/>
        <v>45101</v>
      </c>
      <c r="C182" s="41">
        <f t="shared" si="6"/>
        <v>25</v>
      </c>
    </row>
    <row r="183" spans="1:3" x14ac:dyDescent="0.25">
      <c r="A183" s="45">
        <f t="shared" si="8"/>
        <v>45102</v>
      </c>
      <c r="B183" s="46">
        <f t="shared" si="7"/>
        <v>45102</v>
      </c>
      <c r="C183" s="41">
        <f t="shared" si="6"/>
        <v>26</v>
      </c>
    </row>
    <row r="184" spans="1:3" x14ac:dyDescent="0.25">
      <c r="A184" s="45">
        <f t="shared" si="8"/>
        <v>45103</v>
      </c>
      <c r="B184" s="46">
        <f t="shared" si="7"/>
        <v>45103</v>
      </c>
      <c r="C184" s="41">
        <f t="shared" si="6"/>
        <v>26</v>
      </c>
    </row>
    <row r="185" spans="1:3" x14ac:dyDescent="0.25">
      <c r="A185" s="45">
        <f t="shared" si="8"/>
        <v>45104</v>
      </c>
      <c r="B185" s="46">
        <f t="shared" si="7"/>
        <v>45104</v>
      </c>
      <c r="C185" s="41">
        <f t="shared" si="6"/>
        <v>26</v>
      </c>
    </row>
    <row r="186" spans="1:3" x14ac:dyDescent="0.25">
      <c r="A186" s="45">
        <f t="shared" si="8"/>
        <v>45105</v>
      </c>
      <c r="B186" s="46">
        <f t="shared" si="7"/>
        <v>45105</v>
      </c>
      <c r="C186" s="41">
        <f t="shared" si="6"/>
        <v>26</v>
      </c>
    </row>
    <row r="187" spans="1:3" x14ac:dyDescent="0.25">
      <c r="A187" s="45">
        <f t="shared" si="8"/>
        <v>45106</v>
      </c>
      <c r="B187" s="46">
        <f t="shared" si="7"/>
        <v>45106</v>
      </c>
      <c r="C187" s="41">
        <f t="shared" si="6"/>
        <v>26</v>
      </c>
    </row>
    <row r="188" spans="1:3" x14ac:dyDescent="0.25">
      <c r="A188" s="45">
        <f t="shared" si="8"/>
        <v>45107</v>
      </c>
      <c r="B188" s="46">
        <f t="shared" si="7"/>
        <v>45107</v>
      </c>
      <c r="C188" s="41">
        <f t="shared" si="6"/>
        <v>26</v>
      </c>
    </row>
    <row r="189" spans="1:3" x14ac:dyDescent="0.25">
      <c r="A189" s="45">
        <f t="shared" si="8"/>
        <v>45108</v>
      </c>
      <c r="B189" s="46">
        <f t="shared" si="7"/>
        <v>45108</v>
      </c>
      <c r="C189" s="41">
        <f t="shared" si="6"/>
        <v>26</v>
      </c>
    </row>
    <row r="190" spans="1:3" x14ac:dyDescent="0.25">
      <c r="A190" s="45">
        <f t="shared" si="8"/>
        <v>45109</v>
      </c>
      <c r="B190" s="46">
        <f t="shared" si="7"/>
        <v>45109</v>
      </c>
      <c r="C190" s="41">
        <f t="shared" si="6"/>
        <v>27</v>
      </c>
    </row>
    <row r="191" spans="1:3" x14ac:dyDescent="0.25">
      <c r="A191" s="45">
        <f t="shared" si="8"/>
        <v>45110</v>
      </c>
      <c r="B191" s="46">
        <f t="shared" si="7"/>
        <v>45110</v>
      </c>
      <c r="C191" s="41">
        <f t="shared" si="6"/>
        <v>27</v>
      </c>
    </row>
    <row r="192" spans="1:3" x14ac:dyDescent="0.25">
      <c r="A192" s="45">
        <f t="shared" si="8"/>
        <v>45111</v>
      </c>
      <c r="B192" s="46">
        <f t="shared" si="7"/>
        <v>45111</v>
      </c>
      <c r="C192" s="41">
        <f t="shared" si="6"/>
        <v>27</v>
      </c>
    </row>
    <row r="193" spans="1:3" x14ac:dyDescent="0.25">
      <c r="A193" s="45">
        <f t="shared" si="8"/>
        <v>45112</v>
      </c>
      <c r="B193" s="46">
        <f t="shared" si="7"/>
        <v>45112</v>
      </c>
      <c r="C193" s="41">
        <f t="shared" si="6"/>
        <v>27</v>
      </c>
    </row>
    <row r="194" spans="1:3" x14ac:dyDescent="0.25">
      <c r="A194" s="45">
        <f t="shared" si="8"/>
        <v>45113</v>
      </c>
      <c r="B194" s="46">
        <f t="shared" si="7"/>
        <v>45113</v>
      </c>
      <c r="C194" s="41">
        <f t="shared" si="6"/>
        <v>27</v>
      </c>
    </row>
    <row r="195" spans="1:3" x14ac:dyDescent="0.25">
      <c r="A195" s="45">
        <f t="shared" si="8"/>
        <v>45114</v>
      </c>
      <c r="B195" s="46">
        <f t="shared" si="7"/>
        <v>45114</v>
      </c>
      <c r="C195" s="41">
        <f t="shared" si="6"/>
        <v>27</v>
      </c>
    </row>
    <row r="196" spans="1:3" x14ac:dyDescent="0.25">
      <c r="A196" s="45">
        <f t="shared" si="8"/>
        <v>45115</v>
      </c>
      <c r="B196" s="46">
        <f t="shared" si="7"/>
        <v>45115</v>
      </c>
      <c r="C196" s="41">
        <f t="shared" si="6"/>
        <v>27</v>
      </c>
    </row>
    <row r="197" spans="1:3" x14ac:dyDescent="0.25">
      <c r="A197" s="45">
        <f t="shared" si="8"/>
        <v>45116</v>
      </c>
      <c r="B197" s="46">
        <f t="shared" si="7"/>
        <v>45116</v>
      </c>
      <c r="C197" s="41">
        <f t="shared" si="6"/>
        <v>28</v>
      </c>
    </row>
    <row r="198" spans="1:3" x14ac:dyDescent="0.25">
      <c r="A198" s="45">
        <f t="shared" si="8"/>
        <v>45117</v>
      </c>
      <c r="B198" s="46">
        <f t="shared" si="7"/>
        <v>45117</v>
      </c>
      <c r="C198" s="41">
        <f t="shared" si="6"/>
        <v>28</v>
      </c>
    </row>
    <row r="199" spans="1:3" x14ac:dyDescent="0.25">
      <c r="A199" s="45">
        <f t="shared" si="8"/>
        <v>45118</v>
      </c>
      <c r="B199" s="46">
        <f t="shared" si="7"/>
        <v>45118</v>
      </c>
      <c r="C199" s="41">
        <f t="shared" si="6"/>
        <v>28</v>
      </c>
    </row>
    <row r="200" spans="1:3" x14ac:dyDescent="0.25">
      <c r="A200" s="45">
        <f t="shared" si="8"/>
        <v>45119</v>
      </c>
      <c r="B200" s="46">
        <f t="shared" si="7"/>
        <v>45119</v>
      </c>
      <c r="C200" s="41">
        <f t="shared" ref="C200:C263" si="9">WEEKNUM(A200)</f>
        <v>28</v>
      </c>
    </row>
    <row r="201" spans="1:3" x14ac:dyDescent="0.25">
      <c r="A201" s="45">
        <f t="shared" si="8"/>
        <v>45120</v>
      </c>
      <c r="B201" s="46">
        <f t="shared" ref="B201:B264" si="10">A201</f>
        <v>45120</v>
      </c>
      <c r="C201" s="41">
        <f t="shared" si="9"/>
        <v>28</v>
      </c>
    </row>
    <row r="202" spans="1:3" x14ac:dyDescent="0.25">
      <c r="A202" s="45">
        <f t="shared" ref="A202:A265" si="11">A201+1</f>
        <v>45121</v>
      </c>
      <c r="B202" s="46">
        <f t="shared" si="10"/>
        <v>45121</v>
      </c>
      <c r="C202" s="41">
        <f t="shared" si="9"/>
        <v>28</v>
      </c>
    </row>
    <row r="203" spans="1:3" x14ac:dyDescent="0.25">
      <c r="A203" s="45">
        <f t="shared" si="11"/>
        <v>45122</v>
      </c>
      <c r="B203" s="46">
        <f t="shared" si="10"/>
        <v>45122</v>
      </c>
      <c r="C203" s="41">
        <f t="shared" si="9"/>
        <v>28</v>
      </c>
    </row>
    <row r="204" spans="1:3" x14ac:dyDescent="0.25">
      <c r="A204" s="45">
        <f t="shared" si="11"/>
        <v>45123</v>
      </c>
      <c r="B204" s="46">
        <f t="shared" si="10"/>
        <v>45123</v>
      </c>
      <c r="C204" s="41">
        <f t="shared" si="9"/>
        <v>29</v>
      </c>
    </row>
    <row r="205" spans="1:3" x14ac:dyDescent="0.25">
      <c r="A205" s="45">
        <f t="shared" si="11"/>
        <v>45124</v>
      </c>
      <c r="B205" s="46">
        <f t="shared" si="10"/>
        <v>45124</v>
      </c>
      <c r="C205" s="41">
        <f t="shared" si="9"/>
        <v>29</v>
      </c>
    </row>
    <row r="206" spans="1:3" x14ac:dyDescent="0.25">
      <c r="A206" s="45">
        <f t="shared" si="11"/>
        <v>45125</v>
      </c>
      <c r="B206" s="46">
        <f t="shared" si="10"/>
        <v>45125</v>
      </c>
      <c r="C206" s="41">
        <f t="shared" si="9"/>
        <v>29</v>
      </c>
    </row>
    <row r="207" spans="1:3" x14ac:dyDescent="0.25">
      <c r="A207" s="45">
        <f t="shared" si="11"/>
        <v>45126</v>
      </c>
      <c r="B207" s="46">
        <f t="shared" si="10"/>
        <v>45126</v>
      </c>
      <c r="C207" s="41">
        <f t="shared" si="9"/>
        <v>29</v>
      </c>
    </row>
    <row r="208" spans="1:3" x14ac:dyDescent="0.25">
      <c r="A208" s="45">
        <f t="shared" si="11"/>
        <v>45127</v>
      </c>
      <c r="B208" s="46">
        <f t="shared" si="10"/>
        <v>45127</v>
      </c>
      <c r="C208" s="41">
        <f t="shared" si="9"/>
        <v>29</v>
      </c>
    </row>
    <row r="209" spans="1:3" x14ac:dyDescent="0.25">
      <c r="A209" s="45">
        <f t="shared" si="11"/>
        <v>45128</v>
      </c>
      <c r="B209" s="46">
        <f t="shared" si="10"/>
        <v>45128</v>
      </c>
      <c r="C209" s="41">
        <f t="shared" si="9"/>
        <v>29</v>
      </c>
    </row>
    <row r="210" spans="1:3" x14ac:dyDescent="0.25">
      <c r="A210" s="45">
        <f t="shared" si="11"/>
        <v>45129</v>
      </c>
      <c r="B210" s="46">
        <f t="shared" si="10"/>
        <v>45129</v>
      </c>
      <c r="C210" s="41">
        <f t="shared" si="9"/>
        <v>29</v>
      </c>
    </row>
    <row r="211" spans="1:3" x14ac:dyDescent="0.25">
      <c r="A211" s="45">
        <f t="shared" si="11"/>
        <v>45130</v>
      </c>
      <c r="B211" s="46">
        <f t="shared" si="10"/>
        <v>45130</v>
      </c>
      <c r="C211" s="41">
        <f t="shared" si="9"/>
        <v>30</v>
      </c>
    </row>
    <row r="212" spans="1:3" x14ac:dyDescent="0.25">
      <c r="A212" s="45">
        <f t="shared" si="11"/>
        <v>45131</v>
      </c>
      <c r="B212" s="46">
        <f t="shared" si="10"/>
        <v>45131</v>
      </c>
      <c r="C212" s="41">
        <f t="shared" si="9"/>
        <v>30</v>
      </c>
    </row>
    <row r="213" spans="1:3" x14ac:dyDescent="0.25">
      <c r="A213" s="45">
        <f t="shared" si="11"/>
        <v>45132</v>
      </c>
      <c r="B213" s="46">
        <f t="shared" si="10"/>
        <v>45132</v>
      </c>
      <c r="C213" s="41">
        <f t="shared" si="9"/>
        <v>30</v>
      </c>
    </row>
    <row r="214" spans="1:3" x14ac:dyDescent="0.25">
      <c r="A214" s="45">
        <f t="shared" si="11"/>
        <v>45133</v>
      </c>
      <c r="B214" s="46">
        <f t="shared" si="10"/>
        <v>45133</v>
      </c>
      <c r="C214" s="41">
        <f t="shared" si="9"/>
        <v>30</v>
      </c>
    </row>
    <row r="215" spans="1:3" x14ac:dyDescent="0.25">
      <c r="A215" s="45">
        <f t="shared" si="11"/>
        <v>45134</v>
      </c>
      <c r="B215" s="46">
        <f t="shared" si="10"/>
        <v>45134</v>
      </c>
      <c r="C215" s="41">
        <f t="shared" si="9"/>
        <v>30</v>
      </c>
    </row>
    <row r="216" spans="1:3" x14ac:dyDescent="0.25">
      <c r="A216" s="45">
        <f t="shared" si="11"/>
        <v>45135</v>
      </c>
      <c r="B216" s="46">
        <f t="shared" si="10"/>
        <v>45135</v>
      </c>
      <c r="C216" s="41">
        <f t="shared" si="9"/>
        <v>30</v>
      </c>
    </row>
    <row r="217" spans="1:3" x14ac:dyDescent="0.25">
      <c r="A217" s="45">
        <f t="shared" si="11"/>
        <v>45136</v>
      </c>
      <c r="B217" s="46">
        <f t="shared" si="10"/>
        <v>45136</v>
      </c>
      <c r="C217" s="41">
        <f t="shared" si="9"/>
        <v>30</v>
      </c>
    </row>
    <row r="218" spans="1:3" x14ac:dyDescent="0.25">
      <c r="A218" s="45">
        <f t="shared" si="11"/>
        <v>45137</v>
      </c>
      <c r="B218" s="46">
        <f t="shared" si="10"/>
        <v>45137</v>
      </c>
      <c r="C218" s="41">
        <f t="shared" si="9"/>
        <v>31</v>
      </c>
    </row>
    <row r="219" spans="1:3" x14ac:dyDescent="0.25">
      <c r="A219" s="45">
        <f t="shared" si="11"/>
        <v>45138</v>
      </c>
      <c r="B219" s="46">
        <f t="shared" si="10"/>
        <v>45138</v>
      </c>
      <c r="C219" s="41">
        <f t="shared" si="9"/>
        <v>31</v>
      </c>
    </row>
    <row r="220" spans="1:3" x14ac:dyDescent="0.25">
      <c r="A220" s="45">
        <f t="shared" si="11"/>
        <v>45139</v>
      </c>
      <c r="B220" s="46">
        <f t="shared" si="10"/>
        <v>45139</v>
      </c>
      <c r="C220" s="41">
        <f t="shared" si="9"/>
        <v>31</v>
      </c>
    </row>
    <row r="221" spans="1:3" x14ac:dyDescent="0.25">
      <c r="A221" s="45">
        <f t="shared" si="11"/>
        <v>45140</v>
      </c>
      <c r="B221" s="46">
        <f t="shared" si="10"/>
        <v>45140</v>
      </c>
      <c r="C221" s="41">
        <f t="shared" si="9"/>
        <v>31</v>
      </c>
    </row>
    <row r="222" spans="1:3" x14ac:dyDescent="0.25">
      <c r="A222" s="45">
        <f t="shared" si="11"/>
        <v>45141</v>
      </c>
      <c r="B222" s="46">
        <f t="shared" si="10"/>
        <v>45141</v>
      </c>
      <c r="C222" s="41">
        <f t="shared" si="9"/>
        <v>31</v>
      </c>
    </row>
    <row r="223" spans="1:3" x14ac:dyDescent="0.25">
      <c r="A223" s="45">
        <f t="shared" si="11"/>
        <v>45142</v>
      </c>
      <c r="B223" s="46">
        <f t="shared" si="10"/>
        <v>45142</v>
      </c>
      <c r="C223" s="41">
        <f t="shared" si="9"/>
        <v>31</v>
      </c>
    </row>
    <row r="224" spans="1:3" x14ac:dyDescent="0.25">
      <c r="A224" s="45">
        <f t="shared" si="11"/>
        <v>45143</v>
      </c>
      <c r="B224" s="46">
        <f t="shared" si="10"/>
        <v>45143</v>
      </c>
      <c r="C224" s="41">
        <f t="shared" si="9"/>
        <v>31</v>
      </c>
    </row>
    <row r="225" spans="1:3" x14ac:dyDescent="0.25">
      <c r="A225" s="45">
        <f t="shared" si="11"/>
        <v>45144</v>
      </c>
      <c r="B225" s="46">
        <f t="shared" si="10"/>
        <v>45144</v>
      </c>
      <c r="C225" s="41">
        <f t="shared" si="9"/>
        <v>32</v>
      </c>
    </row>
    <row r="226" spans="1:3" x14ac:dyDescent="0.25">
      <c r="A226" s="45">
        <f t="shared" si="11"/>
        <v>45145</v>
      </c>
      <c r="B226" s="46">
        <f t="shared" si="10"/>
        <v>45145</v>
      </c>
      <c r="C226" s="41">
        <f t="shared" si="9"/>
        <v>32</v>
      </c>
    </row>
    <row r="227" spans="1:3" x14ac:dyDescent="0.25">
      <c r="A227" s="45">
        <f t="shared" si="11"/>
        <v>45146</v>
      </c>
      <c r="B227" s="46">
        <f t="shared" si="10"/>
        <v>45146</v>
      </c>
      <c r="C227" s="41">
        <f t="shared" si="9"/>
        <v>32</v>
      </c>
    </row>
    <row r="228" spans="1:3" x14ac:dyDescent="0.25">
      <c r="A228" s="45">
        <f t="shared" si="11"/>
        <v>45147</v>
      </c>
      <c r="B228" s="46">
        <f t="shared" si="10"/>
        <v>45147</v>
      </c>
      <c r="C228" s="41">
        <f t="shared" si="9"/>
        <v>32</v>
      </c>
    </row>
    <row r="229" spans="1:3" x14ac:dyDescent="0.25">
      <c r="A229" s="45">
        <f t="shared" si="11"/>
        <v>45148</v>
      </c>
      <c r="B229" s="46">
        <f t="shared" si="10"/>
        <v>45148</v>
      </c>
      <c r="C229" s="41">
        <f t="shared" si="9"/>
        <v>32</v>
      </c>
    </row>
    <row r="230" spans="1:3" x14ac:dyDescent="0.25">
      <c r="A230" s="45">
        <f t="shared" si="11"/>
        <v>45149</v>
      </c>
      <c r="B230" s="46">
        <f t="shared" si="10"/>
        <v>45149</v>
      </c>
      <c r="C230" s="41">
        <f t="shared" si="9"/>
        <v>32</v>
      </c>
    </row>
    <row r="231" spans="1:3" x14ac:dyDescent="0.25">
      <c r="A231" s="45">
        <f t="shared" si="11"/>
        <v>45150</v>
      </c>
      <c r="B231" s="46">
        <f t="shared" si="10"/>
        <v>45150</v>
      </c>
      <c r="C231" s="41">
        <f t="shared" si="9"/>
        <v>32</v>
      </c>
    </row>
    <row r="232" spans="1:3" x14ac:dyDescent="0.25">
      <c r="A232" s="45">
        <f t="shared" si="11"/>
        <v>45151</v>
      </c>
      <c r="B232" s="46">
        <f t="shared" si="10"/>
        <v>45151</v>
      </c>
      <c r="C232" s="41">
        <f t="shared" si="9"/>
        <v>33</v>
      </c>
    </row>
    <row r="233" spans="1:3" x14ac:dyDescent="0.25">
      <c r="A233" s="45">
        <f t="shared" si="11"/>
        <v>45152</v>
      </c>
      <c r="B233" s="46">
        <f t="shared" si="10"/>
        <v>45152</v>
      </c>
      <c r="C233" s="41">
        <f t="shared" si="9"/>
        <v>33</v>
      </c>
    </row>
    <row r="234" spans="1:3" x14ac:dyDescent="0.25">
      <c r="A234" s="45">
        <f t="shared" si="11"/>
        <v>45153</v>
      </c>
      <c r="B234" s="46">
        <f t="shared" si="10"/>
        <v>45153</v>
      </c>
      <c r="C234" s="41">
        <f t="shared" si="9"/>
        <v>33</v>
      </c>
    </row>
    <row r="235" spans="1:3" x14ac:dyDescent="0.25">
      <c r="A235" s="45">
        <f t="shared" si="11"/>
        <v>45154</v>
      </c>
      <c r="B235" s="46">
        <f t="shared" si="10"/>
        <v>45154</v>
      </c>
      <c r="C235" s="41">
        <f t="shared" si="9"/>
        <v>33</v>
      </c>
    </row>
    <row r="236" spans="1:3" x14ac:dyDescent="0.25">
      <c r="A236" s="45">
        <f t="shared" si="11"/>
        <v>45155</v>
      </c>
      <c r="B236" s="46">
        <f t="shared" si="10"/>
        <v>45155</v>
      </c>
      <c r="C236" s="41">
        <f t="shared" si="9"/>
        <v>33</v>
      </c>
    </row>
    <row r="237" spans="1:3" x14ac:dyDescent="0.25">
      <c r="A237" s="45">
        <f t="shared" si="11"/>
        <v>45156</v>
      </c>
      <c r="B237" s="46">
        <f t="shared" si="10"/>
        <v>45156</v>
      </c>
      <c r="C237" s="41">
        <f t="shared" si="9"/>
        <v>33</v>
      </c>
    </row>
    <row r="238" spans="1:3" x14ac:dyDescent="0.25">
      <c r="A238" s="45">
        <f t="shared" si="11"/>
        <v>45157</v>
      </c>
      <c r="B238" s="46">
        <f t="shared" si="10"/>
        <v>45157</v>
      </c>
      <c r="C238" s="41">
        <f t="shared" si="9"/>
        <v>33</v>
      </c>
    </row>
    <row r="239" spans="1:3" x14ac:dyDescent="0.25">
      <c r="A239" s="45">
        <f t="shared" si="11"/>
        <v>45158</v>
      </c>
      <c r="B239" s="46">
        <f t="shared" si="10"/>
        <v>45158</v>
      </c>
      <c r="C239" s="41">
        <f t="shared" si="9"/>
        <v>34</v>
      </c>
    </row>
    <row r="240" spans="1:3" x14ac:dyDescent="0.25">
      <c r="A240" s="45">
        <f t="shared" si="11"/>
        <v>45159</v>
      </c>
      <c r="B240" s="46">
        <f t="shared" si="10"/>
        <v>45159</v>
      </c>
      <c r="C240" s="41">
        <f t="shared" si="9"/>
        <v>34</v>
      </c>
    </row>
    <row r="241" spans="1:3" x14ac:dyDescent="0.25">
      <c r="A241" s="45">
        <f t="shared" si="11"/>
        <v>45160</v>
      </c>
      <c r="B241" s="46">
        <f t="shared" si="10"/>
        <v>45160</v>
      </c>
      <c r="C241" s="41">
        <f t="shared" si="9"/>
        <v>34</v>
      </c>
    </row>
    <row r="242" spans="1:3" x14ac:dyDescent="0.25">
      <c r="A242" s="45">
        <f t="shared" si="11"/>
        <v>45161</v>
      </c>
      <c r="B242" s="46">
        <f t="shared" si="10"/>
        <v>45161</v>
      </c>
      <c r="C242" s="41">
        <f t="shared" si="9"/>
        <v>34</v>
      </c>
    </row>
    <row r="243" spans="1:3" x14ac:dyDescent="0.25">
      <c r="A243" s="45">
        <f t="shared" si="11"/>
        <v>45162</v>
      </c>
      <c r="B243" s="46">
        <f t="shared" si="10"/>
        <v>45162</v>
      </c>
      <c r="C243" s="41">
        <f t="shared" si="9"/>
        <v>34</v>
      </c>
    </row>
    <row r="244" spans="1:3" x14ac:dyDescent="0.25">
      <c r="A244" s="45">
        <f t="shared" si="11"/>
        <v>45163</v>
      </c>
      <c r="B244" s="46">
        <f t="shared" si="10"/>
        <v>45163</v>
      </c>
      <c r="C244" s="41">
        <f t="shared" si="9"/>
        <v>34</v>
      </c>
    </row>
    <row r="245" spans="1:3" x14ac:dyDescent="0.25">
      <c r="A245" s="45">
        <f t="shared" si="11"/>
        <v>45164</v>
      </c>
      <c r="B245" s="46">
        <f t="shared" si="10"/>
        <v>45164</v>
      </c>
      <c r="C245" s="41">
        <f t="shared" si="9"/>
        <v>34</v>
      </c>
    </row>
    <row r="246" spans="1:3" x14ac:dyDescent="0.25">
      <c r="A246" s="45">
        <f t="shared" si="11"/>
        <v>45165</v>
      </c>
      <c r="B246" s="46">
        <f t="shared" si="10"/>
        <v>45165</v>
      </c>
      <c r="C246" s="41">
        <f t="shared" si="9"/>
        <v>35</v>
      </c>
    </row>
    <row r="247" spans="1:3" x14ac:dyDescent="0.25">
      <c r="A247" s="45">
        <f t="shared" si="11"/>
        <v>45166</v>
      </c>
      <c r="B247" s="46">
        <f t="shared" si="10"/>
        <v>45166</v>
      </c>
      <c r="C247" s="41">
        <f t="shared" si="9"/>
        <v>35</v>
      </c>
    </row>
    <row r="248" spans="1:3" x14ac:dyDescent="0.25">
      <c r="A248" s="45">
        <f t="shared" si="11"/>
        <v>45167</v>
      </c>
      <c r="B248" s="46">
        <f t="shared" si="10"/>
        <v>45167</v>
      </c>
      <c r="C248" s="41">
        <f t="shared" si="9"/>
        <v>35</v>
      </c>
    </row>
    <row r="249" spans="1:3" x14ac:dyDescent="0.25">
      <c r="A249" s="45">
        <f t="shared" si="11"/>
        <v>45168</v>
      </c>
      <c r="B249" s="46">
        <f t="shared" si="10"/>
        <v>45168</v>
      </c>
      <c r="C249" s="41">
        <f t="shared" si="9"/>
        <v>35</v>
      </c>
    </row>
    <row r="250" spans="1:3" x14ac:dyDescent="0.25">
      <c r="A250" s="45">
        <f t="shared" si="11"/>
        <v>45169</v>
      </c>
      <c r="B250" s="46">
        <f t="shared" si="10"/>
        <v>45169</v>
      </c>
      <c r="C250" s="41">
        <f t="shared" si="9"/>
        <v>35</v>
      </c>
    </row>
    <row r="251" spans="1:3" x14ac:dyDescent="0.25">
      <c r="A251" s="45">
        <f t="shared" si="11"/>
        <v>45170</v>
      </c>
      <c r="B251" s="46">
        <f t="shared" si="10"/>
        <v>45170</v>
      </c>
      <c r="C251" s="41">
        <f t="shared" si="9"/>
        <v>35</v>
      </c>
    </row>
    <row r="252" spans="1:3" x14ac:dyDescent="0.25">
      <c r="A252" s="45">
        <f t="shared" si="11"/>
        <v>45171</v>
      </c>
      <c r="B252" s="46">
        <f t="shared" si="10"/>
        <v>45171</v>
      </c>
      <c r="C252" s="41">
        <f t="shared" si="9"/>
        <v>35</v>
      </c>
    </row>
    <row r="253" spans="1:3" x14ac:dyDescent="0.25">
      <c r="A253" s="45">
        <f t="shared" si="11"/>
        <v>45172</v>
      </c>
      <c r="B253" s="46">
        <f t="shared" si="10"/>
        <v>45172</v>
      </c>
      <c r="C253" s="41">
        <f t="shared" si="9"/>
        <v>36</v>
      </c>
    </row>
    <row r="254" spans="1:3" x14ac:dyDescent="0.25">
      <c r="A254" s="45">
        <f t="shared" si="11"/>
        <v>45173</v>
      </c>
      <c r="B254" s="46">
        <f t="shared" si="10"/>
        <v>45173</v>
      </c>
      <c r="C254" s="41">
        <f t="shared" si="9"/>
        <v>36</v>
      </c>
    </row>
    <row r="255" spans="1:3" x14ac:dyDescent="0.25">
      <c r="A255" s="45">
        <f t="shared" si="11"/>
        <v>45174</v>
      </c>
      <c r="B255" s="46">
        <f t="shared" si="10"/>
        <v>45174</v>
      </c>
      <c r="C255" s="41">
        <f t="shared" si="9"/>
        <v>36</v>
      </c>
    </row>
    <row r="256" spans="1:3" x14ac:dyDescent="0.25">
      <c r="A256" s="45">
        <f t="shared" si="11"/>
        <v>45175</v>
      </c>
      <c r="B256" s="46">
        <f t="shared" si="10"/>
        <v>45175</v>
      </c>
      <c r="C256" s="41">
        <f t="shared" si="9"/>
        <v>36</v>
      </c>
    </row>
    <row r="257" spans="1:3" x14ac:dyDescent="0.25">
      <c r="A257" s="45">
        <f t="shared" si="11"/>
        <v>45176</v>
      </c>
      <c r="B257" s="46">
        <f t="shared" si="10"/>
        <v>45176</v>
      </c>
      <c r="C257" s="41">
        <f t="shared" si="9"/>
        <v>36</v>
      </c>
    </row>
    <row r="258" spans="1:3" x14ac:dyDescent="0.25">
      <c r="A258" s="45">
        <f t="shared" si="11"/>
        <v>45177</v>
      </c>
      <c r="B258" s="46">
        <f t="shared" si="10"/>
        <v>45177</v>
      </c>
      <c r="C258" s="41">
        <f t="shared" si="9"/>
        <v>36</v>
      </c>
    </row>
    <row r="259" spans="1:3" x14ac:dyDescent="0.25">
      <c r="A259" s="45">
        <f t="shared" si="11"/>
        <v>45178</v>
      </c>
      <c r="B259" s="46">
        <f t="shared" si="10"/>
        <v>45178</v>
      </c>
      <c r="C259" s="41">
        <f t="shared" si="9"/>
        <v>36</v>
      </c>
    </row>
    <row r="260" spans="1:3" x14ac:dyDescent="0.25">
      <c r="A260" s="45">
        <f t="shared" si="11"/>
        <v>45179</v>
      </c>
      <c r="B260" s="46">
        <f t="shared" si="10"/>
        <v>45179</v>
      </c>
      <c r="C260" s="41">
        <f t="shared" si="9"/>
        <v>37</v>
      </c>
    </row>
    <row r="261" spans="1:3" x14ac:dyDescent="0.25">
      <c r="A261" s="45">
        <f t="shared" si="11"/>
        <v>45180</v>
      </c>
      <c r="B261" s="46">
        <f t="shared" si="10"/>
        <v>45180</v>
      </c>
      <c r="C261" s="41">
        <f t="shared" si="9"/>
        <v>37</v>
      </c>
    </row>
    <row r="262" spans="1:3" x14ac:dyDescent="0.25">
      <c r="A262" s="45">
        <f t="shared" si="11"/>
        <v>45181</v>
      </c>
      <c r="B262" s="46">
        <f t="shared" si="10"/>
        <v>45181</v>
      </c>
      <c r="C262" s="41">
        <f t="shared" si="9"/>
        <v>37</v>
      </c>
    </row>
    <row r="263" spans="1:3" x14ac:dyDescent="0.25">
      <c r="A263" s="45">
        <f t="shared" si="11"/>
        <v>45182</v>
      </c>
      <c r="B263" s="46">
        <f t="shared" si="10"/>
        <v>45182</v>
      </c>
      <c r="C263" s="41">
        <f t="shared" si="9"/>
        <v>37</v>
      </c>
    </row>
    <row r="264" spans="1:3" x14ac:dyDescent="0.25">
      <c r="A264" s="45">
        <f t="shared" si="11"/>
        <v>45183</v>
      </c>
      <c r="B264" s="46">
        <f t="shared" si="10"/>
        <v>45183</v>
      </c>
      <c r="C264" s="41">
        <f t="shared" ref="C264:C327" si="12">WEEKNUM(A264)</f>
        <v>37</v>
      </c>
    </row>
    <row r="265" spans="1:3" x14ac:dyDescent="0.25">
      <c r="A265" s="45">
        <f t="shared" si="11"/>
        <v>45184</v>
      </c>
      <c r="B265" s="46">
        <f t="shared" ref="B265:B328" si="13">A265</f>
        <v>45184</v>
      </c>
      <c r="C265" s="41">
        <f t="shared" si="12"/>
        <v>37</v>
      </c>
    </row>
    <row r="266" spans="1:3" x14ac:dyDescent="0.25">
      <c r="A266" s="45">
        <f t="shared" ref="A266:A329" si="14">A265+1</f>
        <v>45185</v>
      </c>
      <c r="B266" s="46">
        <f t="shared" si="13"/>
        <v>45185</v>
      </c>
      <c r="C266" s="41">
        <f t="shared" si="12"/>
        <v>37</v>
      </c>
    </row>
    <row r="267" spans="1:3" x14ac:dyDescent="0.25">
      <c r="A267" s="45">
        <f t="shared" si="14"/>
        <v>45186</v>
      </c>
      <c r="B267" s="46">
        <f t="shared" si="13"/>
        <v>45186</v>
      </c>
      <c r="C267" s="41">
        <f t="shared" si="12"/>
        <v>38</v>
      </c>
    </row>
    <row r="268" spans="1:3" x14ac:dyDescent="0.25">
      <c r="A268" s="45">
        <f t="shared" si="14"/>
        <v>45187</v>
      </c>
      <c r="B268" s="46">
        <f t="shared" si="13"/>
        <v>45187</v>
      </c>
      <c r="C268" s="41">
        <f t="shared" si="12"/>
        <v>38</v>
      </c>
    </row>
    <row r="269" spans="1:3" x14ac:dyDescent="0.25">
      <c r="A269" s="45">
        <f t="shared" si="14"/>
        <v>45188</v>
      </c>
      <c r="B269" s="46">
        <f t="shared" si="13"/>
        <v>45188</v>
      </c>
      <c r="C269" s="41">
        <f t="shared" si="12"/>
        <v>38</v>
      </c>
    </row>
    <row r="270" spans="1:3" x14ac:dyDescent="0.25">
      <c r="A270" s="45">
        <f t="shared" si="14"/>
        <v>45189</v>
      </c>
      <c r="B270" s="46">
        <f t="shared" si="13"/>
        <v>45189</v>
      </c>
      <c r="C270" s="41">
        <f t="shared" si="12"/>
        <v>38</v>
      </c>
    </row>
    <row r="271" spans="1:3" x14ac:dyDescent="0.25">
      <c r="A271" s="45">
        <f t="shared" si="14"/>
        <v>45190</v>
      </c>
      <c r="B271" s="46">
        <f t="shared" si="13"/>
        <v>45190</v>
      </c>
      <c r="C271" s="41">
        <f t="shared" si="12"/>
        <v>38</v>
      </c>
    </row>
    <row r="272" spans="1:3" x14ac:dyDescent="0.25">
      <c r="A272" s="45">
        <f t="shared" si="14"/>
        <v>45191</v>
      </c>
      <c r="B272" s="46">
        <f t="shared" si="13"/>
        <v>45191</v>
      </c>
      <c r="C272" s="41">
        <f t="shared" si="12"/>
        <v>38</v>
      </c>
    </row>
    <row r="273" spans="1:3" x14ac:dyDescent="0.25">
      <c r="A273" s="45">
        <f t="shared" si="14"/>
        <v>45192</v>
      </c>
      <c r="B273" s="46">
        <f t="shared" si="13"/>
        <v>45192</v>
      </c>
      <c r="C273" s="41">
        <f t="shared" si="12"/>
        <v>38</v>
      </c>
    </row>
    <row r="274" spans="1:3" x14ac:dyDescent="0.25">
      <c r="A274" s="45">
        <f t="shared" si="14"/>
        <v>45193</v>
      </c>
      <c r="B274" s="46">
        <f t="shared" si="13"/>
        <v>45193</v>
      </c>
      <c r="C274" s="41">
        <f t="shared" si="12"/>
        <v>39</v>
      </c>
    </row>
    <row r="275" spans="1:3" x14ac:dyDescent="0.25">
      <c r="A275" s="45">
        <f t="shared" si="14"/>
        <v>45194</v>
      </c>
      <c r="B275" s="46">
        <f t="shared" si="13"/>
        <v>45194</v>
      </c>
      <c r="C275" s="41">
        <f t="shared" si="12"/>
        <v>39</v>
      </c>
    </row>
    <row r="276" spans="1:3" x14ac:dyDescent="0.25">
      <c r="A276" s="45">
        <f t="shared" si="14"/>
        <v>45195</v>
      </c>
      <c r="B276" s="46">
        <f t="shared" si="13"/>
        <v>45195</v>
      </c>
      <c r="C276" s="41">
        <f t="shared" si="12"/>
        <v>39</v>
      </c>
    </row>
    <row r="277" spans="1:3" x14ac:dyDescent="0.25">
      <c r="A277" s="45">
        <f t="shared" si="14"/>
        <v>45196</v>
      </c>
      <c r="B277" s="46">
        <f t="shared" si="13"/>
        <v>45196</v>
      </c>
      <c r="C277" s="41">
        <f t="shared" si="12"/>
        <v>39</v>
      </c>
    </row>
    <row r="278" spans="1:3" x14ac:dyDescent="0.25">
      <c r="A278" s="45">
        <f t="shared" si="14"/>
        <v>45197</v>
      </c>
      <c r="B278" s="46">
        <f t="shared" si="13"/>
        <v>45197</v>
      </c>
      <c r="C278" s="41">
        <f t="shared" si="12"/>
        <v>39</v>
      </c>
    </row>
    <row r="279" spans="1:3" x14ac:dyDescent="0.25">
      <c r="A279" s="45">
        <f t="shared" si="14"/>
        <v>45198</v>
      </c>
      <c r="B279" s="46">
        <f t="shared" si="13"/>
        <v>45198</v>
      </c>
      <c r="C279" s="41">
        <f t="shared" si="12"/>
        <v>39</v>
      </c>
    </row>
    <row r="280" spans="1:3" x14ac:dyDescent="0.25">
      <c r="A280" s="45">
        <f t="shared" si="14"/>
        <v>45199</v>
      </c>
      <c r="B280" s="46">
        <f t="shared" si="13"/>
        <v>45199</v>
      </c>
      <c r="C280" s="41">
        <f t="shared" si="12"/>
        <v>39</v>
      </c>
    </row>
    <row r="281" spans="1:3" x14ac:dyDescent="0.25">
      <c r="A281" s="45">
        <f t="shared" si="14"/>
        <v>45200</v>
      </c>
      <c r="B281" s="46">
        <f t="shared" si="13"/>
        <v>45200</v>
      </c>
      <c r="C281" s="41">
        <f t="shared" si="12"/>
        <v>40</v>
      </c>
    </row>
    <row r="282" spans="1:3" x14ac:dyDescent="0.25">
      <c r="A282" s="45">
        <f t="shared" si="14"/>
        <v>45201</v>
      </c>
      <c r="B282" s="46">
        <f t="shared" si="13"/>
        <v>45201</v>
      </c>
      <c r="C282" s="41">
        <f t="shared" si="12"/>
        <v>40</v>
      </c>
    </row>
    <row r="283" spans="1:3" x14ac:dyDescent="0.25">
      <c r="A283" s="45">
        <f t="shared" si="14"/>
        <v>45202</v>
      </c>
      <c r="B283" s="46">
        <f t="shared" si="13"/>
        <v>45202</v>
      </c>
      <c r="C283" s="41">
        <f t="shared" si="12"/>
        <v>40</v>
      </c>
    </row>
    <row r="284" spans="1:3" x14ac:dyDescent="0.25">
      <c r="A284" s="45">
        <f t="shared" si="14"/>
        <v>45203</v>
      </c>
      <c r="B284" s="46">
        <f t="shared" si="13"/>
        <v>45203</v>
      </c>
      <c r="C284" s="41">
        <f t="shared" si="12"/>
        <v>40</v>
      </c>
    </row>
    <row r="285" spans="1:3" x14ac:dyDescent="0.25">
      <c r="A285" s="45">
        <f t="shared" si="14"/>
        <v>45204</v>
      </c>
      <c r="B285" s="46">
        <f t="shared" si="13"/>
        <v>45204</v>
      </c>
      <c r="C285" s="41">
        <f t="shared" si="12"/>
        <v>40</v>
      </c>
    </row>
    <row r="286" spans="1:3" x14ac:dyDescent="0.25">
      <c r="A286" s="45">
        <f t="shared" si="14"/>
        <v>45205</v>
      </c>
      <c r="B286" s="46">
        <f t="shared" si="13"/>
        <v>45205</v>
      </c>
      <c r="C286" s="41">
        <f t="shared" si="12"/>
        <v>40</v>
      </c>
    </row>
    <row r="287" spans="1:3" x14ac:dyDescent="0.25">
      <c r="A287" s="45">
        <f t="shared" si="14"/>
        <v>45206</v>
      </c>
      <c r="B287" s="46">
        <f t="shared" si="13"/>
        <v>45206</v>
      </c>
      <c r="C287" s="41">
        <f t="shared" si="12"/>
        <v>40</v>
      </c>
    </row>
    <row r="288" spans="1:3" x14ac:dyDescent="0.25">
      <c r="A288" s="45">
        <f t="shared" si="14"/>
        <v>45207</v>
      </c>
      <c r="B288" s="46">
        <f t="shared" si="13"/>
        <v>45207</v>
      </c>
      <c r="C288" s="41">
        <f t="shared" si="12"/>
        <v>41</v>
      </c>
    </row>
    <row r="289" spans="1:3" x14ac:dyDescent="0.25">
      <c r="A289" s="45">
        <f t="shared" si="14"/>
        <v>45208</v>
      </c>
      <c r="B289" s="46">
        <f t="shared" si="13"/>
        <v>45208</v>
      </c>
      <c r="C289" s="41">
        <f t="shared" si="12"/>
        <v>41</v>
      </c>
    </row>
    <row r="290" spans="1:3" x14ac:dyDescent="0.25">
      <c r="A290" s="45">
        <f t="shared" si="14"/>
        <v>45209</v>
      </c>
      <c r="B290" s="46">
        <f t="shared" si="13"/>
        <v>45209</v>
      </c>
      <c r="C290" s="41">
        <f t="shared" si="12"/>
        <v>41</v>
      </c>
    </row>
    <row r="291" spans="1:3" x14ac:dyDescent="0.25">
      <c r="A291" s="45">
        <f t="shared" si="14"/>
        <v>45210</v>
      </c>
      <c r="B291" s="46">
        <f t="shared" si="13"/>
        <v>45210</v>
      </c>
      <c r="C291" s="41">
        <f t="shared" si="12"/>
        <v>41</v>
      </c>
    </row>
    <row r="292" spans="1:3" x14ac:dyDescent="0.25">
      <c r="A292" s="45">
        <f t="shared" si="14"/>
        <v>45211</v>
      </c>
      <c r="B292" s="46">
        <f t="shared" si="13"/>
        <v>45211</v>
      </c>
      <c r="C292" s="41">
        <f t="shared" si="12"/>
        <v>41</v>
      </c>
    </row>
    <row r="293" spans="1:3" x14ac:dyDescent="0.25">
      <c r="A293" s="45">
        <f t="shared" si="14"/>
        <v>45212</v>
      </c>
      <c r="B293" s="46">
        <f t="shared" si="13"/>
        <v>45212</v>
      </c>
      <c r="C293" s="41">
        <f t="shared" si="12"/>
        <v>41</v>
      </c>
    </row>
    <row r="294" spans="1:3" x14ac:dyDescent="0.25">
      <c r="A294" s="45">
        <f t="shared" si="14"/>
        <v>45213</v>
      </c>
      <c r="B294" s="46">
        <f t="shared" si="13"/>
        <v>45213</v>
      </c>
      <c r="C294" s="41">
        <f t="shared" si="12"/>
        <v>41</v>
      </c>
    </row>
    <row r="295" spans="1:3" x14ac:dyDescent="0.25">
      <c r="A295" s="45">
        <f t="shared" si="14"/>
        <v>45214</v>
      </c>
      <c r="B295" s="46">
        <f t="shared" si="13"/>
        <v>45214</v>
      </c>
      <c r="C295" s="41">
        <f t="shared" si="12"/>
        <v>42</v>
      </c>
    </row>
    <row r="296" spans="1:3" x14ac:dyDescent="0.25">
      <c r="A296" s="45">
        <f t="shared" si="14"/>
        <v>45215</v>
      </c>
      <c r="B296" s="46">
        <f t="shared" si="13"/>
        <v>45215</v>
      </c>
      <c r="C296" s="41">
        <f t="shared" si="12"/>
        <v>42</v>
      </c>
    </row>
    <row r="297" spans="1:3" x14ac:dyDescent="0.25">
      <c r="A297" s="45">
        <f t="shared" si="14"/>
        <v>45216</v>
      </c>
      <c r="B297" s="46">
        <f t="shared" si="13"/>
        <v>45216</v>
      </c>
      <c r="C297" s="41">
        <f t="shared" si="12"/>
        <v>42</v>
      </c>
    </row>
    <row r="298" spans="1:3" x14ac:dyDescent="0.25">
      <c r="A298" s="45">
        <f t="shared" si="14"/>
        <v>45217</v>
      </c>
      <c r="B298" s="46">
        <f t="shared" si="13"/>
        <v>45217</v>
      </c>
      <c r="C298" s="41">
        <f t="shared" si="12"/>
        <v>42</v>
      </c>
    </row>
    <row r="299" spans="1:3" x14ac:dyDescent="0.25">
      <c r="A299" s="45">
        <f t="shared" si="14"/>
        <v>45218</v>
      </c>
      <c r="B299" s="46">
        <f t="shared" si="13"/>
        <v>45218</v>
      </c>
      <c r="C299" s="41">
        <f t="shared" si="12"/>
        <v>42</v>
      </c>
    </row>
    <row r="300" spans="1:3" x14ac:dyDescent="0.25">
      <c r="A300" s="45">
        <f t="shared" si="14"/>
        <v>45219</v>
      </c>
      <c r="B300" s="46">
        <f t="shared" si="13"/>
        <v>45219</v>
      </c>
      <c r="C300" s="41">
        <f t="shared" si="12"/>
        <v>42</v>
      </c>
    </row>
    <row r="301" spans="1:3" x14ac:dyDescent="0.25">
      <c r="A301" s="45">
        <f t="shared" si="14"/>
        <v>45220</v>
      </c>
      <c r="B301" s="46">
        <f t="shared" si="13"/>
        <v>45220</v>
      </c>
      <c r="C301" s="41">
        <f t="shared" si="12"/>
        <v>42</v>
      </c>
    </row>
    <row r="302" spans="1:3" x14ac:dyDescent="0.25">
      <c r="A302" s="45">
        <f t="shared" si="14"/>
        <v>45221</v>
      </c>
      <c r="B302" s="46">
        <f t="shared" si="13"/>
        <v>45221</v>
      </c>
      <c r="C302" s="41">
        <f t="shared" si="12"/>
        <v>43</v>
      </c>
    </row>
    <row r="303" spans="1:3" x14ac:dyDescent="0.25">
      <c r="A303" s="45">
        <f t="shared" si="14"/>
        <v>45222</v>
      </c>
      <c r="B303" s="46">
        <f t="shared" si="13"/>
        <v>45222</v>
      </c>
      <c r="C303" s="41">
        <f t="shared" si="12"/>
        <v>43</v>
      </c>
    </row>
    <row r="304" spans="1:3" x14ac:dyDescent="0.25">
      <c r="A304" s="45">
        <f t="shared" si="14"/>
        <v>45223</v>
      </c>
      <c r="B304" s="46">
        <f t="shared" si="13"/>
        <v>45223</v>
      </c>
      <c r="C304" s="41">
        <f t="shared" si="12"/>
        <v>43</v>
      </c>
    </row>
    <row r="305" spans="1:3" x14ac:dyDescent="0.25">
      <c r="A305" s="45">
        <f t="shared" si="14"/>
        <v>45224</v>
      </c>
      <c r="B305" s="46">
        <f t="shared" si="13"/>
        <v>45224</v>
      </c>
      <c r="C305" s="41">
        <f t="shared" si="12"/>
        <v>43</v>
      </c>
    </row>
    <row r="306" spans="1:3" x14ac:dyDescent="0.25">
      <c r="A306" s="45">
        <f t="shared" si="14"/>
        <v>45225</v>
      </c>
      <c r="B306" s="46">
        <f t="shared" si="13"/>
        <v>45225</v>
      </c>
      <c r="C306" s="41">
        <f t="shared" si="12"/>
        <v>43</v>
      </c>
    </row>
    <row r="307" spans="1:3" x14ac:dyDescent="0.25">
      <c r="A307" s="45">
        <f t="shared" si="14"/>
        <v>45226</v>
      </c>
      <c r="B307" s="46">
        <f t="shared" si="13"/>
        <v>45226</v>
      </c>
      <c r="C307" s="41">
        <f t="shared" si="12"/>
        <v>43</v>
      </c>
    </row>
    <row r="308" spans="1:3" x14ac:dyDescent="0.25">
      <c r="A308" s="45">
        <f t="shared" si="14"/>
        <v>45227</v>
      </c>
      <c r="B308" s="46">
        <f t="shared" si="13"/>
        <v>45227</v>
      </c>
      <c r="C308" s="41">
        <f t="shared" si="12"/>
        <v>43</v>
      </c>
    </row>
    <row r="309" spans="1:3" x14ac:dyDescent="0.25">
      <c r="A309" s="45">
        <f t="shared" si="14"/>
        <v>45228</v>
      </c>
      <c r="B309" s="46">
        <f t="shared" si="13"/>
        <v>45228</v>
      </c>
      <c r="C309" s="41">
        <f t="shared" si="12"/>
        <v>44</v>
      </c>
    </row>
    <row r="310" spans="1:3" x14ac:dyDescent="0.25">
      <c r="A310" s="45">
        <f t="shared" si="14"/>
        <v>45229</v>
      </c>
      <c r="B310" s="46">
        <f t="shared" si="13"/>
        <v>45229</v>
      </c>
      <c r="C310" s="41">
        <f t="shared" si="12"/>
        <v>44</v>
      </c>
    </row>
    <row r="311" spans="1:3" x14ac:dyDescent="0.25">
      <c r="A311" s="45">
        <f t="shared" si="14"/>
        <v>45230</v>
      </c>
      <c r="B311" s="46">
        <f t="shared" si="13"/>
        <v>45230</v>
      </c>
      <c r="C311" s="41">
        <f t="shared" si="12"/>
        <v>44</v>
      </c>
    </row>
    <row r="312" spans="1:3" x14ac:dyDescent="0.25">
      <c r="A312" s="45">
        <f t="shared" si="14"/>
        <v>45231</v>
      </c>
      <c r="B312" s="46">
        <f t="shared" si="13"/>
        <v>45231</v>
      </c>
      <c r="C312" s="41">
        <f t="shared" si="12"/>
        <v>44</v>
      </c>
    </row>
    <row r="313" spans="1:3" x14ac:dyDescent="0.25">
      <c r="A313" s="45">
        <f t="shared" si="14"/>
        <v>45232</v>
      </c>
      <c r="B313" s="46">
        <f t="shared" si="13"/>
        <v>45232</v>
      </c>
      <c r="C313" s="41">
        <f t="shared" si="12"/>
        <v>44</v>
      </c>
    </row>
    <row r="314" spans="1:3" x14ac:dyDescent="0.25">
      <c r="A314" s="45">
        <f t="shared" si="14"/>
        <v>45233</v>
      </c>
      <c r="B314" s="46">
        <f t="shared" si="13"/>
        <v>45233</v>
      </c>
      <c r="C314" s="41">
        <f t="shared" si="12"/>
        <v>44</v>
      </c>
    </row>
    <row r="315" spans="1:3" x14ac:dyDescent="0.25">
      <c r="A315" s="45">
        <f t="shared" si="14"/>
        <v>45234</v>
      </c>
      <c r="B315" s="46">
        <f t="shared" si="13"/>
        <v>45234</v>
      </c>
      <c r="C315" s="41">
        <f t="shared" si="12"/>
        <v>44</v>
      </c>
    </row>
    <row r="316" spans="1:3" x14ac:dyDescent="0.25">
      <c r="A316" s="45">
        <f t="shared" si="14"/>
        <v>45235</v>
      </c>
      <c r="B316" s="46">
        <f t="shared" si="13"/>
        <v>45235</v>
      </c>
      <c r="C316" s="41">
        <f t="shared" si="12"/>
        <v>45</v>
      </c>
    </row>
    <row r="317" spans="1:3" x14ac:dyDescent="0.25">
      <c r="A317" s="45">
        <f t="shared" si="14"/>
        <v>45236</v>
      </c>
      <c r="B317" s="46">
        <f t="shared" si="13"/>
        <v>45236</v>
      </c>
      <c r="C317" s="41">
        <f t="shared" si="12"/>
        <v>45</v>
      </c>
    </row>
    <row r="318" spans="1:3" x14ac:dyDescent="0.25">
      <c r="A318" s="45">
        <f t="shared" si="14"/>
        <v>45237</v>
      </c>
      <c r="B318" s="46">
        <f t="shared" si="13"/>
        <v>45237</v>
      </c>
      <c r="C318" s="41">
        <f t="shared" si="12"/>
        <v>45</v>
      </c>
    </row>
    <row r="319" spans="1:3" x14ac:dyDescent="0.25">
      <c r="A319" s="45">
        <f t="shared" si="14"/>
        <v>45238</v>
      </c>
      <c r="B319" s="46">
        <f t="shared" si="13"/>
        <v>45238</v>
      </c>
      <c r="C319" s="41">
        <f t="shared" si="12"/>
        <v>45</v>
      </c>
    </row>
    <row r="320" spans="1:3" x14ac:dyDescent="0.25">
      <c r="A320" s="45">
        <f t="shared" si="14"/>
        <v>45239</v>
      </c>
      <c r="B320" s="46">
        <f t="shared" si="13"/>
        <v>45239</v>
      </c>
      <c r="C320" s="41">
        <f t="shared" si="12"/>
        <v>45</v>
      </c>
    </row>
    <row r="321" spans="1:3" x14ac:dyDescent="0.25">
      <c r="A321" s="45">
        <f t="shared" si="14"/>
        <v>45240</v>
      </c>
      <c r="B321" s="46">
        <f t="shared" si="13"/>
        <v>45240</v>
      </c>
      <c r="C321" s="41">
        <f t="shared" si="12"/>
        <v>45</v>
      </c>
    </row>
    <row r="322" spans="1:3" x14ac:dyDescent="0.25">
      <c r="A322" s="45">
        <f t="shared" si="14"/>
        <v>45241</v>
      </c>
      <c r="B322" s="46">
        <f t="shared" si="13"/>
        <v>45241</v>
      </c>
      <c r="C322" s="41">
        <f t="shared" si="12"/>
        <v>45</v>
      </c>
    </row>
    <row r="323" spans="1:3" x14ac:dyDescent="0.25">
      <c r="A323" s="45">
        <f t="shared" si="14"/>
        <v>45242</v>
      </c>
      <c r="B323" s="46">
        <f t="shared" si="13"/>
        <v>45242</v>
      </c>
      <c r="C323" s="41">
        <f t="shared" si="12"/>
        <v>46</v>
      </c>
    </row>
    <row r="324" spans="1:3" x14ac:dyDescent="0.25">
      <c r="A324" s="45">
        <f t="shared" si="14"/>
        <v>45243</v>
      </c>
      <c r="B324" s="46">
        <f t="shared" si="13"/>
        <v>45243</v>
      </c>
      <c r="C324" s="41">
        <f t="shared" si="12"/>
        <v>46</v>
      </c>
    </row>
    <row r="325" spans="1:3" x14ac:dyDescent="0.25">
      <c r="A325" s="45">
        <f t="shared" si="14"/>
        <v>45244</v>
      </c>
      <c r="B325" s="46">
        <f t="shared" si="13"/>
        <v>45244</v>
      </c>
      <c r="C325" s="41">
        <f t="shared" si="12"/>
        <v>46</v>
      </c>
    </row>
    <row r="326" spans="1:3" x14ac:dyDescent="0.25">
      <c r="A326" s="45">
        <f t="shared" si="14"/>
        <v>45245</v>
      </c>
      <c r="B326" s="46">
        <f t="shared" si="13"/>
        <v>45245</v>
      </c>
      <c r="C326" s="41">
        <f t="shared" si="12"/>
        <v>46</v>
      </c>
    </row>
    <row r="327" spans="1:3" x14ac:dyDescent="0.25">
      <c r="A327" s="45">
        <f t="shared" si="14"/>
        <v>45246</v>
      </c>
      <c r="B327" s="46">
        <f t="shared" si="13"/>
        <v>45246</v>
      </c>
      <c r="C327" s="41">
        <f t="shared" si="12"/>
        <v>46</v>
      </c>
    </row>
    <row r="328" spans="1:3" x14ac:dyDescent="0.25">
      <c r="A328" s="45">
        <f t="shared" si="14"/>
        <v>45247</v>
      </c>
      <c r="B328" s="46">
        <f t="shared" si="13"/>
        <v>45247</v>
      </c>
      <c r="C328" s="41">
        <f t="shared" ref="C328:C391" si="15">WEEKNUM(A328)</f>
        <v>46</v>
      </c>
    </row>
    <row r="329" spans="1:3" x14ac:dyDescent="0.25">
      <c r="A329" s="45">
        <f t="shared" si="14"/>
        <v>45248</v>
      </c>
      <c r="B329" s="46">
        <f t="shared" ref="B329:B392" si="16">A329</f>
        <v>45248</v>
      </c>
      <c r="C329" s="41">
        <f t="shared" si="15"/>
        <v>46</v>
      </c>
    </row>
    <row r="330" spans="1:3" x14ac:dyDescent="0.25">
      <c r="A330" s="45">
        <f t="shared" ref="A330:A393" si="17">A329+1</f>
        <v>45249</v>
      </c>
      <c r="B330" s="46">
        <f t="shared" si="16"/>
        <v>45249</v>
      </c>
      <c r="C330" s="41">
        <f t="shared" si="15"/>
        <v>47</v>
      </c>
    </row>
    <row r="331" spans="1:3" x14ac:dyDescent="0.25">
      <c r="A331" s="45">
        <f t="shared" si="17"/>
        <v>45250</v>
      </c>
      <c r="B331" s="46">
        <f t="shared" si="16"/>
        <v>45250</v>
      </c>
      <c r="C331" s="41">
        <f t="shared" si="15"/>
        <v>47</v>
      </c>
    </row>
    <row r="332" spans="1:3" x14ac:dyDescent="0.25">
      <c r="A332" s="45">
        <f t="shared" si="17"/>
        <v>45251</v>
      </c>
      <c r="B332" s="46">
        <f t="shared" si="16"/>
        <v>45251</v>
      </c>
      <c r="C332" s="41">
        <f t="shared" si="15"/>
        <v>47</v>
      </c>
    </row>
    <row r="333" spans="1:3" x14ac:dyDescent="0.25">
      <c r="A333" s="45">
        <f t="shared" si="17"/>
        <v>45252</v>
      </c>
      <c r="B333" s="46">
        <f t="shared" si="16"/>
        <v>45252</v>
      </c>
      <c r="C333" s="41">
        <f t="shared" si="15"/>
        <v>47</v>
      </c>
    </row>
    <row r="334" spans="1:3" x14ac:dyDescent="0.25">
      <c r="A334" s="45">
        <f t="shared" si="17"/>
        <v>45253</v>
      </c>
      <c r="B334" s="46">
        <f t="shared" si="16"/>
        <v>45253</v>
      </c>
      <c r="C334" s="41">
        <f t="shared" si="15"/>
        <v>47</v>
      </c>
    </row>
    <row r="335" spans="1:3" x14ac:dyDescent="0.25">
      <c r="A335" s="45">
        <f t="shared" si="17"/>
        <v>45254</v>
      </c>
      <c r="B335" s="46">
        <f t="shared" si="16"/>
        <v>45254</v>
      </c>
      <c r="C335" s="41">
        <f t="shared" si="15"/>
        <v>47</v>
      </c>
    </row>
    <row r="336" spans="1:3" x14ac:dyDescent="0.25">
      <c r="A336" s="45">
        <f t="shared" si="17"/>
        <v>45255</v>
      </c>
      <c r="B336" s="46">
        <f t="shared" si="16"/>
        <v>45255</v>
      </c>
      <c r="C336" s="41">
        <f t="shared" si="15"/>
        <v>47</v>
      </c>
    </row>
    <row r="337" spans="1:3" x14ac:dyDescent="0.25">
      <c r="A337" s="45">
        <f t="shared" si="17"/>
        <v>45256</v>
      </c>
      <c r="B337" s="46">
        <f t="shared" si="16"/>
        <v>45256</v>
      </c>
      <c r="C337" s="41">
        <f t="shared" si="15"/>
        <v>48</v>
      </c>
    </row>
    <row r="338" spans="1:3" x14ac:dyDescent="0.25">
      <c r="A338" s="45">
        <f t="shared" si="17"/>
        <v>45257</v>
      </c>
      <c r="B338" s="46">
        <f t="shared" si="16"/>
        <v>45257</v>
      </c>
      <c r="C338" s="41">
        <f t="shared" si="15"/>
        <v>48</v>
      </c>
    </row>
    <row r="339" spans="1:3" x14ac:dyDescent="0.25">
      <c r="A339" s="45">
        <f t="shared" si="17"/>
        <v>45258</v>
      </c>
      <c r="B339" s="46">
        <f t="shared" si="16"/>
        <v>45258</v>
      </c>
      <c r="C339" s="41">
        <f t="shared" si="15"/>
        <v>48</v>
      </c>
    </row>
    <row r="340" spans="1:3" x14ac:dyDescent="0.25">
      <c r="A340" s="45">
        <f t="shared" si="17"/>
        <v>45259</v>
      </c>
      <c r="B340" s="46">
        <f t="shared" si="16"/>
        <v>45259</v>
      </c>
      <c r="C340" s="41">
        <f t="shared" si="15"/>
        <v>48</v>
      </c>
    </row>
    <row r="341" spans="1:3" x14ac:dyDescent="0.25">
      <c r="A341" s="45">
        <f t="shared" si="17"/>
        <v>45260</v>
      </c>
      <c r="B341" s="46">
        <f t="shared" si="16"/>
        <v>45260</v>
      </c>
      <c r="C341" s="41">
        <f t="shared" si="15"/>
        <v>48</v>
      </c>
    </row>
    <row r="342" spans="1:3" x14ac:dyDescent="0.25">
      <c r="A342" s="45">
        <f t="shared" si="17"/>
        <v>45261</v>
      </c>
      <c r="B342" s="46">
        <f t="shared" si="16"/>
        <v>45261</v>
      </c>
      <c r="C342" s="41">
        <f t="shared" si="15"/>
        <v>48</v>
      </c>
    </row>
    <row r="343" spans="1:3" x14ac:dyDescent="0.25">
      <c r="A343" s="45">
        <f t="shared" si="17"/>
        <v>45262</v>
      </c>
      <c r="B343" s="46">
        <f t="shared" si="16"/>
        <v>45262</v>
      </c>
      <c r="C343" s="41">
        <f t="shared" si="15"/>
        <v>48</v>
      </c>
    </row>
    <row r="344" spans="1:3" x14ac:dyDescent="0.25">
      <c r="A344" s="45">
        <f t="shared" si="17"/>
        <v>45263</v>
      </c>
      <c r="B344" s="46">
        <f t="shared" si="16"/>
        <v>45263</v>
      </c>
      <c r="C344" s="41">
        <f t="shared" si="15"/>
        <v>49</v>
      </c>
    </row>
    <row r="345" spans="1:3" x14ac:dyDescent="0.25">
      <c r="A345" s="45">
        <f t="shared" si="17"/>
        <v>45264</v>
      </c>
      <c r="B345" s="46">
        <f t="shared" si="16"/>
        <v>45264</v>
      </c>
      <c r="C345" s="41">
        <f t="shared" si="15"/>
        <v>49</v>
      </c>
    </row>
    <row r="346" spans="1:3" x14ac:dyDescent="0.25">
      <c r="A346" s="45">
        <f t="shared" si="17"/>
        <v>45265</v>
      </c>
      <c r="B346" s="46">
        <f t="shared" si="16"/>
        <v>45265</v>
      </c>
      <c r="C346" s="41">
        <f t="shared" si="15"/>
        <v>49</v>
      </c>
    </row>
    <row r="347" spans="1:3" x14ac:dyDescent="0.25">
      <c r="A347" s="45">
        <f t="shared" si="17"/>
        <v>45266</v>
      </c>
      <c r="B347" s="46">
        <f t="shared" si="16"/>
        <v>45266</v>
      </c>
      <c r="C347" s="41">
        <f t="shared" si="15"/>
        <v>49</v>
      </c>
    </row>
    <row r="348" spans="1:3" x14ac:dyDescent="0.25">
      <c r="A348" s="45">
        <f t="shared" si="17"/>
        <v>45267</v>
      </c>
      <c r="B348" s="46">
        <f t="shared" si="16"/>
        <v>45267</v>
      </c>
      <c r="C348" s="41">
        <f t="shared" si="15"/>
        <v>49</v>
      </c>
    </row>
    <row r="349" spans="1:3" x14ac:dyDescent="0.25">
      <c r="A349" s="45">
        <f t="shared" si="17"/>
        <v>45268</v>
      </c>
      <c r="B349" s="46">
        <f t="shared" si="16"/>
        <v>45268</v>
      </c>
      <c r="C349" s="41">
        <f t="shared" si="15"/>
        <v>49</v>
      </c>
    </row>
    <row r="350" spans="1:3" x14ac:dyDescent="0.25">
      <c r="A350" s="45">
        <f t="shared" si="17"/>
        <v>45269</v>
      </c>
      <c r="B350" s="46">
        <f t="shared" si="16"/>
        <v>45269</v>
      </c>
      <c r="C350" s="41">
        <f t="shared" si="15"/>
        <v>49</v>
      </c>
    </row>
    <row r="351" spans="1:3" x14ac:dyDescent="0.25">
      <c r="A351" s="45">
        <f t="shared" si="17"/>
        <v>45270</v>
      </c>
      <c r="B351" s="46">
        <f t="shared" si="16"/>
        <v>45270</v>
      </c>
      <c r="C351" s="41">
        <f t="shared" si="15"/>
        <v>50</v>
      </c>
    </row>
    <row r="352" spans="1:3" x14ac:dyDescent="0.25">
      <c r="A352" s="45">
        <f t="shared" si="17"/>
        <v>45271</v>
      </c>
      <c r="B352" s="46">
        <f t="shared" si="16"/>
        <v>45271</v>
      </c>
      <c r="C352" s="41">
        <f t="shared" si="15"/>
        <v>50</v>
      </c>
    </row>
    <row r="353" spans="1:3" x14ac:dyDescent="0.25">
      <c r="A353" s="45">
        <f t="shared" si="17"/>
        <v>45272</v>
      </c>
      <c r="B353" s="46">
        <f t="shared" si="16"/>
        <v>45272</v>
      </c>
      <c r="C353" s="41">
        <f t="shared" si="15"/>
        <v>50</v>
      </c>
    </row>
    <row r="354" spans="1:3" x14ac:dyDescent="0.25">
      <c r="A354" s="45">
        <f t="shared" si="17"/>
        <v>45273</v>
      </c>
      <c r="B354" s="46">
        <f t="shared" si="16"/>
        <v>45273</v>
      </c>
      <c r="C354" s="41">
        <f t="shared" si="15"/>
        <v>50</v>
      </c>
    </row>
    <row r="355" spans="1:3" x14ac:dyDescent="0.25">
      <c r="A355" s="45">
        <f t="shared" si="17"/>
        <v>45274</v>
      </c>
      <c r="B355" s="46">
        <f t="shared" si="16"/>
        <v>45274</v>
      </c>
      <c r="C355" s="41">
        <f t="shared" si="15"/>
        <v>50</v>
      </c>
    </row>
    <row r="356" spans="1:3" x14ac:dyDescent="0.25">
      <c r="A356" s="45">
        <f t="shared" si="17"/>
        <v>45275</v>
      </c>
      <c r="B356" s="46">
        <f t="shared" si="16"/>
        <v>45275</v>
      </c>
      <c r="C356" s="41">
        <f t="shared" si="15"/>
        <v>50</v>
      </c>
    </row>
    <row r="357" spans="1:3" x14ac:dyDescent="0.25">
      <c r="A357" s="45">
        <f t="shared" si="17"/>
        <v>45276</v>
      </c>
      <c r="B357" s="46">
        <f t="shared" si="16"/>
        <v>45276</v>
      </c>
      <c r="C357" s="41">
        <f t="shared" si="15"/>
        <v>50</v>
      </c>
    </row>
    <row r="358" spans="1:3" x14ac:dyDescent="0.25">
      <c r="A358" s="45">
        <f t="shared" si="17"/>
        <v>45277</v>
      </c>
      <c r="B358" s="46">
        <f t="shared" si="16"/>
        <v>45277</v>
      </c>
      <c r="C358" s="41">
        <f t="shared" si="15"/>
        <v>51</v>
      </c>
    </row>
    <row r="359" spans="1:3" x14ac:dyDescent="0.25">
      <c r="A359" s="45">
        <f t="shared" si="17"/>
        <v>45278</v>
      </c>
      <c r="B359" s="46">
        <f t="shared" si="16"/>
        <v>45278</v>
      </c>
      <c r="C359" s="41">
        <f t="shared" si="15"/>
        <v>51</v>
      </c>
    </row>
    <row r="360" spans="1:3" x14ac:dyDescent="0.25">
      <c r="A360" s="45">
        <f t="shared" si="17"/>
        <v>45279</v>
      </c>
      <c r="B360" s="46">
        <f t="shared" si="16"/>
        <v>45279</v>
      </c>
      <c r="C360" s="41">
        <f t="shared" si="15"/>
        <v>51</v>
      </c>
    </row>
    <row r="361" spans="1:3" x14ac:dyDescent="0.25">
      <c r="A361" s="45">
        <f t="shared" si="17"/>
        <v>45280</v>
      </c>
      <c r="B361" s="46">
        <f t="shared" si="16"/>
        <v>45280</v>
      </c>
      <c r="C361" s="41">
        <f t="shared" si="15"/>
        <v>51</v>
      </c>
    </row>
    <row r="362" spans="1:3" x14ac:dyDescent="0.25">
      <c r="A362" s="45">
        <f t="shared" si="17"/>
        <v>45281</v>
      </c>
      <c r="B362" s="46">
        <f t="shared" si="16"/>
        <v>45281</v>
      </c>
      <c r="C362" s="41">
        <f t="shared" si="15"/>
        <v>51</v>
      </c>
    </row>
    <row r="363" spans="1:3" x14ac:dyDescent="0.25">
      <c r="A363" s="45">
        <f t="shared" si="17"/>
        <v>45282</v>
      </c>
      <c r="B363" s="46">
        <f t="shared" si="16"/>
        <v>45282</v>
      </c>
      <c r="C363" s="41">
        <f t="shared" si="15"/>
        <v>51</v>
      </c>
    </row>
    <row r="364" spans="1:3" x14ac:dyDescent="0.25">
      <c r="A364" s="45">
        <f t="shared" si="17"/>
        <v>45283</v>
      </c>
      <c r="B364" s="46">
        <f t="shared" si="16"/>
        <v>45283</v>
      </c>
      <c r="C364" s="41">
        <f t="shared" si="15"/>
        <v>51</v>
      </c>
    </row>
    <row r="365" spans="1:3" x14ac:dyDescent="0.25">
      <c r="A365" s="45">
        <f t="shared" si="17"/>
        <v>45284</v>
      </c>
      <c r="B365" s="46">
        <f t="shared" si="16"/>
        <v>45284</v>
      </c>
      <c r="C365" s="41">
        <f t="shared" si="15"/>
        <v>52</v>
      </c>
    </row>
    <row r="366" spans="1:3" x14ac:dyDescent="0.25">
      <c r="A366" s="45">
        <f t="shared" si="17"/>
        <v>45285</v>
      </c>
      <c r="B366" s="46">
        <f t="shared" si="16"/>
        <v>45285</v>
      </c>
      <c r="C366" s="41">
        <f t="shared" si="15"/>
        <v>52</v>
      </c>
    </row>
    <row r="367" spans="1:3" x14ac:dyDescent="0.25">
      <c r="A367" s="45">
        <f t="shared" si="17"/>
        <v>45286</v>
      </c>
      <c r="B367" s="46">
        <f t="shared" si="16"/>
        <v>45286</v>
      </c>
      <c r="C367" s="41">
        <f t="shared" si="15"/>
        <v>52</v>
      </c>
    </row>
    <row r="368" spans="1:3" x14ac:dyDescent="0.25">
      <c r="A368" s="45">
        <f t="shared" si="17"/>
        <v>45287</v>
      </c>
      <c r="B368" s="46">
        <f t="shared" si="16"/>
        <v>45287</v>
      </c>
      <c r="C368" s="41">
        <f t="shared" si="15"/>
        <v>52</v>
      </c>
    </row>
    <row r="369" spans="1:3" x14ac:dyDescent="0.25">
      <c r="A369" s="45">
        <f t="shared" si="17"/>
        <v>45288</v>
      </c>
      <c r="B369" s="46">
        <f t="shared" si="16"/>
        <v>45288</v>
      </c>
      <c r="C369" s="41">
        <f t="shared" si="15"/>
        <v>52</v>
      </c>
    </row>
    <row r="370" spans="1:3" x14ac:dyDescent="0.25">
      <c r="A370" s="45">
        <f t="shared" si="17"/>
        <v>45289</v>
      </c>
      <c r="B370" s="46">
        <f t="shared" si="16"/>
        <v>45289</v>
      </c>
      <c r="C370" s="41">
        <f t="shared" si="15"/>
        <v>52</v>
      </c>
    </row>
    <row r="371" spans="1:3" x14ac:dyDescent="0.25">
      <c r="A371" s="45">
        <f t="shared" si="17"/>
        <v>45290</v>
      </c>
      <c r="B371" s="46">
        <f t="shared" si="16"/>
        <v>45290</v>
      </c>
      <c r="C371" s="41">
        <f t="shared" si="15"/>
        <v>52</v>
      </c>
    </row>
    <row r="372" spans="1:3" x14ac:dyDescent="0.25">
      <c r="A372" s="45">
        <f t="shared" si="17"/>
        <v>45291</v>
      </c>
      <c r="B372" s="46">
        <f t="shared" si="16"/>
        <v>45291</v>
      </c>
      <c r="C372" s="41">
        <f t="shared" si="15"/>
        <v>53</v>
      </c>
    </row>
    <row r="373" spans="1:3" x14ac:dyDescent="0.25">
      <c r="A373" s="45">
        <f t="shared" si="17"/>
        <v>45292</v>
      </c>
      <c r="B373" s="46">
        <f t="shared" si="16"/>
        <v>45292</v>
      </c>
      <c r="C373" s="41">
        <f t="shared" si="15"/>
        <v>1</v>
      </c>
    </row>
    <row r="374" spans="1:3" x14ac:dyDescent="0.25">
      <c r="A374" s="45">
        <f t="shared" si="17"/>
        <v>45293</v>
      </c>
      <c r="B374" s="46">
        <f t="shared" si="16"/>
        <v>45293</v>
      </c>
      <c r="C374" s="41">
        <f t="shared" si="15"/>
        <v>1</v>
      </c>
    </row>
    <row r="375" spans="1:3" x14ac:dyDescent="0.25">
      <c r="A375" s="45">
        <f t="shared" si="17"/>
        <v>45294</v>
      </c>
      <c r="B375" s="46">
        <f t="shared" si="16"/>
        <v>45294</v>
      </c>
      <c r="C375" s="41">
        <f t="shared" si="15"/>
        <v>1</v>
      </c>
    </row>
    <row r="376" spans="1:3" x14ac:dyDescent="0.25">
      <c r="A376" s="45">
        <f t="shared" si="17"/>
        <v>45295</v>
      </c>
      <c r="B376" s="46">
        <f t="shared" si="16"/>
        <v>45295</v>
      </c>
      <c r="C376" s="41">
        <f t="shared" si="15"/>
        <v>1</v>
      </c>
    </row>
    <row r="377" spans="1:3" x14ac:dyDescent="0.25">
      <c r="A377" s="45">
        <f t="shared" si="17"/>
        <v>45296</v>
      </c>
      <c r="B377" s="46">
        <f t="shared" si="16"/>
        <v>45296</v>
      </c>
      <c r="C377" s="41">
        <f t="shared" si="15"/>
        <v>1</v>
      </c>
    </row>
    <row r="378" spans="1:3" x14ac:dyDescent="0.25">
      <c r="A378" s="45">
        <f t="shared" si="17"/>
        <v>45297</v>
      </c>
      <c r="B378" s="46">
        <f t="shared" si="16"/>
        <v>45297</v>
      </c>
      <c r="C378" s="41">
        <f t="shared" si="15"/>
        <v>1</v>
      </c>
    </row>
    <row r="379" spans="1:3" x14ac:dyDescent="0.25">
      <c r="A379" s="45">
        <f t="shared" si="17"/>
        <v>45298</v>
      </c>
      <c r="B379" s="46">
        <f t="shared" si="16"/>
        <v>45298</v>
      </c>
      <c r="C379" s="41">
        <f t="shared" si="15"/>
        <v>2</v>
      </c>
    </row>
    <row r="380" spans="1:3" x14ac:dyDescent="0.25">
      <c r="A380" s="45">
        <f t="shared" si="17"/>
        <v>45299</v>
      </c>
      <c r="B380" s="46">
        <f t="shared" si="16"/>
        <v>45299</v>
      </c>
      <c r="C380" s="41">
        <f t="shared" si="15"/>
        <v>2</v>
      </c>
    </row>
    <row r="381" spans="1:3" x14ac:dyDescent="0.25">
      <c r="A381" s="45">
        <f t="shared" si="17"/>
        <v>45300</v>
      </c>
      <c r="B381" s="46">
        <f t="shared" si="16"/>
        <v>45300</v>
      </c>
      <c r="C381" s="41">
        <f t="shared" si="15"/>
        <v>2</v>
      </c>
    </row>
    <row r="382" spans="1:3" x14ac:dyDescent="0.25">
      <c r="A382" s="45">
        <f t="shared" si="17"/>
        <v>45301</v>
      </c>
      <c r="B382" s="46">
        <f t="shared" si="16"/>
        <v>45301</v>
      </c>
      <c r="C382" s="41">
        <f t="shared" si="15"/>
        <v>2</v>
      </c>
    </row>
    <row r="383" spans="1:3" x14ac:dyDescent="0.25">
      <c r="A383" s="45">
        <f t="shared" si="17"/>
        <v>45302</v>
      </c>
      <c r="B383" s="46">
        <f t="shared" si="16"/>
        <v>45302</v>
      </c>
      <c r="C383" s="41">
        <f t="shared" si="15"/>
        <v>2</v>
      </c>
    </row>
    <row r="384" spans="1:3" x14ac:dyDescent="0.25">
      <c r="A384" s="45">
        <f t="shared" si="17"/>
        <v>45303</v>
      </c>
      <c r="B384" s="46">
        <f t="shared" si="16"/>
        <v>45303</v>
      </c>
      <c r="C384" s="41">
        <f t="shared" si="15"/>
        <v>2</v>
      </c>
    </row>
    <row r="385" spans="1:3" x14ac:dyDescent="0.25">
      <c r="A385" s="45">
        <f t="shared" si="17"/>
        <v>45304</v>
      </c>
      <c r="B385" s="46">
        <f t="shared" si="16"/>
        <v>45304</v>
      </c>
      <c r="C385" s="41">
        <f t="shared" si="15"/>
        <v>2</v>
      </c>
    </row>
    <row r="386" spans="1:3" x14ac:dyDescent="0.25">
      <c r="A386" s="45">
        <f t="shared" si="17"/>
        <v>45305</v>
      </c>
      <c r="B386" s="46">
        <f t="shared" si="16"/>
        <v>45305</v>
      </c>
      <c r="C386" s="41">
        <f t="shared" si="15"/>
        <v>3</v>
      </c>
    </row>
    <row r="387" spans="1:3" x14ac:dyDescent="0.25">
      <c r="A387" s="45">
        <f t="shared" si="17"/>
        <v>45306</v>
      </c>
      <c r="B387" s="46">
        <f t="shared" si="16"/>
        <v>45306</v>
      </c>
      <c r="C387" s="41">
        <f t="shared" si="15"/>
        <v>3</v>
      </c>
    </row>
    <row r="388" spans="1:3" x14ac:dyDescent="0.25">
      <c r="A388" s="45">
        <f t="shared" si="17"/>
        <v>45307</v>
      </c>
      <c r="B388" s="46">
        <f t="shared" si="16"/>
        <v>45307</v>
      </c>
      <c r="C388" s="41">
        <f t="shared" si="15"/>
        <v>3</v>
      </c>
    </row>
    <row r="389" spans="1:3" x14ac:dyDescent="0.25">
      <c r="A389" s="45">
        <f t="shared" si="17"/>
        <v>45308</v>
      </c>
      <c r="B389" s="46">
        <f t="shared" si="16"/>
        <v>45308</v>
      </c>
      <c r="C389" s="41">
        <f t="shared" si="15"/>
        <v>3</v>
      </c>
    </row>
    <row r="390" spans="1:3" x14ac:dyDescent="0.25">
      <c r="A390" s="45">
        <f t="shared" si="17"/>
        <v>45309</v>
      </c>
      <c r="B390" s="46">
        <f t="shared" si="16"/>
        <v>45309</v>
      </c>
      <c r="C390" s="41">
        <f t="shared" si="15"/>
        <v>3</v>
      </c>
    </row>
    <row r="391" spans="1:3" x14ac:dyDescent="0.25">
      <c r="A391" s="45">
        <f t="shared" si="17"/>
        <v>45310</v>
      </c>
      <c r="B391" s="46">
        <f t="shared" si="16"/>
        <v>45310</v>
      </c>
      <c r="C391" s="41">
        <f t="shared" si="15"/>
        <v>3</v>
      </c>
    </row>
    <row r="392" spans="1:3" x14ac:dyDescent="0.25">
      <c r="A392" s="45">
        <f t="shared" si="17"/>
        <v>45311</v>
      </c>
      <c r="B392" s="46">
        <f t="shared" si="16"/>
        <v>45311</v>
      </c>
      <c r="C392" s="41">
        <f t="shared" ref="C392:C455" si="18">WEEKNUM(A392)</f>
        <v>3</v>
      </c>
    </row>
    <row r="393" spans="1:3" x14ac:dyDescent="0.25">
      <c r="A393" s="45">
        <f t="shared" si="17"/>
        <v>45312</v>
      </c>
      <c r="B393" s="46">
        <f t="shared" ref="B393:B456" si="19">A393</f>
        <v>45312</v>
      </c>
      <c r="C393" s="41">
        <f t="shared" si="18"/>
        <v>4</v>
      </c>
    </row>
    <row r="394" spans="1:3" x14ac:dyDescent="0.25">
      <c r="A394" s="45">
        <f t="shared" ref="A394:A457" si="20">A393+1</f>
        <v>45313</v>
      </c>
      <c r="B394" s="46">
        <f t="shared" si="19"/>
        <v>45313</v>
      </c>
      <c r="C394" s="41">
        <f t="shared" si="18"/>
        <v>4</v>
      </c>
    </row>
    <row r="395" spans="1:3" x14ac:dyDescent="0.25">
      <c r="A395" s="45">
        <f t="shared" si="20"/>
        <v>45314</v>
      </c>
      <c r="B395" s="46">
        <f t="shared" si="19"/>
        <v>45314</v>
      </c>
      <c r="C395" s="41">
        <f t="shared" si="18"/>
        <v>4</v>
      </c>
    </row>
    <row r="396" spans="1:3" x14ac:dyDescent="0.25">
      <c r="A396" s="45">
        <f t="shared" si="20"/>
        <v>45315</v>
      </c>
      <c r="B396" s="46">
        <f t="shared" si="19"/>
        <v>45315</v>
      </c>
      <c r="C396" s="41">
        <f t="shared" si="18"/>
        <v>4</v>
      </c>
    </row>
    <row r="397" spans="1:3" x14ac:dyDescent="0.25">
      <c r="A397" s="45">
        <f t="shared" si="20"/>
        <v>45316</v>
      </c>
      <c r="B397" s="46">
        <f t="shared" si="19"/>
        <v>45316</v>
      </c>
      <c r="C397" s="41">
        <f t="shared" si="18"/>
        <v>4</v>
      </c>
    </row>
    <row r="398" spans="1:3" x14ac:dyDescent="0.25">
      <c r="A398" s="45">
        <f t="shared" si="20"/>
        <v>45317</v>
      </c>
      <c r="B398" s="46">
        <f t="shared" si="19"/>
        <v>45317</v>
      </c>
      <c r="C398" s="41">
        <f t="shared" si="18"/>
        <v>4</v>
      </c>
    </row>
    <row r="399" spans="1:3" x14ac:dyDescent="0.25">
      <c r="A399" s="45">
        <f t="shared" si="20"/>
        <v>45318</v>
      </c>
      <c r="B399" s="46">
        <f t="shared" si="19"/>
        <v>45318</v>
      </c>
      <c r="C399" s="41">
        <f t="shared" si="18"/>
        <v>4</v>
      </c>
    </row>
    <row r="400" spans="1:3" x14ac:dyDescent="0.25">
      <c r="A400" s="45">
        <f t="shared" si="20"/>
        <v>45319</v>
      </c>
      <c r="B400" s="46">
        <f t="shared" si="19"/>
        <v>45319</v>
      </c>
      <c r="C400" s="41">
        <f t="shared" si="18"/>
        <v>5</v>
      </c>
    </row>
    <row r="401" spans="1:3" x14ac:dyDescent="0.25">
      <c r="A401" s="45">
        <f t="shared" si="20"/>
        <v>45320</v>
      </c>
      <c r="B401" s="46">
        <f t="shared" si="19"/>
        <v>45320</v>
      </c>
      <c r="C401" s="41">
        <f t="shared" si="18"/>
        <v>5</v>
      </c>
    </row>
    <row r="402" spans="1:3" x14ac:dyDescent="0.25">
      <c r="A402" s="45">
        <f t="shared" si="20"/>
        <v>45321</v>
      </c>
      <c r="B402" s="46">
        <f t="shared" si="19"/>
        <v>45321</v>
      </c>
      <c r="C402" s="41">
        <f t="shared" si="18"/>
        <v>5</v>
      </c>
    </row>
    <row r="403" spans="1:3" x14ac:dyDescent="0.25">
      <c r="A403" s="45">
        <f t="shared" si="20"/>
        <v>45322</v>
      </c>
      <c r="B403" s="46">
        <f t="shared" si="19"/>
        <v>45322</v>
      </c>
      <c r="C403" s="41">
        <f t="shared" si="18"/>
        <v>5</v>
      </c>
    </row>
    <row r="404" spans="1:3" x14ac:dyDescent="0.25">
      <c r="A404" s="45">
        <f t="shared" si="20"/>
        <v>45323</v>
      </c>
      <c r="B404" s="46">
        <f t="shared" si="19"/>
        <v>45323</v>
      </c>
      <c r="C404" s="41">
        <f t="shared" si="18"/>
        <v>5</v>
      </c>
    </row>
    <row r="405" spans="1:3" x14ac:dyDescent="0.25">
      <c r="A405" s="45">
        <f t="shared" si="20"/>
        <v>45324</v>
      </c>
      <c r="B405" s="46">
        <f t="shared" si="19"/>
        <v>45324</v>
      </c>
      <c r="C405" s="41">
        <f t="shared" si="18"/>
        <v>5</v>
      </c>
    </row>
    <row r="406" spans="1:3" x14ac:dyDescent="0.25">
      <c r="A406" s="45">
        <f t="shared" si="20"/>
        <v>45325</v>
      </c>
      <c r="B406" s="46">
        <f t="shared" si="19"/>
        <v>45325</v>
      </c>
      <c r="C406" s="41">
        <f t="shared" si="18"/>
        <v>5</v>
      </c>
    </row>
    <row r="407" spans="1:3" x14ac:dyDescent="0.25">
      <c r="A407" s="45">
        <f t="shared" si="20"/>
        <v>45326</v>
      </c>
      <c r="B407" s="46">
        <f t="shared" si="19"/>
        <v>45326</v>
      </c>
      <c r="C407" s="41">
        <f t="shared" si="18"/>
        <v>6</v>
      </c>
    </row>
    <row r="408" spans="1:3" x14ac:dyDescent="0.25">
      <c r="A408" s="45">
        <f t="shared" si="20"/>
        <v>45327</v>
      </c>
      <c r="B408" s="46">
        <f t="shared" si="19"/>
        <v>45327</v>
      </c>
      <c r="C408" s="41">
        <f t="shared" si="18"/>
        <v>6</v>
      </c>
    </row>
    <row r="409" spans="1:3" x14ac:dyDescent="0.25">
      <c r="A409" s="45">
        <f t="shared" si="20"/>
        <v>45328</v>
      </c>
      <c r="B409" s="46">
        <f t="shared" si="19"/>
        <v>45328</v>
      </c>
      <c r="C409" s="41">
        <f t="shared" si="18"/>
        <v>6</v>
      </c>
    </row>
    <row r="410" spans="1:3" x14ac:dyDescent="0.25">
      <c r="A410" s="45">
        <f t="shared" si="20"/>
        <v>45329</v>
      </c>
      <c r="B410" s="46">
        <f t="shared" si="19"/>
        <v>45329</v>
      </c>
      <c r="C410" s="41">
        <f t="shared" si="18"/>
        <v>6</v>
      </c>
    </row>
    <row r="411" spans="1:3" x14ac:dyDescent="0.25">
      <c r="A411" s="45">
        <f t="shared" si="20"/>
        <v>45330</v>
      </c>
      <c r="B411" s="46">
        <f t="shared" si="19"/>
        <v>45330</v>
      </c>
      <c r="C411" s="41">
        <f t="shared" si="18"/>
        <v>6</v>
      </c>
    </row>
    <row r="412" spans="1:3" x14ac:dyDescent="0.25">
      <c r="A412" s="45">
        <f t="shared" si="20"/>
        <v>45331</v>
      </c>
      <c r="B412" s="46">
        <f t="shared" si="19"/>
        <v>45331</v>
      </c>
      <c r="C412" s="41">
        <f t="shared" si="18"/>
        <v>6</v>
      </c>
    </row>
    <row r="413" spans="1:3" x14ac:dyDescent="0.25">
      <c r="A413" s="45">
        <f t="shared" si="20"/>
        <v>45332</v>
      </c>
      <c r="B413" s="46">
        <f t="shared" si="19"/>
        <v>45332</v>
      </c>
      <c r="C413" s="41">
        <f t="shared" si="18"/>
        <v>6</v>
      </c>
    </row>
    <row r="414" spans="1:3" x14ac:dyDescent="0.25">
      <c r="A414" s="45">
        <f t="shared" si="20"/>
        <v>45333</v>
      </c>
      <c r="B414" s="46">
        <f t="shared" si="19"/>
        <v>45333</v>
      </c>
      <c r="C414" s="41">
        <f t="shared" si="18"/>
        <v>7</v>
      </c>
    </row>
    <row r="415" spans="1:3" x14ac:dyDescent="0.25">
      <c r="A415" s="45">
        <f t="shared" si="20"/>
        <v>45334</v>
      </c>
      <c r="B415" s="46">
        <f t="shared" si="19"/>
        <v>45334</v>
      </c>
      <c r="C415" s="41">
        <f t="shared" si="18"/>
        <v>7</v>
      </c>
    </row>
    <row r="416" spans="1:3" x14ac:dyDescent="0.25">
      <c r="A416" s="45">
        <f t="shared" si="20"/>
        <v>45335</v>
      </c>
      <c r="B416" s="46">
        <f t="shared" si="19"/>
        <v>45335</v>
      </c>
      <c r="C416" s="41">
        <f t="shared" si="18"/>
        <v>7</v>
      </c>
    </row>
    <row r="417" spans="1:3" x14ac:dyDescent="0.25">
      <c r="A417" s="45">
        <f t="shared" si="20"/>
        <v>45336</v>
      </c>
      <c r="B417" s="46">
        <f t="shared" si="19"/>
        <v>45336</v>
      </c>
      <c r="C417" s="41">
        <f t="shared" si="18"/>
        <v>7</v>
      </c>
    </row>
    <row r="418" spans="1:3" x14ac:dyDescent="0.25">
      <c r="A418" s="45">
        <f t="shared" si="20"/>
        <v>45337</v>
      </c>
      <c r="B418" s="46">
        <f t="shared" si="19"/>
        <v>45337</v>
      </c>
      <c r="C418" s="41">
        <f t="shared" si="18"/>
        <v>7</v>
      </c>
    </row>
    <row r="419" spans="1:3" x14ac:dyDescent="0.25">
      <c r="A419" s="45">
        <f t="shared" si="20"/>
        <v>45338</v>
      </c>
      <c r="B419" s="46">
        <f t="shared" si="19"/>
        <v>45338</v>
      </c>
      <c r="C419" s="41">
        <f t="shared" si="18"/>
        <v>7</v>
      </c>
    </row>
    <row r="420" spans="1:3" x14ac:dyDescent="0.25">
      <c r="A420" s="45">
        <f t="shared" si="20"/>
        <v>45339</v>
      </c>
      <c r="B420" s="46">
        <f t="shared" si="19"/>
        <v>45339</v>
      </c>
      <c r="C420" s="41">
        <f t="shared" si="18"/>
        <v>7</v>
      </c>
    </row>
    <row r="421" spans="1:3" x14ac:dyDescent="0.25">
      <c r="A421" s="45">
        <f t="shared" si="20"/>
        <v>45340</v>
      </c>
      <c r="B421" s="46">
        <f t="shared" si="19"/>
        <v>45340</v>
      </c>
      <c r="C421" s="41">
        <f t="shared" si="18"/>
        <v>8</v>
      </c>
    </row>
    <row r="422" spans="1:3" x14ac:dyDescent="0.25">
      <c r="A422" s="45">
        <f t="shared" si="20"/>
        <v>45341</v>
      </c>
      <c r="B422" s="46">
        <f t="shared" si="19"/>
        <v>45341</v>
      </c>
      <c r="C422" s="41">
        <f t="shared" si="18"/>
        <v>8</v>
      </c>
    </row>
    <row r="423" spans="1:3" x14ac:dyDescent="0.25">
      <c r="A423" s="45">
        <f t="shared" si="20"/>
        <v>45342</v>
      </c>
      <c r="B423" s="46">
        <f t="shared" si="19"/>
        <v>45342</v>
      </c>
      <c r="C423" s="41">
        <f t="shared" si="18"/>
        <v>8</v>
      </c>
    </row>
    <row r="424" spans="1:3" x14ac:dyDescent="0.25">
      <c r="A424" s="45">
        <f t="shared" si="20"/>
        <v>45343</v>
      </c>
      <c r="B424" s="46">
        <f t="shared" si="19"/>
        <v>45343</v>
      </c>
      <c r="C424" s="41">
        <f t="shared" si="18"/>
        <v>8</v>
      </c>
    </row>
    <row r="425" spans="1:3" x14ac:dyDescent="0.25">
      <c r="A425" s="45">
        <f t="shared" si="20"/>
        <v>45344</v>
      </c>
      <c r="B425" s="46">
        <f t="shared" si="19"/>
        <v>45344</v>
      </c>
      <c r="C425" s="41">
        <f t="shared" si="18"/>
        <v>8</v>
      </c>
    </row>
    <row r="426" spans="1:3" x14ac:dyDescent="0.25">
      <c r="A426" s="45">
        <f t="shared" si="20"/>
        <v>45345</v>
      </c>
      <c r="B426" s="46">
        <f t="shared" si="19"/>
        <v>45345</v>
      </c>
      <c r="C426" s="41">
        <f t="shared" si="18"/>
        <v>8</v>
      </c>
    </row>
    <row r="427" spans="1:3" x14ac:dyDescent="0.25">
      <c r="A427" s="45">
        <f t="shared" si="20"/>
        <v>45346</v>
      </c>
      <c r="B427" s="46">
        <f t="shared" si="19"/>
        <v>45346</v>
      </c>
      <c r="C427" s="41">
        <f t="shared" si="18"/>
        <v>8</v>
      </c>
    </row>
    <row r="428" spans="1:3" x14ac:dyDescent="0.25">
      <c r="A428" s="45">
        <f t="shared" si="20"/>
        <v>45347</v>
      </c>
      <c r="B428" s="46">
        <f t="shared" si="19"/>
        <v>45347</v>
      </c>
      <c r="C428" s="41">
        <f t="shared" si="18"/>
        <v>9</v>
      </c>
    </row>
    <row r="429" spans="1:3" x14ac:dyDescent="0.25">
      <c r="A429" s="45">
        <f t="shared" si="20"/>
        <v>45348</v>
      </c>
      <c r="B429" s="46">
        <f t="shared" si="19"/>
        <v>45348</v>
      </c>
      <c r="C429" s="41">
        <f t="shared" si="18"/>
        <v>9</v>
      </c>
    </row>
    <row r="430" spans="1:3" x14ac:dyDescent="0.25">
      <c r="A430" s="45">
        <f t="shared" si="20"/>
        <v>45349</v>
      </c>
      <c r="B430" s="46">
        <f t="shared" si="19"/>
        <v>45349</v>
      </c>
      <c r="C430" s="41">
        <f t="shared" si="18"/>
        <v>9</v>
      </c>
    </row>
    <row r="431" spans="1:3" x14ac:dyDescent="0.25">
      <c r="A431" s="45">
        <f t="shared" si="20"/>
        <v>45350</v>
      </c>
      <c r="B431" s="46">
        <f t="shared" si="19"/>
        <v>45350</v>
      </c>
      <c r="C431" s="41">
        <f t="shared" si="18"/>
        <v>9</v>
      </c>
    </row>
    <row r="432" spans="1:3" x14ac:dyDescent="0.25">
      <c r="A432" s="45">
        <f t="shared" si="20"/>
        <v>45351</v>
      </c>
      <c r="B432" s="46">
        <f t="shared" si="19"/>
        <v>45351</v>
      </c>
      <c r="C432" s="41">
        <f t="shared" si="18"/>
        <v>9</v>
      </c>
    </row>
    <row r="433" spans="1:3" x14ac:dyDescent="0.25">
      <c r="A433" s="45">
        <f t="shared" si="20"/>
        <v>45352</v>
      </c>
      <c r="B433" s="46">
        <f t="shared" si="19"/>
        <v>45352</v>
      </c>
      <c r="C433" s="41">
        <f t="shared" si="18"/>
        <v>9</v>
      </c>
    </row>
    <row r="434" spans="1:3" x14ac:dyDescent="0.25">
      <c r="A434" s="45">
        <f t="shared" si="20"/>
        <v>45353</v>
      </c>
      <c r="B434" s="46">
        <f t="shared" si="19"/>
        <v>45353</v>
      </c>
      <c r="C434" s="41">
        <f t="shared" si="18"/>
        <v>9</v>
      </c>
    </row>
    <row r="435" spans="1:3" x14ac:dyDescent="0.25">
      <c r="A435" s="45">
        <f t="shared" si="20"/>
        <v>45354</v>
      </c>
      <c r="B435" s="46">
        <f t="shared" si="19"/>
        <v>45354</v>
      </c>
      <c r="C435" s="41">
        <f t="shared" si="18"/>
        <v>10</v>
      </c>
    </row>
    <row r="436" spans="1:3" x14ac:dyDescent="0.25">
      <c r="A436" s="45">
        <f t="shared" si="20"/>
        <v>45355</v>
      </c>
      <c r="B436" s="46">
        <f t="shared" si="19"/>
        <v>45355</v>
      </c>
      <c r="C436" s="41">
        <f t="shared" si="18"/>
        <v>10</v>
      </c>
    </row>
    <row r="437" spans="1:3" x14ac:dyDescent="0.25">
      <c r="A437" s="45">
        <f t="shared" si="20"/>
        <v>45356</v>
      </c>
      <c r="B437" s="46">
        <f t="shared" si="19"/>
        <v>45356</v>
      </c>
      <c r="C437" s="41">
        <f t="shared" si="18"/>
        <v>10</v>
      </c>
    </row>
    <row r="438" spans="1:3" x14ac:dyDescent="0.25">
      <c r="A438" s="45">
        <f t="shared" si="20"/>
        <v>45357</v>
      </c>
      <c r="B438" s="46">
        <f t="shared" si="19"/>
        <v>45357</v>
      </c>
      <c r="C438" s="41">
        <f t="shared" si="18"/>
        <v>10</v>
      </c>
    </row>
    <row r="439" spans="1:3" x14ac:dyDescent="0.25">
      <c r="A439" s="45">
        <f t="shared" si="20"/>
        <v>45358</v>
      </c>
      <c r="B439" s="46">
        <f t="shared" si="19"/>
        <v>45358</v>
      </c>
      <c r="C439" s="41">
        <f t="shared" si="18"/>
        <v>10</v>
      </c>
    </row>
    <row r="440" spans="1:3" x14ac:dyDescent="0.25">
      <c r="A440" s="45">
        <f t="shared" si="20"/>
        <v>45359</v>
      </c>
      <c r="B440" s="46">
        <f t="shared" si="19"/>
        <v>45359</v>
      </c>
      <c r="C440" s="41">
        <f t="shared" si="18"/>
        <v>10</v>
      </c>
    </row>
    <row r="441" spans="1:3" x14ac:dyDescent="0.25">
      <c r="A441" s="45">
        <f t="shared" si="20"/>
        <v>45360</v>
      </c>
      <c r="B441" s="46">
        <f t="shared" si="19"/>
        <v>45360</v>
      </c>
      <c r="C441" s="41">
        <f t="shared" si="18"/>
        <v>10</v>
      </c>
    </row>
    <row r="442" spans="1:3" x14ac:dyDescent="0.25">
      <c r="A442" s="45">
        <f t="shared" si="20"/>
        <v>45361</v>
      </c>
      <c r="B442" s="46">
        <f t="shared" si="19"/>
        <v>45361</v>
      </c>
      <c r="C442" s="41">
        <f t="shared" si="18"/>
        <v>11</v>
      </c>
    </row>
    <row r="443" spans="1:3" x14ac:dyDescent="0.25">
      <c r="A443" s="45">
        <f t="shared" si="20"/>
        <v>45362</v>
      </c>
      <c r="B443" s="46">
        <f t="shared" si="19"/>
        <v>45362</v>
      </c>
      <c r="C443" s="41">
        <f t="shared" si="18"/>
        <v>11</v>
      </c>
    </row>
    <row r="444" spans="1:3" x14ac:dyDescent="0.25">
      <c r="A444" s="45">
        <f t="shared" si="20"/>
        <v>45363</v>
      </c>
      <c r="B444" s="46">
        <f t="shared" si="19"/>
        <v>45363</v>
      </c>
      <c r="C444" s="41">
        <f t="shared" si="18"/>
        <v>11</v>
      </c>
    </row>
    <row r="445" spans="1:3" x14ac:dyDescent="0.25">
      <c r="A445" s="45">
        <f t="shared" si="20"/>
        <v>45364</v>
      </c>
      <c r="B445" s="46">
        <f t="shared" si="19"/>
        <v>45364</v>
      </c>
      <c r="C445" s="41">
        <f t="shared" si="18"/>
        <v>11</v>
      </c>
    </row>
    <row r="446" spans="1:3" x14ac:dyDescent="0.25">
      <c r="A446" s="45">
        <f t="shared" si="20"/>
        <v>45365</v>
      </c>
      <c r="B446" s="46">
        <f t="shared" si="19"/>
        <v>45365</v>
      </c>
      <c r="C446" s="41">
        <f t="shared" si="18"/>
        <v>11</v>
      </c>
    </row>
    <row r="447" spans="1:3" x14ac:dyDescent="0.25">
      <c r="A447" s="45">
        <f t="shared" si="20"/>
        <v>45366</v>
      </c>
      <c r="B447" s="46">
        <f t="shared" si="19"/>
        <v>45366</v>
      </c>
      <c r="C447" s="41">
        <f t="shared" si="18"/>
        <v>11</v>
      </c>
    </row>
    <row r="448" spans="1:3" x14ac:dyDescent="0.25">
      <c r="A448" s="45">
        <f t="shared" si="20"/>
        <v>45367</v>
      </c>
      <c r="B448" s="46">
        <f t="shared" si="19"/>
        <v>45367</v>
      </c>
      <c r="C448" s="41">
        <f t="shared" si="18"/>
        <v>11</v>
      </c>
    </row>
    <row r="449" spans="1:3" x14ac:dyDescent="0.25">
      <c r="A449" s="45">
        <f t="shared" si="20"/>
        <v>45368</v>
      </c>
      <c r="B449" s="46">
        <f t="shared" si="19"/>
        <v>45368</v>
      </c>
      <c r="C449" s="41">
        <f t="shared" si="18"/>
        <v>12</v>
      </c>
    </row>
    <row r="450" spans="1:3" x14ac:dyDescent="0.25">
      <c r="A450" s="45">
        <f t="shared" si="20"/>
        <v>45369</v>
      </c>
      <c r="B450" s="46">
        <f t="shared" si="19"/>
        <v>45369</v>
      </c>
      <c r="C450" s="41">
        <f t="shared" si="18"/>
        <v>12</v>
      </c>
    </row>
    <row r="451" spans="1:3" x14ac:dyDescent="0.25">
      <c r="A451" s="45">
        <f t="shared" si="20"/>
        <v>45370</v>
      </c>
      <c r="B451" s="46">
        <f t="shared" si="19"/>
        <v>45370</v>
      </c>
      <c r="C451" s="41">
        <f t="shared" si="18"/>
        <v>12</v>
      </c>
    </row>
    <row r="452" spans="1:3" x14ac:dyDescent="0.25">
      <c r="A452" s="45">
        <f t="shared" si="20"/>
        <v>45371</v>
      </c>
      <c r="B452" s="46">
        <f t="shared" si="19"/>
        <v>45371</v>
      </c>
      <c r="C452" s="41">
        <f t="shared" si="18"/>
        <v>12</v>
      </c>
    </row>
    <row r="453" spans="1:3" x14ac:dyDescent="0.25">
      <c r="A453" s="45">
        <f t="shared" si="20"/>
        <v>45372</v>
      </c>
      <c r="B453" s="46">
        <f t="shared" si="19"/>
        <v>45372</v>
      </c>
      <c r="C453" s="41">
        <f t="shared" si="18"/>
        <v>12</v>
      </c>
    </row>
    <row r="454" spans="1:3" x14ac:dyDescent="0.25">
      <c r="A454" s="45">
        <f t="shared" si="20"/>
        <v>45373</v>
      </c>
      <c r="B454" s="46">
        <f t="shared" si="19"/>
        <v>45373</v>
      </c>
      <c r="C454" s="41">
        <f t="shared" si="18"/>
        <v>12</v>
      </c>
    </row>
    <row r="455" spans="1:3" x14ac:dyDescent="0.25">
      <c r="A455" s="45">
        <f t="shared" si="20"/>
        <v>45374</v>
      </c>
      <c r="B455" s="46">
        <f t="shared" si="19"/>
        <v>45374</v>
      </c>
      <c r="C455" s="41">
        <f t="shared" si="18"/>
        <v>12</v>
      </c>
    </row>
    <row r="456" spans="1:3" x14ac:dyDescent="0.25">
      <c r="A456" s="45">
        <f t="shared" si="20"/>
        <v>45375</v>
      </c>
      <c r="B456" s="46">
        <f t="shared" si="19"/>
        <v>45375</v>
      </c>
      <c r="C456" s="41">
        <f t="shared" ref="C456:C519" si="21">WEEKNUM(A456)</f>
        <v>13</v>
      </c>
    </row>
    <row r="457" spans="1:3" x14ac:dyDescent="0.25">
      <c r="A457" s="45">
        <f t="shared" si="20"/>
        <v>45376</v>
      </c>
      <c r="B457" s="46">
        <f t="shared" ref="B457:B520" si="22">A457</f>
        <v>45376</v>
      </c>
      <c r="C457" s="41">
        <f t="shared" si="21"/>
        <v>13</v>
      </c>
    </row>
    <row r="458" spans="1:3" x14ac:dyDescent="0.25">
      <c r="A458" s="45">
        <f t="shared" ref="A458:A521" si="23">A457+1</f>
        <v>45377</v>
      </c>
      <c r="B458" s="46">
        <f t="shared" si="22"/>
        <v>45377</v>
      </c>
      <c r="C458" s="41">
        <f t="shared" si="21"/>
        <v>13</v>
      </c>
    </row>
    <row r="459" spans="1:3" x14ac:dyDescent="0.25">
      <c r="A459" s="45">
        <f t="shared" si="23"/>
        <v>45378</v>
      </c>
      <c r="B459" s="46">
        <f t="shared" si="22"/>
        <v>45378</v>
      </c>
      <c r="C459" s="41">
        <f t="shared" si="21"/>
        <v>13</v>
      </c>
    </row>
    <row r="460" spans="1:3" x14ac:dyDescent="0.25">
      <c r="A460" s="45">
        <f t="shared" si="23"/>
        <v>45379</v>
      </c>
      <c r="B460" s="46">
        <f t="shared" si="22"/>
        <v>45379</v>
      </c>
      <c r="C460" s="41">
        <f t="shared" si="21"/>
        <v>13</v>
      </c>
    </row>
    <row r="461" spans="1:3" x14ac:dyDescent="0.25">
      <c r="A461" s="45">
        <f t="shared" si="23"/>
        <v>45380</v>
      </c>
      <c r="B461" s="46">
        <f t="shared" si="22"/>
        <v>45380</v>
      </c>
      <c r="C461" s="41">
        <f t="shared" si="21"/>
        <v>13</v>
      </c>
    </row>
    <row r="462" spans="1:3" x14ac:dyDescent="0.25">
      <c r="A462" s="45">
        <f t="shared" si="23"/>
        <v>45381</v>
      </c>
      <c r="B462" s="46">
        <f t="shared" si="22"/>
        <v>45381</v>
      </c>
      <c r="C462" s="41">
        <f t="shared" si="21"/>
        <v>13</v>
      </c>
    </row>
    <row r="463" spans="1:3" x14ac:dyDescent="0.25">
      <c r="A463" s="45">
        <f t="shared" si="23"/>
        <v>45382</v>
      </c>
      <c r="B463" s="46">
        <f t="shared" si="22"/>
        <v>45382</v>
      </c>
      <c r="C463" s="41">
        <f t="shared" si="21"/>
        <v>14</v>
      </c>
    </row>
    <row r="464" spans="1:3" x14ac:dyDescent="0.25">
      <c r="A464" s="45">
        <f t="shared" si="23"/>
        <v>45383</v>
      </c>
      <c r="B464" s="46">
        <f t="shared" si="22"/>
        <v>45383</v>
      </c>
      <c r="C464" s="41">
        <f t="shared" si="21"/>
        <v>14</v>
      </c>
    </row>
    <row r="465" spans="1:3" x14ac:dyDescent="0.25">
      <c r="A465" s="45">
        <f t="shared" si="23"/>
        <v>45384</v>
      </c>
      <c r="B465" s="46">
        <f t="shared" si="22"/>
        <v>45384</v>
      </c>
      <c r="C465" s="41">
        <f t="shared" si="21"/>
        <v>14</v>
      </c>
    </row>
    <row r="466" spans="1:3" x14ac:dyDescent="0.25">
      <c r="A466" s="45">
        <f t="shared" si="23"/>
        <v>45385</v>
      </c>
      <c r="B466" s="46">
        <f t="shared" si="22"/>
        <v>45385</v>
      </c>
      <c r="C466" s="41">
        <f t="shared" si="21"/>
        <v>14</v>
      </c>
    </row>
    <row r="467" spans="1:3" x14ac:dyDescent="0.25">
      <c r="A467" s="45">
        <f t="shared" si="23"/>
        <v>45386</v>
      </c>
      <c r="B467" s="46">
        <f t="shared" si="22"/>
        <v>45386</v>
      </c>
      <c r="C467" s="41">
        <f t="shared" si="21"/>
        <v>14</v>
      </c>
    </row>
    <row r="468" spans="1:3" x14ac:dyDescent="0.25">
      <c r="A468" s="45">
        <f t="shared" si="23"/>
        <v>45387</v>
      </c>
      <c r="B468" s="46">
        <f t="shared" si="22"/>
        <v>45387</v>
      </c>
      <c r="C468" s="41">
        <f t="shared" si="21"/>
        <v>14</v>
      </c>
    </row>
    <row r="469" spans="1:3" x14ac:dyDescent="0.25">
      <c r="A469" s="45">
        <f t="shared" si="23"/>
        <v>45388</v>
      </c>
      <c r="B469" s="46">
        <f t="shared" si="22"/>
        <v>45388</v>
      </c>
      <c r="C469" s="41">
        <f t="shared" si="21"/>
        <v>14</v>
      </c>
    </row>
    <row r="470" spans="1:3" x14ac:dyDescent="0.25">
      <c r="A470" s="45">
        <f t="shared" si="23"/>
        <v>45389</v>
      </c>
      <c r="B470" s="46">
        <f t="shared" si="22"/>
        <v>45389</v>
      </c>
      <c r="C470" s="41">
        <f t="shared" si="21"/>
        <v>15</v>
      </c>
    </row>
    <row r="471" spans="1:3" x14ac:dyDescent="0.25">
      <c r="A471" s="45">
        <f t="shared" si="23"/>
        <v>45390</v>
      </c>
      <c r="B471" s="46">
        <f t="shared" si="22"/>
        <v>45390</v>
      </c>
      <c r="C471" s="41">
        <f t="shared" si="21"/>
        <v>15</v>
      </c>
    </row>
    <row r="472" spans="1:3" x14ac:dyDescent="0.25">
      <c r="A472" s="45">
        <f t="shared" si="23"/>
        <v>45391</v>
      </c>
      <c r="B472" s="46">
        <f t="shared" si="22"/>
        <v>45391</v>
      </c>
      <c r="C472" s="41">
        <f t="shared" si="21"/>
        <v>15</v>
      </c>
    </row>
    <row r="473" spans="1:3" x14ac:dyDescent="0.25">
      <c r="A473" s="45">
        <f t="shared" si="23"/>
        <v>45392</v>
      </c>
      <c r="B473" s="46">
        <f t="shared" si="22"/>
        <v>45392</v>
      </c>
      <c r="C473" s="41">
        <f t="shared" si="21"/>
        <v>15</v>
      </c>
    </row>
    <row r="474" spans="1:3" x14ac:dyDescent="0.25">
      <c r="A474" s="45">
        <f t="shared" si="23"/>
        <v>45393</v>
      </c>
      <c r="B474" s="46">
        <f t="shared" si="22"/>
        <v>45393</v>
      </c>
      <c r="C474" s="41">
        <f t="shared" si="21"/>
        <v>15</v>
      </c>
    </row>
    <row r="475" spans="1:3" x14ac:dyDescent="0.25">
      <c r="A475" s="45">
        <f t="shared" si="23"/>
        <v>45394</v>
      </c>
      <c r="B475" s="46">
        <f t="shared" si="22"/>
        <v>45394</v>
      </c>
      <c r="C475" s="41">
        <f t="shared" si="21"/>
        <v>15</v>
      </c>
    </row>
    <row r="476" spans="1:3" x14ac:dyDescent="0.25">
      <c r="A476" s="45">
        <f t="shared" si="23"/>
        <v>45395</v>
      </c>
      <c r="B476" s="46">
        <f t="shared" si="22"/>
        <v>45395</v>
      </c>
      <c r="C476" s="41">
        <f t="shared" si="21"/>
        <v>15</v>
      </c>
    </row>
    <row r="477" spans="1:3" x14ac:dyDescent="0.25">
      <c r="A477" s="45">
        <f t="shared" si="23"/>
        <v>45396</v>
      </c>
      <c r="B477" s="46">
        <f t="shared" si="22"/>
        <v>45396</v>
      </c>
      <c r="C477" s="41">
        <f t="shared" si="21"/>
        <v>16</v>
      </c>
    </row>
    <row r="478" spans="1:3" x14ac:dyDescent="0.25">
      <c r="A478" s="45">
        <f t="shared" si="23"/>
        <v>45397</v>
      </c>
      <c r="B478" s="46">
        <f t="shared" si="22"/>
        <v>45397</v>
      </c>
      <c r="C478" s="41">
        <f t="shared" si="21"/>
        <v>16</v>
      </c>
    </row>
    <row r="479" spans="1:3" x14ac:dyDescent="0.25">
      <c r="A479" s="45">
        <f t="shared" si="23"/>
        <v>45398</v>
      </c>
      <c r="B479" s="46">
        <f t="shared" si="22"/>
        <v>45398</v>
      </c>
      <c r="C479" s="41">
        <f t="shared" si="21"/>
        <v>16</v>
      </c>
    </row>
    <row r="480" spans="1:3" x14ac:dyDescent="0.25">
      <c r="A480" s="45">
        <f t="shared" si="23"/>
        <v>45399</v>
      </c>
      <c r="B480" s="46">
        <f t="shared" si="22"/>
        <v>45399</v>
      </c>
      <c r="C480" s="41">
        <f t="shared" si="21"/>
        <v>16</v>
      </c>
    </row>
    <row r="481" spans="1:3" x14ac:dyDescent="0.25">
      <c r="A481" s="45">
        <f t="shared" si="23"/>
        <v>45400</v>
      </c>
      <c r="B481" s="46">
        <f t="shared" si="22"/>
        <v>45400</v>
      </c>
      <c r="C481" s="41">
        <f t="shared" si="21"/>
        <v>16</v>
      </c>
    </row>
    <row r="482" spans="1:3" x14ac:dyDescent="0.25">
      <c r="A482" s="45">
        <f t="shared" si="23"/>
        <v>45401</v>
      </c>
      <c r="B482" s="46">
        <f t="shared" si="22"/>
        <v>45401</v>
      </c>
      <c r="C482" s="41">
        <f t="shared" si="21"/>
        <v>16</v>
      </c>
    </row>
    <row r="483" spans="1:3" x14ac:dyDescent="0.25">
      <c r="A483" s="45">
        <f t="shared" si="23"/>
        <v>45402</v>
      </c>
      <c r="B483" s="46">
        <f t="shared" si="22"/>
        <v>45402</v>
      </c>
      <c r="C483" s="41">
        <f t="shared" si="21"/>
        <v>16</v>
      </c>
    </row>
    <row r="484" spans="1:3" x14ac:dyDescent="0.25">
      <c r="A484" s="45">
        <f t="shared" si="23"/>
        <v>45403</v>
      </c>
      <c r="B484" s="46">
        <f t="shared" si="22"/>
        <v>45403</v>
      </c>
      <c r="C484" s="41">
        <f t="shared" si="21"/>
        <v>17</v>
      </c>
    </row>
    <row r="485" spans="1:3" x14ac:dyDescent="0.25">
      <c r="A485" s="45">
        <f t="shared" si="23"/>
        <v>45404</v>
      </c>
      <c r="B485" s="46">
        <f t="shared" si="22"/>
        <v>45404</v>
      </c>
      <c r="C485" s="41">
        <f t="shared" si="21"/>
        <v>17</v>
      </c>
    </row>
    <row r="486" spans="1:3" x14ac:dyDescent="0.25">
      <c r="A486" s="45">
        <f t="shared" si="23"/>
        <v>45405</v>
      </c>
      <c r="B486" s="46">
        <f t="shared" si="22"/>
        <v>45405</v>
      </c>
      <c r="C486" s="41">
        <f t="shared" si="21"/>
        <v>17</v>
      </c>
    </row>
    <row r="487" spans="1:3" x14ac:dyDescent="0.25">
      <c r="A487" s="45">
        <f t="shared" si="23"/>
        <v>45406</v>
      </c>
      <c r="B487" s="46">
        <f t="shared" si="22"/>
        <v>45406</v>
      </c>
      <c r="C487" s="41">
        <f t="shared" si="21"/>
        <v>17</v>
      </c>
    </row>
    <row r="488" spans="1:3" x14ac:dyDescent="0.25">
      <c r="A488" s="45">
        <f t="shared" si="23"/>
        <v>45407</v>
      </c>
      <c r="B488" s="46">
        <f t="shared" si="22"/>
        <v>45407</v>
      </c>
      <c r="C488" s="41">
        <f t="shared" si="21"/>
        <v>17</v>
      </c>
    </row>
    <row r="489" spans="1:3" x14ac:dyDescent="0.25">
      <c r="A489" s="45">
        <f t="shared" si="23"/>
        <v>45408</v>
      </c>
      <c r="B489" s="46">
        <f t="shared" si="22"/>
        <v>45408</v>
      </c>
      <c r="C489" s="41">
        <f t="shared" si="21"/>
        <v>17</v>
      </c>
    </row>
    <row r="490" spans="1:3" x14ac:dyDescent="0.25">
      <c r="A490" s="45">
        <f t="shared" si="23"/>
        <v>45409</v>
      </c>
      <c r="B490" s="46">
        <f t="shared" si="22"/>
        <v>45409</v>
      </c>
      <c r="C490" s="41">
        <f t="shared" si="21"/>
        <v>17</v>
      </c>
    </row>
    <row r="491" spans="1:3" x14ac:dyDescent="0.25">
      <c r="A491" s="45">
        <f t="shared" si="23"/>
        <v>45410</v>
      </c>
      <c r="B491" s="46">
        <f t="shared" si="22"/>
        <v>45410</v>
      </c>
      <c r="C491" s="41">
        <f t="shared" si="21"/>
        <v>18</v>
      </c>
    </row>
    <row r="492" spans="1:3" x14ac:dyDescent="0.25">
      <c r="A492" s="45">
        <f t="shared" si="23"/>
        <v>45411</v>
      </c>
      <c r="B492" s="46">
        <f t="shared" si="22"/>
        <v>45411</v>
      </c>
      <c r="C492" s="41">
        <f t="shared" si="21"/>
        <v>18</v>
      </c>
    </row>
    <row r="493" spans="1:3" x14ac:dyDescent="0.25">
      <c r="A493" s="45">
        <f t="shared" si="23"/>
        <v>45412</v>
      </c>
      <c r="B493" s="46">
        <f t="shared" si="22"/>
        <v>45412</v>
      </c>
      <c r="C493" s="41">
        <f t="shared" si="21"/>
        <v>18</v>
      </c>
    </row>
    <row r="494" spans="1:3" x14ac:dyDescent="0.25">
      <c r="A494" s="45">
        <f t="shared" si="23"/>
        <v>45413</v>
      </c>
      <c r="B494" s="46">
        <f t="shared" si="22"/>
        <v>45413</v>
      </c>
      <c r="C494" s="41">
        <f t="shared" si="21"/>
        <v>18</v>
      </c>
    </row>
    <row r="495" spans="1:3" x14ac:dyDescent="0.25">
      <c r="A495" s="45">
        <f t="shared" si="23"/>
        <v>45414</v>
      </c>
      <c r="B495" s="46">
        <f t="shared" si="22"/>
        <v>45414</v>
      </c>
      <c r="C495" s="41">
        <f t="shared" si="21"/>
        <v>18</v>
      </c>
    </row>
    <row r="496" spans="1:3" x14ac:dyDescent="0.25">
      <c r="A496" s="45">
        <f t="shared" si="23"/>
        <v>45415</v>
      </c>
      <c r="B496" s="46">
        <f t="shared" si="22"/>
        <v>45415</v>
      </c>
      <c r="C496" s="41">
        <f t="shared" si="21"/>
        <v>18</v>
      </c>
    </row>
    <row r="497" spans="1:3" x14ac:dyDescent="0.25">
      <c r="A497" s="45">
        <f t="shared" si="23"/>
        <v>45416</v>
      </c>
      <c r="B497" s="46">
        <f t="shared" si="22"/>
        <v>45416</v>
      </c>
      <c r="C497" s="41">
        <f t="shared" si="21"/>
        <v>18</v>
      </c>
    </row>
    <row r="498" spans="1:3" x14ac:dyDescent="0.25">
      <c r="A498" s="45">
        <f t="shared" si="23"/>
        <v>45417</v>
      </c>
      <c r="B498" s="46">
        <f t="shared" si="22"/>
        <v>45417</v>
      </c>
      <c r="C498" s="41">
        <f t="shared" si="21"/>
        <v>19</v>
      </c>
    </row>
    <row r="499" spans="1:3" x14ac:dyDescent="0.25">
      <c r="A499" s="45">
        <f t="shared" si="23"/>
        <v>45418</v>
      </c>
      <c r="B499" s="46">
        <f t="shared" si="22"/>
        <v>45418</v>
      </c>
      <c r="C499" s="41">
        <f t="shared" si="21"/>
        <v>19</v>
      </c>
    </row>
    <row r="500" spans="1:3" x14ac:dyDescent="0.25">
      <c r="A500" s="45">
        <f t="shared" si="23"/>
        <v>45419</v>
      </c>
      <c r="B500" s="46">
        <f t="shared" si="22"/>
        <v>45419</v>
      </c>
      <c r="C500" s="41">
        <f t="shared" si="21"/>
        <v>19</v>
      </c>
    </row>
    <row r="501" spans="1:3" x14ac:dyDescent="0.25">
      <c r="A501" s="45">
        <f t="shared" si="23"/>
        <v>45420</v>
      </c>
      <c r="B501" s="46">
        <f t="shared" si="22"/>
        <v>45420</v>
      </c>
      <c r="C501" s="41">
        <f t="shared" si="21"/>
        <v>19</v>
      </c>
    </row>
    <row r="502" spans="1:3" x14ac:dyDescent="0.25">
      <c r="A502" s="45">
        <f t="shared" si="23"/>
        <v>45421</v>
      </c>
      <c r="B502" s="46">
        <f t="shared" si="22"/>
        <v>45421</v>
      </c>
      <c r="C502" s="41">
        <f t="shared" si="21"/>
        <v>19</v>
      </c>
    </row>
    <row r="503" spans="1:3" x14ac:dyDescent="0.25">
      <c r="A503" s="45">
        <f t="shared" si="23"/>
        <v>45422</v>
      </c>
      <c r="B503" s="46">
        <f t="shared" si="22"/>
        <v>45422</v>
      </c>
      <c r="C503" s="41">
        <f t="shared" si="21"/>
        <v>19</v>
      </c>
    </row>
    <row r="504" spans="1:3" x14ac:dyDescent="0.25">
      <c r="A504" s="45">
        <f t="shared" si="23"/>
        <v>45423</v>
      </c>
      <c r="B504" s="46">
        <f t="shared" si="22"/>
        <v>45423</v>
      </c>
      <c r="C504" s="41">
        <f t="shared" si="21"/>
        <v>19</v>
      </c>
    </row>
    <row r="505" spans="1:3" x14ac:dyDescent="0.25">
      <c r="A505" s="45">
        <f t="shared" si="23"/>
        <v>45424</v>
      </c>
      <c r="B505" s="46">
        <f t="shared" si="22"/>
        <v>45424</v>
      </c>
      <c r="C505" s="41">
        <f t="shared" si="21"/>
        <v>20</v>
      </c>
    </row>
    <row r="506" spans="1:3" x14ac:dyDescent="0.25">
      <c r="A506" s="45">
        <f t="shared" si="23"/>
        <v>45425</v>
      </c>
      <c r="B506" s="46">
        <f t="shared" si="22"/>
        <v>45425</v>
      </c>
      <c r="C506" s="41">
        <f t="shared" si="21"/>
        <v>20</v>
      </c>
    </row>
    <row r="507" spans="1:3" x14ac:dyDescent="0.25">
      <c r="A507" s="45">
        <f t="shared" si="23"/>
        <v>45426</v>
      </c>
      <c r="B507" s="46">
        <f t="shared" si="22"/>
        <v>45426</v>
      </c>
      <c r="C507" s="41">
        <f t="shared" si="21"/>
        <v>20</v>
      </c>
    </row>
    <row r="508" spans="1:3" x14ac:dyDescent="0.25">
      <c r="A508" s="45">
        <f t="shared" si="23"/>
        <v>45427</v>
      </c>
      <c r="B508" s="46">
        <f t="shared" si="22"/>
        <v>45427</v>
      </c>
      <c r="C508" s="41">
        <f t="shared" si="21"/>
        <v>20</v>
      </c>
    </row>
    <row r="509" spans="1:3" x14ac:dyDescent="0.25">
      <c r="A509" s="45">
        <f t="shared" si="23"/>
        <v>45428</v>
      </c>
      <c r="B509" s="46">
        <f t="shared" si="22"/>
        <v>45428</v>
      </c>
      <c r="C509" s="41">
        <f t="shared" si="21"/>
        <v>20</v>
      </c>
    </row>
    <row r="510" spans="1:3" x14ac:dyDescent="0.25">
      <c r="A510" s="45">
        <f t="shared" si="23"/>
        <v>45429</v>
      </c>
      <c r="B510" s="46">
        <f t="shared" si="22"/>
        <v>45429</v>
      </c>
      <c r="C510" s="41">
        <f t="shared" si="21"/>
        <v>20</v>
      </c>
    </row>
    <row r="511" spans="1:3" x14ac:dyDescent="0.25">
      <c r="A511" s="45">
        <f t="shared" si="23"/>
        <v>45430</v>
      </c>
      <c r="B511" s="46">
        <f t="shared" si="22"/>
        <v>45430</v>
      </c>
      <c r="C511" s="41">
        <f t="shared" si="21"/>
        <v>20</v>
      </c>
    </row>
    <row r="512" spans="1:3" x14ac:dyDescent="0.25">
      <c r="A512" s="45">
        <f t="shared" si="23"/>
        <v>45431</v>
      </c>
      <c r="B512" s="46">
        <f t="shared" si="22"/>
        <v>45431</v>
      </c>
      <c r="C512" s="41">
        <f t="shared" si="21"/>
        <v>21</v>
      </c>
    </row>
    <row r="513" spans="1:3" x14ac:dyDescent="0.25">
      <c r="A513" s="45">
        <f t="shared" si="23"/>
        <v>45432</v>
      </c>
      <c r="B513" s="46">
        <f t="shared" si="22"/>
        <v>45432</v>
      </c>
      <c r="C513" s="41">
        <f t="shared" si="21"/>
        <v>21</v>
      </c>
    </row>
    <row r="514" spans="1:3" x14ac:dyDescent="0.25">
      <c r="A514" s="45">
        <f t="shared" si="23"/>
        <v>45433</v>
      </c>
      <c r="B514" s="46">
        <f t="shared" si="22"/>
        <v>45433</v>
      </c>
      <c r="C514" s="41">
        <f t="shared" si="21"/>
        <v>21</v>
      </c>
    </row>
    <row r="515" spans="1:3" x14ac:dyDescent="0.25">
      <c r="A515" s="45">
        <f t="shared" si="23"/>
        <v>45434</v>
      </c>
      <c r="B515" s="46">
        <f t="shared" si="22"/>
        <v>45434</v>
      </c>
      <c r="C515" s="41">
        <f t="shared" si="21"/>
        <v>21</v>
      </c>
    </row>
    <row r="516" spans="1:3" x14ac:dyDescent="0.25">
      <c r="A516" s="45">
        <f t="shared" si="23"/>
        <v>45435</v>
      </c>
      <c r="B516" s="46">
        <f t="shared" si="22"/>
        <v>45435</v>
      </c>
      <c r="C516" s="41">
        <f t="shared" si="21"/>
        <v>21</v>
      </c>
    </row>
    <row r="517" spans="1:3" x14ac:dyDescent="0.25">
      <c r="A517" s="45">
        <f t="shared" si="23"/>
        <v>45436</v>
      </c>
      <c r="B517" s="46">
        <f t="shared" si="22"/>
        <v>45436</v>
      </c>
      <c r="C517" s="41">
        <f t="shared" si="21"/>
        <v>21</v>
      </c>
    </row>
    <row r="518" spans="1:3" x14ac:dyDescent="0.25">
      <c r="A518" s="45">
        <f t="shared" si="23"/>
        <v>45437</v>
      </c>
      <c r="B518" s="46">
        <f t="shared" si="22"/>
        <v>45437</v>
      </c>
      <c r="C518" s="41">
        <f t="shared" si="21"/>
        <v>21</v>
      </c>
    </row>
    <row r="519" spans="1:3" x14ac:dyDescent="0.25">
      <c r="A519" s="45">
        <f t="shared" si="23"/>
        <v>45438</v>
      </c>
      <c r="B519" s="46">
        <f t="shared" si="22"/>
        <v>45438</v>
      </c>
      <c r="C519" s="41">
        <f t="shared" si="21"/>
        <v>22</v>
      </c>
    </row>
    <row r="520" spans="1:3" x14ac:dyDescent="0.25">
      <c r="A520" s="45">
        <f t="shared" si="23"/>
        <v>45439</v>
      </c>
      <c r="B520" s="46">
        <f t="shared" si="22"/>
        <v>45439</v>
      </c>
      <c r="C520" s="41">
        <f t="shared" ref="C520:C583" si="24">WEEKNUM(A520)</f>
        <v>22</v>
      </c>
    </row>
    <row r="521" spans="1:3" x14ac:dyDescent="0.25">
      <c r="A521" s="45">
        <f t="shared" si="23"/>
        <v>45440</v>
      </c>
      <c r="B521" s="46">
        <f t="shared" ref="B521:B584" si="25">A521</f>
        <v>45440</v>
      </c>
      <c r="C521" s="41">
        <f t="shared" si="24"/>
        <v>22</v>
      </c>
    </row>
    <row r="522" spans="1:3" x14ac:dyDescent="0.25">
      <c r="A522" s="45">
        <f t="shared" ref="A522:A585" si="26">A521+1</f>
        <v>45441</v>
      </c>
      <c r="B522" s="46">
        <f t="shared" si="25"/>
        <v>45441</v>
      </c>
      <c r="C522" s="41">
        <f t="shared" si="24"/>
        <v>22</v>
      </c>
    </row>
    <row r="523" spans="1:3" x14ac:dyDescent="0.25">
      <c r="A523" s="45">
        <f t="shared" si="26"/>
        <v>45442</v>
      </c>
      <c r="B523" s="46">
        <f t="shared" si="25"/>
        <v>45442</v>
      </c>
      <c r="C523" s="41">
        <f t="shared" si="24"/>
        <v>22</v>
      </c>
    </row>
    <row r="524" spans="1:3" x14ac:dyDescent="0.25">
      <c r="A524" s="45">
        <f t="shared" si="26"/>
        <v>45443</v>
      </c>
      <c r="B524" s="46">
        <f t="shared" si="25"/>
        <v>45443</v>
      </c>
      <c r="C524" s="41">
        <f t="shared" si="24"/>
        <v>22</v>
      </c>
    </row>
    <row r="525" spans="1:3" x14ac:dyDescent="0.25">
      <c r="A525" s="45">
        <f t="shared" si="26"/>
        <v>45444</v>
      </c>
      <c r="B525" s="46">
        <f t="shared" si="25"/>
        <v>45444</v>
      </c>
      <c r="C525" s="41">
        <f t="shared" si="24"/>
        <v>22</v>
      </c>
    </row>
    <row r="526" spans="1:3" x14ac:dyDescent="0.25">
      <c r="A526" s="45">
        <f t="shared" si="26"/>
        <v>45445</v>
      </c>
      <c r="B526" s="46">
        <f t="shared" si="25"/>
        <v>45445</v>
      </c>
      <c r="C526" s="41">
        <f t="shared" si="24"/>
        <v>23</v>
      </c>
    </row>
    <row r="527" spans="1:3" x14ac:dyDescent="0.25">
      <c r="A527" s="45">
        <f t="shared" si="26"/>
        <v>45446</v>
      </c>
      <c r="B527" s="46">
        <f t="shared" si="25"/>
        <v>45446</v>
      </c>
      <c r="C527" s="41">
        <f t="shared" si="24"/>
        <v>23</v>
      </c>
    </row>
    <row r="528" spans="1:3" x14ac:dyDescent="0.25">
      <c r="A528" s="45">
        <f t="shared" si="26"/>
        <v>45447</v>
      </c>
      <c r="B528" s="46">
        <f t="shared" si="25"/>
        <v>45447</v>
      </c>
      <c r="C528" s="41">
        <f t="shared" si="24"/>
        <v>23</v>
      </c>
    </row>
    <row r="529" spans="1:3" x14ac:dyDescent="0.25">
      <c r="A529" s="45">
        <f t="shared" si="26"/>
        <v>45448</v>
      </c>
      <c r="B529" s="46">
        <f t="shared" si="25"/>
        <v>45448</v>
      </c>
      <c r="C529" s="41">
        <f t="shared" si="24"/>
        <v>23</v>
      </c>
    </row>
    <row r="530" spans="1:3" x14ac:dyDescent="0.25">
      <c r="A530" s="45">
        <f t="shared" si="26"/>
        <v>45449</v>
      </c>
      <c r="B530" s="46">
        <f t="shared" si="25"/>
        <v>45449</v>
      </c>
      <c r="C530" s="41">
        <f t="shared" si="24"/>
        <v>23</v>
      </c>
    </row>
    <row r="531" spans="1:3" x14ac:dyDescent="0.25">
      <c r="A531" s="45">
        <f t="shared" si="26"/>
        <v>45450</v>
      </c>
      <c r="B531" s="46">
        <f t="shared" si="25"/>
        <v>45450</v>
      </c>
      <c r="C531" s="41">
        <f t="shared" si="24"/>
        <v>23</v>
      </c>
    </row>
    <row r="532" spans="1:3" x14ac:dyDescent="0.25">
      <c r="A532" s="45">
        <f t="shared" si="26"/>
        <v>45451</v>
      </c>
      <c r="B532" s="46">
        <f t="shared" si="25"/>
        <v>45451</v>
      </c>
      <c r="C532" s="41">
        <f t="shared" si="24"/>
        <v>23</v>
      </c>
    </row>
    <row r="533" spans="1:3" x14ac:dyDescent="0.25">
      <c r="A533" s="45">
        <f t="shared" si="26"/>
        <v>45452</v>
      </c>
      <c r="B533" s="46">
        <f t="shared" si="25"/>
        <v>45452</v>
      </c>
      <c r="C533" s="41">
        <f t="shared" si="24"/>
        <v>24</v>
      </c>
    </row>
    <row r="534" spans="1:3" x14ac:dyDescent="0.25">
      <c r="A534" s="45">
        <f t="shared" si="26"/>
        <v>45453</v>
      </c>
      <c r="B534" s="46">
        <f t="shared" si="25"/>
        <v>45453</v>
      </c>
      <c r="C534" s="41">
        <f t="shared" si="24"/>
        <v>24</v>
      </c>
    </row>
    <row r="535" spans="1:3" x14ac:dyDescent="0.25">
      <c r="A535" s="45">
        <f t="shared" si="26"/>
        <v>45454</v>
      </c>
      <c r="B535" s="46">
        <f t="shared" si="25"/>
        <v>45454</v>
      </c>
      <c r="C535" s="41">
        <f t="shared" si="24"/>
        <v>24</v>
      </c>
    </row>
    <row r="536" spans="1:3" x14ac:dyDescent="0.25">
      <c r="A536" s="45">
        <f t="shared" si="26"/>
        <v>45455</v>
      </c>
      <c r="B536" s="46">
        <f t="shared" si="25"/>
        <v>45455</v>
      </c>
      <c r="C536" s="41">
        <f t="shared" si="24"/>
        <v>24</v>
      </c>
    </row>
    <row r="537" spans="1:3" x14ac:dyDescent="0.25">
      <c r="A537" s="45">
        <f t="shared" si="26"/>
        <v>45456</v>
      </c>
      <c r="B537" s="46">
        <f t="shared" si="25"/>
        <v>45456</v>
      </c>
      <c r="C537" s="41">
        <f t="shared" si="24"/>
        <v>24</v>
      </c>
    </row>
    <row r="538" spans="1:3" x14ac:dyDescent="0.25">
      <c r="A538" s="45">
        <f t="shared" si="26"/>
        <v>45457</v>
      </c>
      <c r="B538" s="46">
        <f t="shared" si="25"/>
        <v>45457</v>
      </c>
      <c r="C538" s="41">
        <f t="shared" si="24"/>
        <v>24</v>
      </c>
    </row>
    <row r="539" spans="1:3" x14ac:dyDescent="0.25">
      <c r="A539" s="45">
        <f t="shared" si="26"/>
        <v>45458</v>
      </c>
      <c r="B539" s="46">
        <f t="shared" si="25"/>
        <v>45458</v>
      </c>
      <c r="C539" s="41">
        <f t="shared" si="24"/>
        <v>24</v>
      </c>
    </row>
    <row r="540" spans="1:3" x14ac:dyDescent="0.25">
      <c r="A540" s="45">
        <f t="shared" si="26"/>
        <v>45459</v>
      </c>
      <c r="B540" s="46">
        <f t="shared" si="25"/>
        <v>45459</v>
      </c>
      <c r="C540" s="41">
        <f t="shared" si="24"/>
        <v>25</v>
      </c>
    </row>
    <row r="541" spans="1:3" x14ac:dyDescent="0.25">
      <c r="A541" s="45">
        <f t="shared" si="26"/>
        <v>45460</v>
      </c>
      <c r="B541" s="46">
        <f t="shared" si="25"/>
        <v>45460</v>
      </c>
      <c r="C541" s="41">
        <f t="shared" si="24"/>
        <v>25</v>
      </c>
    </row>
    <row r="542" spans="1:3" x14ac:dyDescent="0.25">
      <c r="A542" s="45">
        <f t="shared" si="26"/>
        <v>45461</v>
      </c>
      <c r="B542" s="46">
        <f t="shared" si="25"/>
        <v>45461</v>
      </c>
      <c r="C542" s="41">
        <f t="shared" si="24"/>
        <v>25</v>
      </c>
    </row>
    <row r="543" spans="1:3" x14ac:dyDescent="0.25">
      <c r="A543" s="45">
        <f t="shared" si="26"/>
        <v>45462</v>
      </c>
      <c r="B543" s="46">
        <f t="shared" si="25"/>
        <v>45462</v>
      </c>
      <c r="C543" s="41">
        <f t="shared" si="24"/>
        <v>25</v>
      </c>
    </row>
    <row r="544" spans="1:3" x14ac:dyDescent="0.25">
      <c r="A544" s="45">
        <f t="shared" si="26"/>
        <v>45463</v>
      </c>
      <c r="B544" s="46">
        <f t="shared" si="25"/>
        <v>45463</v>
      </c>
      <c r="C544" s="41">
        <f t="shared" si="24"/>
        <v>25</v>
      </c>
    </row>
    <row r="545" spans="1:3" x14ac:dyDescent="0.25">
      <c r="A545" s="45">
        <f t="shared" si="26"/>
        <v>45464</v>
      </c>
      <c r="B545" s="46">
        <f t="shared" si="25"/>
        <v>45464</v>
      </c>
      <c r="C545" s="41">
        <f t="shared" si="24"/>
        <v>25</v>
      </c>
    </row>
    <row r="546" spans="1:3" x14ac:dyDescent="0.25">
      <c r="A546" s="45">
        <f t="shared" si="26"/>
        <v>45465</v>
      </c>
      <c r="B546" s="46">
        <f t="shared" si="25"/>
        <v>45465</v>
      </c>
      <c r="C546" s="41">
        <f t="shared" si="24"/>
        <v>25</v>
      </c>
    </row>
    <row r="547" spans="1:3" x14ac:dyDescent="0.25">
      <c r="A547" s="45">
        <f t="shared" si="26"/>
        <v>45466</v>
      </c>
      <c r="B547" s="46">
        <f t="shared" si="25"/>
        <v>45466</v>
      </c>
      <c r="C547" s="41">
        <f t="shared" si="24"/>
        <v>26</v>
      </c>
    </row>
    <row r="548" spans="1:3" x14ac:dyDescent="0.25">
      <c r="A548" s="45">
        <f t="shared" si="26"/>
        <v>45467</v>
      </c>
      <c r="B548" s="46">
        <f t="shared" si="25"/>
        <v>45467</v>
      </c>
      <c r="C548" s="41">
        <f t="shared" si="24"/>
        <v>26</v>
      </c>
    </row>
    <row r="549" spans="1:3" x14ac:dyDescent="0.25">
      <c r="A549" s="45">
        <f t="shared" si="26"/>
        <v>45468</v>
      </c>
      <c r="B549" s="46">
        <f t="shared" si="25"/>
        <v>45468</v>
      </c>
      <c r="C549" s="41">
        <f t="shared" si="24"/>
        <v>26</v>
      </c>
    </row>
    <row r="550" spans="1:3" x14ac:dyDescent="0.25">
      <c r="A550" s="45">
        <f t="shared" si="26"/>
        <v>45469</v>
      </c>
      <c r="B550" s="46">
        <f t="shared" si="25"/>
        <v>45469</v>
      </c>
      <c r="C550" s="41">
        <f t="shared" si="24"/>
        <v>26</v>
      </c>
    </row>
    <row r="551" spans="1:3" x14ac:dyDescent="0.25">
      <c r="A551" s="45">
        <f t="shared" si="26"/>
        <v>45470</v>
      </c>
      <c r="B551" s="46">
        <f t="shared" si="25"/>
        <v>45470</v>
      </c>
      <c r="C551" s="41">
        <f t="shared" si="24"/>
        <v>26</v>
      </c>
    </row>
    <row r="552" spans="1:3" x14ac:dyDescent="0.25">
      <c r="A552" s="45">
        <f t="shared" si="26"/>
        <v>45471</v>
      </c>
      <c r="B552" s="46">
        <f t="shared" si="25"/>
        <v>45471</v>
      </c>
      <c r="C552" s="41">
        <f t="shared" si="24"/>
        <v>26</v>
      </c>
    </row>
    <row r="553" spans="1:3" x14ac:dyDescent="0.25">
      <c r="A553" s="45">
        <f t="shared" si="26"/>
        <v>45472</v>
      </c>
      <c r="B553" s="46">
        <f t="shared" si="25"/>
        <v>45472</v>
      </c>
      <c r="C553" s="41">
        <f t="shared" si="24"/>
        <v>26</v>
      </c>
    </row>
    <row r="554" spans="1:3" x14ac:dyDescent="0.25">
      <c r="A554" s="45">
        <f t="shared" si="26"/>
        <v>45473</v>
      </c>
      <c r="B554" s="46">
        <f t="shared" si="25"/>
        <v>45473</v>
      </c>
      <c r="C554" s="41">
        <f t="shared" si="24"/>
        <v>27</v>
      </c>
    </row>
    <row r="555" spans="1:3" x14ac:dyDescent="0.25">
      <c r="A555" s="45">
        <f t="shared" si="26"/>
        <v>45474</v>
      </c>
      <c r="B555" s="46">
        <f t="shared" si="25"/>
        <v>45474</v>
      </c>
      <c r="C555" s="41">
        <f t="shared" si="24"/>
        <v>27</v>
      </c>
    </row>
    <row r="556" spans="1:3" x14ac:dyDescent="0.25">
      <c r="A556" s="45">
        <f t="shared" si="26"/>
        <v>45475</v>
      </c>
      <c r="B556" s="46">
        <f t="shared" si="25"/>
        <v>45475</v>
      </c>
      <c r="C556" s="41">
        <f t="shared" si="24"/>
        <v>27</v>
      </c>
    </row>
    <row r="557" spans="1:3" x14ac:dyDescent="0.25">
      <c r="A557" s="45">
        <f t="shared" si="26"/>
        <v>45476</v>
      </c>
      <c r="B557" s="46">
        <f t="shared" si="25"/>
        <v>45476</v>
      </c>
      <c r="C557" s="41">
        <f t="shared" si="24"/>
        <v>27</v>
      </c>
    </row>
    <row r="558" spans="1:3" x14ac:dyDescent="0.25">
      <c r="A558" s="45">
        <f t="shared" si="26"/>
        <v>45477</v>
      </c>
      <c r="B558" s="46">
        <f t="shared" si="25"/>
        <v>45477</v>
      </c>
      <c r="C558" s="41">
        <f t="shared" si="24"/>
        <v>27</v>
      </c>
    </row>
    <row r="559" spans="1:3" x14ac:dyDescent="0.25">
      <c r="A559" s="45">
        <f t="shared" si="26"/>
        <v>45478</v>
      </c>
      <c r="B559" s="46">
        <f t="shared" si="25"/>
        <v>45478</v>
      </c>
      <c r="C559" s="41">
        <f t="shared" si="24"/>
        <v>27</v>
      </c>
    </row>
    <row r="560" spans="1:3" x14ac:dyDescent="0.25">
      <c r="A560" s="45">
        <f t="shared" si="26"/>
        <v>45479</v>
      </c>
      <c r="B560" s="46">
        <f t="shared" si="25"/>
        <v>45479</v>
      </c>
      <c r="C560" s="41">
        <f t="shared" si="24"/>
        <v>27</v>
      </c>
    </row>
    <row r="561" spans="1:3" x14ac:dyDescent="0.25">
      <c r="A561" s="45">
        <f t="shared" si="26"/>
        <v>45480</v>
      </c>
      <c r="B561" s="46">
        <f t="shared" si="25"/>
        <v>45480</v>
      </c>
      <c r="C561" s="41">
        <f t="shared" si="24"/>
        <v>28</v>
      </c>
    </row>
    <row r="562" spans="1:3" x14ac:dyDescent="0.25">
      <c r="A562" s="45">
        <f t="shared" si="26"/>
        <v>45481</v>
      </c>
      <c r="B562" s="46">
        <f t="shared" si="25"/>
        <v>45481</v>
      </c>
      <c r="C562" s="41">
        <f t="shared" si="24"/>
        <v>28</v>
      </c>
    </row>
    <row r="563" spans="1:3" x14ac:dyDescent="0.25">
      <c r="A563" s="45">
        <f t="shared" si="26"/>
        <v>45482</v>
      </c>
      <c r="B563" s="46">
        <f t="shared" si="25"/>
        <v>45482</v>
      </c>
      <c r="C563" s="41">
        <f t="shared" si="24"/>
        <v>28</v>
      </c>
    </row>
    <row r="564" spans="1:3" x14ac:dyDescent="0.25">
      <c r="A564" s="45">
        <f t="shared" si="26"/>
        <v>45483</v>
      </c>
      <c r="B564" s="46">
        <f t="shared" si="25"/>
        <v>45483</v>
      </c>
      <c r="C564" s="41">
        <f t="shared" si="24"/>
        <v>28</v>
      </c>
    </row>
    <row r="565" spans="1:3" x14ac:dyDescent="0.25">
      <c r="A565" s="45">
        <f t="shared" si="26"/>
        <v>45484</v>
      </c>
      <c r="B565" s="46">
        <f t="shared" si="25"/>
        <v>45484</v>
      </c>
      <c r="C565" s="41">
        <f t="shared" si="24"/>
        <v>28</v>
      </c>
    </row>
    <row r="566" spans="1:3" x14ac:dyDescent="0.25">
      <c r="A566" s="45">
        <f t="shared" si="26"/>
        <v>45485</v>
      </c>
      <c r="B566" s="46">
        <f t="shared" si="25"/>
        <v>45485</v>
      </c>
      <c r="C566" s="41">
        <f t="shared" si="24"/>
        <v>28</v>
      </c>
    </row>
    <row r="567" spans="1:3" x14ac:dyDescent="0.25">
      <c r="A567" s="45">
        <f t="shared" si="26"/>
        <v>45486</v>
      </c>
      <c r="B567" s="46">
        <f t="shared" si="25"/>
        <v>45486</v>
      </c>
      <c r="C567" s="41">
        <f t="shared" si="24"/>
        <v>28</v>
      </c>
    </row>
    <row r="568" spans="1:3" x14ac:dyDescent="0.25">
      <c r="A568" s="45">
        <f t="shared" si="26"/>
        <v>45487</v>
      </c>
      <c r="B568" s="46">
        <f t="shared" si="25"/>
        <v>45487</v>
      </c>
      <c r="C568" s="41">
        <f t="shared" si="24"/>
        <v>29</v>
      </c>
    </row>
    <row r="569" spans="1:3" x14ac:dyDescent="0.25">
      <c r="A569" s="45">
        <f t="shared" si="26"/>
        <v>45488</v>
      </c>
      <c r="B569" s="46">
        <f t="shared" si="25"/>
        <v>45488</v>
      </c>
      <c r="C569" s="41">
        <f t="shared" si="24"/>
        <v>29</v>
      </c>
    </row>
    <row r="570" spans="1:3" x14ac:dyDescent="0.25">
      <c r="A570" s="45">
        <f t="shared" si="26"/>
        <v>45489</v>
      </c>
      <c r="B570" s="46">
        <f t="shared" si="25"/>
        <v>45489</v>
      </c>
      <c r="C570" s="41">
        <f t="shared" si="24"/>
        <v>29</v>
      </c>
    </row>
    <row r="571" spans="1:3" x14ac:dyDescent="0.25">
      <c r="A571" s="45">
        <f t="shared" si="26"/>
        <v>45490</v>
      </c>
      <c r="B571" s="46">
        <f t="shared" si="25"/>
        <v>45490</v>
      </c>
      <c r="C571" s="41">
        <f t="shared" si="24"/>
        <v>29</v>
      </c>
    </row>
    <row r="572" spans="1:3" x14ac:dyDescent="0.25">
      <c r="A572" s="45">
        <f t="shared" si="26"/>
        <v>45491</v>
      </c>
      <c r="B572" s="46">
        <f t="shared" si="25"/>
        <v>45491</v>
      </c>
      <c r="C572" s="41">
        <f t="shared" si="24"/>
        <v>29</v>
      </c>
    </row>
    <row r="573" spans="1:3" x14ac:dyDescent="0.25">
      <c r="A573" s="45">
        <f t="shared" si="26"/>
        <v>45492</v>
      </c>
      <c r="B573" s="46">
        <f t="shared" si="25"/>
        <v>45492</v>
      </c>
      <c r="C573" s="41">
        <f t="shared" si="24"/>
        <v>29</v>
      </c>
    </row>
    <row r="574" spans="1:3" x14ac:dyDescent="0.25">
      <c r="A574" s="45">
        <f t="shared" si="26"/>
        <v>45493</v>
      </c>
      <c r="B574" s="46">
        <f t="shared" si="25"/>
        <v>45493</v>
      </c>
      <c r="C574" s="41">
        <f t="shared" si="24"/>
        <v>29</v>
      </c>
    </row>
    <row r="575" spans="1:3" x14ac:dyDescent="0.25">
      <c r="A575" s="45">
        <f t="shared" si="26"/>
        <v>45494</v>
      </c>
      <c r="B575" s="46">
        <f t="shared" si="25"/>
        <v>45494</v>
      </c>
      <c r="C575" s="41">
        <f t="shared" si="24"/>
        <v>30</v>
      </c>
    </row>
    <row r="576" spans="1:3" x14ac:dyDescent="0.25">
      <c r="A576" s="45">
        <f t="shared" si="26"/>
        <v>45495</v>
      </c>
      <c r="B576" s="46">
        <f t="shared" si="25"/>
        <v>45495</v>
      </c>
      <c r="C576" s="41">
        <f t="shared" si="24"/>
        <v>30</v>
      </c>
    </row>
    <row r="577" spans="1:3" x14ac:dyDescent="0.25">
      <c r="A577" s="45">
        <f t="shared" si="26"/>
        <v>45496</v>
      </c>
      <c r="B577" s="46">
        <f t="shared" si="25"/>
        <v>45496</v>
      </c>
      <c r="C577" s="41">
        <f t="shared" si="24"/>
        <v>30</v>
      </c>
    </row>
    <row r="578" spans="1:3" x14ac:dyDescent="0.25">
      <c r="A578" s="45">
        <f t="shared" si="26"/>
        <v>45497</v>
      </c>
      <c r="B578" s="46">
        <f t="shared" si="25"/>
        <v>45497</v>
      </c>
      <c r="C578" s="41">
        <f t="shared" si="24"/>
        <v>30</v>
      </c>
    </row>
    <row r="579" spans="1:3" x14ac:dyDescent="0.25">
      <c r="A579" s="45">
        <f t="shared" si="26"/>
        <v>45498</v>
      </c>
      <c r="B579" s="46">
        <f t="shared" si="25"/>
        <v>45498</v>
      </c>
      <c r="C579" s="41">
        <f t="shared" si="24"/>
        <v>30</v>
      </c>
    </row>
    <row r="580" spans="1:3" x14ac:dyDescent="0.25">
      <c r="A580" s="45">
        <f t="shared" si="26"/>
        <v>45499</v>
      </c>
      <c r="B580" s="46">
        <f t="shared" si="25"/>
        <v>45499</v>
      </c>
      <c r="C580" s="41">
        <f t="shared" si="24"/>
        <v>30</v>
      </c>
    </row>
    <row r="581" spans="1:3" x14ac:dyDescent="0.25">
      <c r="A581" s="45">
        <f t="shared" si="26"/>
        <v>45500</v>
      </c>
      <c r="B581" s="46">
        <f t="shared" si="25"/>
        <v>45500</v>
      </c>
      <c r="C581" s="41">
        <f t="shared" si="24"/>
        <v>30</v>
      </c>
    </row>
    <row r="582" spans="1:3" x14ac:dyDescent="0.25">
      <c r="A582" s="45">
        <f t="shared" si="26"/>
        <v>45501</v>
      </c>
      <c r="B582" s="46">
        <f t="shared" si="25"/>
        <v>45501</v>
      </c>
      <c r="C582" s="41">
        <f t="shared" si="24"/>
        <v>31</v>
      </c>
    </row>
    <row r="583" spans="1:3" x14ac:dyDescent="0.25">
      <c r="A583" s="45">
        <f t="shared" si="26"/>
        <v>45502</v>
      </c>
      <c r="B583" s="46">
        <f t="shared" si="25"/>
        <v>45502</v>
      </c>
      <c r="C583" s="41">
        <f t="shared" si="24"/>
        <v>31</v>
      </c>
    </row>
    <row r="584" spans="1:3" x14ac:dyDescent="0.25">
      <c r="A584" s="45">
        <f t="shared" si="26"/>
        <v>45503</v>
      </c>
      <c r="B584" s="46">
        <f t="shared" si="25"/>
        <v>45503</v>
      </c>
      <c r="C584" s="41">
        <f t="shared" ref="C584:C647" si="27">WEEKNUM(A584)</f>
        <v>31</v>
      </c>
    </row>
    <row r="585" spans="1:3" x14ac:dyDescent="0.25">
      <c r="A585" s="45">
        <f t="shared" si="26"/>
        <v>45504</v>
      </c>
      <c r="B585" s="46">
        <f t="shared" ref="B585:B648" si="28">A585</f>
        <v>45504</v>
      </c>
      <c r="C585" s="41">
        <f t="shared" si="27"/>
        <v>31</v>
      </c>
    </row>
    <row r="586" spans="1:3" x14ac:dyDescent="0.25">
      <c r="A586" s="45">
        <f t="shared" ref="A586:A649" si="29">A585+1</f>
        <v>45505</v>
      </c>
      <c r="B586" s="46">
        <f t="shared" si="28"/>
        <v>45505</v>
      </c>
      <c r="C586" s="41">
        <f t="shared" si="27"/>
        <v>31</v>
      </c>
    </row>
    <row r="587" spans="1:3" x14ac:dyDescent="0.25">
      <c r="A587" s="45">
        <f t="shared" si="29"/>
        <v>45506</v>
      </c>
      <c r="B587" s="46">
        <f t="shared" si="28"/>
        <v>45506</v>
      </c>
      <c r="C587" s="41">
        <f t="shared" si="27"/>
        <v>31</v>
      </c>
    </row>
    <row r="588" spans="1:3" x14ac:dyDescent="0.25">
      <c r="A588" s="45">
        <f t="shared" si="29"/>
        <v>45507</v>
      </c>
      <c r="B588" s="46">
        <f t="shared" si="28"/>
        <v>45507</v>
      </c>
      <c r="C588" s="41">
        <f t="shared" si="27"/>
        <v>31</v>
      </c>
    </row>
    <row r="589" spans="1:3" x14ac:dyDescent="0.25">
      <c r="A589" s="45">
        <f t="shared" si="29"/>
        <v>45508</v>
      </c>
      <c r="B589" s="46">
        <f t="shared" si="28"/>
        <v>45508</v>
      </c>
      <c r="C589" s="41">
        <f t="shared" si="27"/>
        <v>32</v>
      </c>
    </row>
    <row r="590" spans="1:3" x14ac:dyDescent="0.25">
      <c r="A590" s="45">
        <f t="shared" si="29"/>
        <v>45509</v>
      </c>
      <c r="B590" s="46">
        <f t="shared" si="28"/>
        <v>45509</v>
      </c>
      <c r="C590" s="41">
        <f t="shared" si="27"/>
        <v>32</v>
      </c>
    </row>
    <row r="591" spans="1:3" x14ac:dyDescent="0.25">
      <c r="A591" s="45">
        <f t="shared" si="29"/>
        <v>45510</v>
      </c>
      <c r="B591" s="46">
        <f t="shared" si="28"/>
        <v>45510</v>
      </c>
      <c r="C591" s="41">
        <f t="shared" si="27"/>
        <v>32</v>
      </c>
    </row>
    <row r="592" spans="1:3" x14ac:dyDescent="0.25">
      <c r="A592" s="45">
        <f t="shared" si="29"/>
        <v>45511</v>
      </c>
      <c r="B592" s="46">
        <f t="shared" si="28"/>
        <v>45511</v>
      </c>
      <c r="C592" s="41">
        <f t="shared" si="27"/>
        <v>32</v>
      </c>
    </row>
    <row r="593" spans="1:3" x14ac:dyDescent="0.25">
      <c r="A593" s="45">
        <f t="shared" si="29"/>
        <v>45512</v>
      </c>
      <c r="B593" s="46">
        <f t="shared" si="28"/>
        <v>45512</v>
      </c>
      <c r="C593" s="41">
        <f t="shared" si="27"/>
        <v>32</v>
      </c>
    </row>
    <row r="594" spans="1:3" x14ac:dyDescent="0.25">
      <c r="A594" s="45">
        <f t="shared" si="29"/>
        <v>45513</v>
      </c>
      <c r="B594" s="46">
        <f t="shared" si="28"/>
        <v>45513</v>
      </c>
      <c r="C594" s="41">
        <f t="shared" si="27"/>
        <v>32</v>
      </c>
    </row>
    <row r="595" spans="1:3" x14ac:dyDescent="0.25">
      <c r="A595" s="45">
        <f t="shared" si="29"/>
        <v>45514</v>
      </c>
      <c r="B595" s="46">
        <f t="shared" si="28"/>
        <v>45514</v>
      </c>
      <c r="C595" s="41">
        <f t="shared" si="27"/>
        <v>32</v>
      </c>
    </row>
    <row r="596" spans="1:3" x14ac:dyDescent="0.25">
      <c r="A596" s="45">
        <f t="shared" si="29"/>
        <v>45515</v>
      </c>
      <c r="B596" s="46">
        <f t="shared" si="28"/>
        <v>45515</v>
      </c>
      <c r="C596" s="41">
        <f t="shared" si="27"/>
        <v>33</v>
      </c>
    </row>
    <row r="597" spans="1:3" x14ac:dyDescent="0.25">
      <c r="A597" s="45">
        <f t="shared" si="29"/>
        <v>45516</v>
      </c>
      <c r="B597" s="46">
        <f t="shared" si="28"/>
        <v>45516</v>
      </c>
      <c r="C597" s="41">
        <f t="shared" si="27"/>
        <v>33</v>
      </c>
    </row>
    <row r="598" spans="1:3" x14ac:dyDescent="0.25">
      <c r="A598" s="45">
        <f t="shared" si="29"/>
        <v>45517</v>
      </c>
      <c r="B598" s="46">
        <f t="shared" si="28"/>
        <v>45517</v>
      </c>
      <c r="C598" s="41">
        <f t="shared" si="27"/>
        <v>33</v>
      </c>
    </row>
    <row r="599" spans="1:3" x14ac:dyDescent="0.25">
      <c r="A599" s="45">
        <f t="shared" si="29"/>
        <v>45518</v>
      </c>
      <c r="B599" s="46">
        <f t="shared" si="28"/>
        <v>45518</v>
      </c>
      <c r="C599" s="41">
        <f t="shared" si="27"/>
        <v>33</v>
      </c>
    </row>
    <row r="600" spans="1:3" x14ac:dyDescent="0.25">
      <c r="A600" s="45">
        <f t="shared" si="29"/>
        <v>45519</v>
      </c>
      <c r="B600" s="46">
        <f t="shared" si="28"/>
        <v>45519</v>
      </c>
      <c r="C600" s="41">
        <f t="shared" si="27"/>
        <v>33</v>
      </c>
    </row>
    <row r="601" spans="1:3" x14ac:dyDescent="0.25">
      <c r="A601" s="45">
        <f t="shared" si="29"/>
        <v>45520</v>
      </c>
      <c r="B601" s="46">
        <f t="shared" si="28"/>
        <v>45520</v>
      </c>
      <c r="C601" s="41">
        <f t="shared" si="27"/>
        <v>33</v>
      </c>
    </row>
    <row r="602" spans="1:3" x14ac:dyDescent="0.25">
      <c r="A602" s="45">
        <f t="shared" si="29"/>
        <v>45521</v>
      </c>
      <c r="B602" s="46">
        <f t="shared" si="28"/>
        <v>45521</v>
      </c>
      <c r="C602" s="41">
        <f t="shared" si="27"/>
        <v>33</v>
      </c>
    </row>
    <row r="603" spans="1:3" x14ac:dyDescent="0.25">
      <c r="A603" s="45">
        <f t="shared" si="29"/>
        <v>45522</v>
      </c>
      <c r="B603" s="46">
        <f t="shared" si="28"/>
        <v>45522</v>
      </c>
      <c r="C603" s="41">
        <f t="shared" si="27"/>
        <v>34</v>
      </c>
    </row>
    <row r="604" spans="1:3" x14ac:dyDescent="0.25">
      <c r="A604" s="45">
        <f t="shared" si="29"/>
        <v>45523</v>
      </c>
      <c r="B604" s="46">
        <f t="shared" si="28"/>
        <v>45523</v>
      </c>
      <c r="C604" s="41">
        <f t="shared" si="27"/>
        <v>34</v>
      </c>
    </row>
    <row r="605" spans="1:3" x14ac:dyDescent="0.25">
      <c r="A605" s="45">
        <f t="shared" si="29"/>
        <v>45524</v>
      </c>
      <c r="B605" s="46">
        <f t="shared" si="28"/>
        <v>45524</v>
      </c>
      <c r="C605" s="41">
        <f t="shared" si="27"/>
        <v>34</v>
      </c>
    </row>
    <row r="606" spans="1:3" x14ac:dyDescent="0.25">
      <c r="A606" s="45">
        <f t="shared" si="29"/>
        <v>45525</v>
      </c>
      <c r="B606" s="46">
        <f t="shared" si="28"/>
        <v>45525</v>
      </c>
      <c r="C606" s="41">
        <f t="shared" si="27"/>
        <v>34</v>
      </c>
    </row>
    <row r="607" spans="1:3" x14ac:dyDescent="0.25">
      <c r="A607" s="45">
        <f t="shared" si="29"/>
        <v>45526</v>
      </c>
      <c r="B607" s="46">
        <f t="shared" si="28"/>
        <v>45526</v>
      </c>
      <c r="C607" s="41">
        <f t="shared" si="27"/>
        <v>34</v>
      </c>
    </row>
    <row r="608" spans="1:3" x14ac:dyDescent="0.25">
      <c r="A608" s="45">
        <f t="shared" si="29"/>
        <v>45527</v>
      </c>
      <c r="B608" s="46">
        <f t="shared" si="28"/>
        <v>45527</v>
      </c>
      <c r="C608" s="41">
        <f t="shared" si="27"/>
        <v>34</v>
      </c>
    </row>
    <row r="609" spans="1:3" x14ac:dyDescent="0.25">
      <c r="A609" s="45">
        <f t="shared" si="29"/>
        <v>45528</v>
      </c>
      <c r="B609" s="46">
        <f t="shared" si="28"/>
        <v>45528</v>
      </c>
      <c r="C609" s="41">
        <f t="shared" si="27"/>
        <v>34</v>
      </c>
    </row>
    <row r="610" spans="1:3" x14ac:dyDescent="0.25">
      <c r="A610" s="45">
        <f t="shared" si="29"/>
        <v>45529</v>
      </c>
      <c r="B610" s="46">
        <f t="shared" si="28"/>
        <v>45529</v>
      </c>
      <c r="C610" s="41">
        <f t="shared" si="27"/>
        <v>35</v>
      </c>
    </row>
    <row r="611" spans="1:3" x14ac:dyDescent="0.25">
      <c r="A611" s="45">
        <f t="shared" si="29"/>
        <v>45530</v>
      </c>
      <c r="B611" s="46">
        <f t="shared" si="28"/>
        <v>45530</v>
      </c>
      <c r="C611" s="41">
        <f t="shared" si="27"/>
        <v>35</v>
      </c>
    </row>
    <row r="612" spans="1:3" x14ac:dyDescent="0.25">
      <c r="A612" s="45">
        <f t="shared" si="29"/>
        <v>45531</v>
      </c>
      <c r="B612" s="46">
        <f t="shared" si="28"/>
        <v>45531</v>
      </c>
      <c r="C612" s="41">
        <f t="shared" si="27"/>
        <v>35</v>
      </c>
    </row>
    <row r="613" spans="1:3" x14ac:dyDescent="0.25">
      <c r="A613" s="45">
        <f t="shared" si="29"/>
        <v>45532</v>
      </c>
      <c r="B613" s="46">
        <f t="shared" si="28"/>
        <v>45532</v>
      </c>
      <c r="C613" s="41">
        <f t="shared" si="27"/>
        <v>35</v>
      </c>
    </row>
    <row r="614" spans="1:3" x14ac:dyDescent="0.25">
      <c r="A614" s="45">
        <f t="shared" si="29"/>
        <v>45533</v>
      </c>
      <c r="B614" s="46">
        <f t="shared" si="28"/>
        <v>45533</v>
      </c>
      <c r="C614" s="41">
        <f t="shared" si="27"/>
        <v>35</v>
      </c>
    </row>
    <row r="615" spans="1:3" x14ac:dyDescent="0.25">
      <c r="A615" s="45">
        <f t="shared" si="29"/>
        <v>45534</v>
      </c>
      <c r="B615" s="46">
        <f t="shared" si="28"/>
        <v>45534</v>
      </c>
      <c r="C615" s="41">
        <f t="shared" si="27"/>
        <v>35</v>
      </c>
    </row>
    <row r="616" spans="1:3" x14ac:dyDescent="0.25">
      <c r="A616" s="45">
        <f t="shared" si="29"/>
        <v>45535</v>
      </c>
      <c r="B616" s="46">
        <f t="shared" si="28"/>
        <v>45535</v>
      </c>
      <c r="C616" s="41">
        <f t="shared" si="27"/>
        <v>35</v>
      </c>
    </row>
    <row r="617" spans="1:3" x14ac:dyDescent="0.25">
      <c r="A617" s="45">
        <f t="shared" si="29"/>
        <v>45536</v>
      </c>
      <c r="B617" s="46">
        <f t="shared" si="28"/>
        <v>45536</v>
      </c>
      <c r="C617" s="41">
        <f t="shared" si="27"/>
        <v>36</v>
      </c>
    </row>
    <row r="618" spans="1:3" x14ac:dyDescent="0.25">
      <c r="A618" s="45">
        <f t="shared" si="29"/>
        <v>45537</v>
      </c>
      <c r="B618" s="46">
        <f t="shared" si="28"/>
        <v>45537</v>
      </c>
      <c r="C618" s="41">
        <f t="shared" si="27"/>
        <v>36</v>
      </c>
    </row>
    <row r="619" spans="1:3" x14ac:dyDescent="0.25">
      <c r="A619" s="45">
        <f t="shared" si="29"/>
        <v>45538</v>
      </c>
      <c r="B619" s="46">
        <f t="shared" si="28"/>
        <v>45538</v>
      </c>
      <c r="C619" s="41">
        <f t="shared" si="27"/>
        <v>36</v>
      </c>
    </row>
    <row r="620" spans="1:3" x14ac:dyDescent="0.25">
      <c r="A620" s="45">
        <f t="shared" si="29"/>
        <v>45539</v>
      </c>
      <c r="B620" s="46">
        <f t="shared" si="28"/>
        <v>45539</v>
      </c>
      <c r="C620" s="41">
        <f t="shared" si="27"/>
        <v>36</v>
      </c>
    </row>
    <row r="621" spans="1:3" x14ac:dyDescent="0.25">
      <c r="A621" s="45">
        <f t="shared" si="29"/>
        <v>45540</v>
      </c>
      <c r="B621" s="46">
        <f t="shared" si="28"/>
        <v>45540</v>
      </c>
      <c r="C621" s="41">
        <f t="shared" si="27"/>
        <v>36</v>
      </c>
    </row>
    <row r="622" spans="1:3" x14ac:dyDescent="0.25">
      <c r="A622" s="45">
        <f t="shared" si="29"/>
        <v>45541</v>
      </c>
      <c r="B622" s="46">
        <f t="shared" si="28"/>
        <v>45541</v>
      </c>
      <c r="C622" s="41">
        <f t="shared" si="27"/>
        <v>36</v>
      </c>
    </row>
    <row r="623" spans="1:3" x14ac:dyDescent="0.25">
      <c r="A623" s="45">
        <f t="shared" si="29"/>
        <v>45542</v>
      </c>
      <c r="B623" s="46">
        <f t="shared" si="28"/>
        <v>45542</v>
      </c>
      <c r="C623" s="41">
        <f t="shared" si="27"/>
        <v>36</v>
      </c>
    </row>
    <row r="624" spans="1:3" x14ac:dyDescent="0.25">
      <c r="A624" s="45">
        <f t="shared" si="29"/>
        <v>45543</v>
      </c>
      <c r="B624" s="46">
        <f t="shared" si="28"/>
        <v>45543</v>
      </c>
      <c r="C624" s="41">
        <f t="shared" si="27"/>
        <v>37</v>
      </c>
    </row>
    <row r="625" spans="1:3" x14ac:dyDescent="0.25">
      <c r="A625" s="45">
        <f t="shared" si="29"/>
        <v>45544</v>
      </c>
      <c r="B625" s="46">
        <f t="shared" si="28"/>
        <v>45544</v>
      </c>
      <c r="C625" s="41">
        <f t="shared" si="27"/>
        <v>37</v>
      </c>
    </row>
    <row r="626" spans="1:3" x14ac:dyDescent="0.25">
      <c r="A626" s="45">
        <f t="shared" si="29"/>
        <v>45545</v>
      </c>
      <c r="B626" s="46">
        <f t="shared" si="28"/>
        <v>45545</v>
      </c>
      <c r="C626" s="41">
        <f t="shared" si="27"/>
        <v>37</v>
      </c>
    </row>
    <row r="627" spans="1:3" x14ac:dyDescent="0.25">
      <c r="A627" s="45">
        <f t="shared" si="29"/>
        <v>45546</v>
      </c>
      <c r="B627" s="46">
        <f t="shared" si="28"/>
        <v>45546</v>
      </c>
      <c r="C627" s="41">
        <f t="shared" si="27"/>
        <v>37</v>
      </c>
    </row>
    <row r="628" spans="1:3" x14ac:dyDescent="0.25">
      <c r="A628" s="45">
        <f t="shared" si="29"/>
        <v>45547</v>
      </c>
      <c r="B628" s="46">
        <f t="shared" si="28"/>
        <v>45547</v>
      </c>
      <c r="C628" s="41">
        <f t="shared" si="27"/>
        <v>37</v>
      </c>
    </row>
    <row r="629" spans="1:3" x14ac:dyDescent="0.25">
      <c r="A629" s="45">
        <f t="shared" si="29"/>
        <v>45548</v>
      </c>
      <c r="B629" s="46">
        <f t="shared" si="28"/>
        <v>45548</v>
      </c>
      <c r="C629" s="41">
        <f t="shared" si="27"/>
        <v>37</v>
      </c>
    </row>
    <row r="630" spans="1:3" x14ac:dyDescent="0.25">
      <c r="A630" s="45">
        <f t="shared" si="29"/>
        <v>45549</v>
      </c>
      <c r="B630" s="46">
        <f t="shared" si="28"/>
        <v>45549</v>
      </c>
      <c r="C630" s="41">
        <f t="shared" si="27"/>
        <v>37</v>
      </c>
    </row>
    <row r="631" spans="1:3" x14ac:dyDescent="0.25">
      <c r="A631" s="45">
        <f t="shared" si="29"/>
        <v>45550</v>
      </c>
      <c r="B631" s="46">
        <f t="shared" si="28"/>
        <v>45550</v>
      </c>
      <c r="C631" s="41">
        <f t="shared" si="27"/>
        <v>38</v>
      </c>
    </row>
    <row r="632" spans="1:3" x14ac:dyDescent="0.25">
      <c r="A632" s="45">
        <f t="shared" si="29"/>
        <v>45551</v>
      </c>
      <c r="B632" s="46">
        <f t="shared" si="28"/>
        <v>45551</v>
      </c>
      <c r="C632" s="41">
        <f t="shared" si="27"/>
        <v>38</v>
      </c>
    </row>
    <row r="633" spans="1:3" x14ac:dyDescent="0.25">
      <c r="A633" s="45">
        <f t="shared" si="29"/>
        <v>45552</v>
      </c>
      <c r="B633" s="46">
        <f t="shared" si="28"/>
        <v>45552</v>
      </c>
      <c r="C633" s="41">
        <f t="shared" si="27"/>
        <v>38</v>
      </c>
    </row>
    <row r="634" spans="1:3" x14ac:dyDescent="0.25">
      <c r="A634" s="45">
        <f t="shared" si="29"/>
        <v>45553</v>
      </c>
      <c r="B634" s="46">
        <f t="shared" si="28"/>
        <v>45553</v>
      </c>
      <c r="C634" s="41">
        <f t="shared" si="27"/>
        <v>38</v>
      </c>
    </row>
    <row r="635" spans="1:3" x14ac:dyDescent="0.25">
      <c r="A635" s="45">
        <f t="shared" si="29"/>
        <v>45554</v>
      </c>
      <c r="B635" s="46">
        <f t="shared" si="28"/>
        <v>45554</v>
      </c>
      <c r="C635" s="41">
        <f t="shared" si="27"/>
        <v>38</v>
      </c>
    </row>
    <row r="636" spans="1:3" x14ac:dyDescent="0.25">
      <c r="A636" s="45">
        <f t="shared" si="29"/>
        <v>45555</v>
      </c>
      <c r="B636" s="46">
        <f t="shared" si="28"/>
        <v>45555</v>
      </c>
      <c r="C636" s="41">
        <f t="shared" si="27"/>
        <v>38</v>
      </c>
    </row>
    <row r="637" spans="1:3" x14ac:dyDescent="0.25">
      <c r="A637" s="45">
        <f t="shared" si="29"/>
        <v>45556</v>
      </c>
      <c r="B637" s="46">
        <f t="shared" si="28"/>
        <v>45556</v>
      </c>
      <c r="C637" s="41">
        <f t="shared" si="27"/>
        <v>38</v>
      </c>
    </row>
    <row r="638" spans="1:3" x14ac:dyDescent="0.25">
      <c r="A638" s="45">
        <f t="shared" si="29"/>
        <v>45557</v>
      </c>
      <c r="B638" s="46">
        <f t="shared" si="28"/>
        <v>45557</v>
      </c>
      <c r="C638" s="41">
        <f t="shared" si="27"/>
        <v>39</v>
      </c>
    </row>
    <row r="639" spans="1:3" x14ac:dyDescent="0.25">
      <c r="A639" s="45">
        <f t="shared" si="29"/>
        <v>45558</v>
      </c>
      <c r="B639" s="46">
        <f t="shared" si="28"/>
        <v>45558</v>
      </c>
      <c r="C639" s="41">
        <f t="shared" si="27"/>
        <v>39</v>
      </c>
    </row>
    <row r="640" spans="1:3" x14ac:dyDescent="0.25">
      <c r="A640" s="45">
        <f t="shared" si="29"/>
        <v>45559</v>
      </c>
      <c r="B640" s="46">
        <f t="shared" si="28"/>
        <v>45559</v>
      </c>
      <c r="C640" s="41">
        <f t="shared" si="27"/>
        <v>39</v>
      </c>
    </row>
    <row r="641" spans="1:3" x14ac:dyDescent="0.25">
      <c r="A641" s="45">
        <f t="shared" si="29"/>
        <v>45560</v>
      </c>
      <c r="B641" s="46">
        <f t="shared" si="28"/>
        <v>45560</v>
      </c>
      <c r="C641" s="41">
        <f t="shared" si="27"/>
        <v>39</v>
      </c>
    </row>
    <row r="642" spans="1:3" x14ac:dyDescent="0.25">
      <c r="A642" s="45">
        <f t="shared" si="29"/>
        <v>45561</v>
      </c>
      <c r="B642" s="46">
        <f t="shared" si="28"/>
        <v>45561</v>
      </c>
      <c r="C642" s="41">
        <f t="shared" si="27"/>
        <v>39</v>
      </c>
    </row>
    <row r="643" spans="1:3" x14ac:dyDescent="0.25">
      <c r="A643" s="45">
        <f t="shared" si="29"/>
        <v>45562</v>
      </c>
      <c r="B643" s="46">
        <f t="shared" si="28"/>
        <v>45562</v>
      </c>
      <c r="C643" s="41">
        <f t="shared" si="27"/>
        <v>39</v>
      </c>
    </row>
    <row r="644" spans="1:3" x14ac:dyDescent="0.25">
      <c r="A644" s="45">
        <f t="shared" si="29"/>
        <v>45563</v>
      </c>
      <c r="B644" s="46">
        <f t="shared" si="28"/>
        <v>45563</v>
      </c>
      <c r="C644" s="41">
        <f t="shared" si="27"/>
        <v>39</v>
      </c>
    </row>
    <row r="645" spans="1:3" x14ac:dyDescent="0.25">
      <c r="A645" s="45">
        <f t="shared" si="29"/>
        <v>45564</v>
      </c>
      <c r="B645" s="46">
        <f t="shared" si="28"/>
        <v>45564</v>
      </c>
      <c r="C645" s="41">
        <f t="shared" si="27"/>
        <v>40</v>
      </c>
    </row>
    <row r="646" spans="1:3" x14ac:dyDescent="0.25">
      <c r="A646" s="45">
        <f t="shared" si="29"/>
        <v>45565</v>
      </c>
      <c r="B646" s="46">
        <f t="shared" si="28"/>
        <v>45565</v>
      </c>
      <c r="C646" s="41">
        <f t="shared" si="27"/>
        <v>40</v>
      </c>
    </row>
    <row r="647" spans="1:3" x14ac:dyDescent="0.25">
      <c r="A647" s="45">
        <f t="shared" si="29"/>
        <v>45566</v>
      </c>
      <c r="B647" s="46">
        <f t="shared" si="28"/>
        <v>45566</v>
      </c>
      <c r="C647" s="41">
        <f t="shared" si="27"/>
        <v>40</v>
      </c>
    </row>
    <row r="648" spans="1:3" x14ac:dyDescent="0.25">
      <c r="A648" s="45">
        <f t="shared" si="29"/>
        <v>45567</v>
      </c>
      <c r="B648" s="46">
        <f t="shared" si="28"/>
        <v>45567</v>
      </c>
      <c r="C648" s="41">
        <f t="shared" ref="C648:C711" si="30">WEEKNUM(A648)</f>
        <v>40</v>
      </c>
    </row>
    <row r="649" spans="1:3" x14ac:dyDescent="0.25">
      <c r="A649" s="45">
        <f t="shared" si="29"/>
        <v>45568</v>
      </c>
      <c r="B649" s="46">
        <f t="shared" ref="B649:B712" si="31">A649</f>
        <v>45568</v>
      </c>
      <c r="C649" s="41">
        <f t="shared" si="30"/>
        <v>40</v>
      </c>
    </row>
    <row r="650" spans="1:3" x14ac:dyDescent="0.25">
      <c r="A650" s="45">
        <f t="shared" ref="A650:A713" si="32">A649+1</f>
        <v>45569</v>
      </c>
      <c r="B650" s="46">
        <f t="shared" si="31"/>
        <v>45569</v>
      </c>
      <c r="C650" s="41">
        <f t="shared" si="30"/>
        <v>40</v>
      </c>
    </row>
    <row r="651" spans="1:3" x14ac:dyDescent="0.25">
      <c r="A651" s="45">
        <f t="shared" si="32"/>
        <v>45570</v>
      </c>
      <c r="B651" s="46">
        <f t="shared" si="31"/>
        <v>45570</v>
      </c>
      <c r="C651" s="41">
        <f t="shared" si="30"/>
        <v>40</v>
      </c>
    </row>
    <row r="652" spans="1:3" x14ac:dyDescent="0.25">
      <c r="A652" s="45">
        <f t="shared" si="32"/>
        <v>45571</v>
      </c>
      <c r="B652" s="46">
        <f t="shared" si="31"/>
        <v>45571</v>
      </c>
      <c r="C652" s="41">
        <f t="shared" si="30"/>
        <v>41</v>
      </c>
    </row>
    <row r="653" spans="1:3" x14ac:dyDescent="0.25">
      <c r="A653" s="45">
        <f t="shared" si="32"/>
        <v>45572</v>
      </c>
      <c r="B653" s="46">
        <f t="shared" si="31"/>
        <v>45572</v>
      </c>
      <c r="C653" s="41">
        <f t="shared" si="30"/>
        <v>41</v>
      </c>
    </row>
    <row r="654" spans="1:3" x14ac:dyDescent="0.25">
      <c r="A654" s="45">
        <f t="shared" si="32"/>
        <v>45573</v>
      </c>
      <c r="B654" s="46">
        <f t="shared" si="31"/>
        <v>45573</v>
      </c>
      <c r="C654" s="41">
        <f t="shared" si="30"/>
        <v>41</v>
      </c>
    </row>
    <row r="655" spans="1:3" x14ac:dyDescent="0.25">
      <c r="A655" s="45">
        <f t="shared" si="32"/>
        <v>45574</v>
      </c>
      <c r="B655" s="46">
        <f t="shared" si="31"/>
        <v>45574</v>
      </c>
      <c r="C655" s="41">
        <f t="shared" si="30"/>
        <v>41</v>
      </c>
    </row>
    <row r="656" spans="1:3" x14ac:dyDescent="0.25">
      <c r="A656" s="45">
        <f t="shared" si="32"/>
        <v>45575</v>
      </c>
      <c r="B656" s="46">
        <f t="shared" si="31"/>
        <v>45575</v>
      </c>
      <c r="C656" s="41">
        <f t="shared" si="30"/>
        <v>41</v>
      </c>
    </row>
    <row r="657" spans="1:3" x14ac:dyDescent="0.25">
      <c r="A657" s="45">
        <f t="shared" si="32"/>
        <v>45576</v>
      </c>
      <c r="B657" s="46">
        <f t="shared" si="31"/>
        <v>45576</v>
      </c>
      <c r="C657" s="41">
        <f t="shared" si="30"/>
        <v>41</v>
      </c>
    </row>
    <row r="658" spans="1:3" x14ac:dyDescent="0.25">
      <c r="A658" s="45">
        <f t="shared" si="32"/>
        <v>45577</v>
      </c>
      <c r="B658" s="46">
        <f t="shared" si="31"/>
        <v>45577</v>
      </c>
      <c r="C658" s="41">
        <f t="shared" si="30"/>
        <v>41</v>
      </c>
    </row>
    <row r="659" spans="1:3" x14ac:dyDescent="0.25">
      <c r="A659" s="45">
        <f t="shared" si="32"/>
        <v>45578</v>
      </c>
      <c r="B659" s="46">
        <f t="shared" si="31"/>
        <v>45578</v>
      </c>
      <c r="C659" s="41">
        <f t="shared" si="30"/>
        <v>42</v>
      </c>
    </row>
    <row r="660" spans="1:3" x14ac:dyDescent="0.25">
      <c r="A660" s="45">
        <f t="shared" si="32"/>
        <v>45579</v>
      </c>
      <c r="B660" s="46">
        <f t="shared" si="31"/>
        <v>45579</v>
      </c>
      <c r="C660" s="41">
        <f t="shared" si="30"/>
        <v>42</v>
      </c>
    </row>
    <row r="661" spans="1:3" x14ac:dyDescent="0.25">
      <c r="A661" s="45">
        <f t="shared" si="32"/>
        <v>45580</v>
      </c>
      <c r="B661" s="46">
        <f t="shared" si="31"/>
        <v>45580</v>
      </c>
      <c r="C661" s="41">
        <f t="shared" si="30"/>
        <v>42</v>
      </c>
    </row>
    <row r="662" spans="1:3" x14ac:dyDescent="0.25">
      <c r="A662" s="45">
        <f t="shared" si="32"/>
        <v>45581</v>
      </c>
      <c r="B662" s="46">
        <f t="shared" si="31"/>
        <v>45581</v>
      </c>
      <c r="C662" s="41">
        <f t="shared" si="30"/>
        <v>42</v>
      </c>
    </row>
    <row r="663" spans="1:3" x14ac:dyDescent="0.25">
      <c r="A663" s="45">
        <f t="shared" si="32"/>
        <v>45582</v>
      </c>
      <c r="B663" s="46">
        <f t="shared" si="31"/>
        <v>45582</v>
      </c>
      <c r="C663" s="41">
        <f t="shared" si="30"/>
        <v>42</v>
      </c>
    </row>
    <row r="664" spans="1:3" x14ac:dyDescent="0.25">
      <c r="A664" s="45">
        <f t="shared" si="32"/>
        <v>45583</v>
      </c>
      <c r="B664" s="46">
        <f t="shared" si="31"/>
        <v>45583</v>
      </c>
      <c r="C664" s="41">
        <f t="shared" si="30"/>
        <v>42</v>
      </c>
    </row>
    <row r="665" spans="1:3" x14ac:dyDescent="0.25">
      <c r="A665" s="45">
        <f t="shared" si="32"/>
        <v>45584</v>
      </c>
      <c r="B665" s="46">
        <f t="shared" si="31"/>
        <v>45584</v>
      </c>
      <c r="C665" s="41">
        <f t="shared" si="30"/>
        <v>42</v>
      </c>
    </row>
    <row r="666" spans="1:3" x14ac:dyDescent="0.25">
      <c r="A666" s="45">
        <f t="shared" si="32"/>
        <v>45585</v>
      </c>
      <c r="B666" s="46">
        <f t="shared" si="31"/>
        <v>45585</v>
      </c>
      <c r="C666" s="41">
        <f t="shared" si="30"/>
        <v>43</v>
      </c>
    </row>
    <row r="667" spans="1:3" x14ac:dyDescent="0.25">
      <c r="A667" s="45">
        <f t="shared" si="32"/>
        <v>45586</v>
      </c>
      <c r="B667" s="46">
        <f t="shared" si="31"/>
        <v>45586</v>
      </c>
      <c r="C667" s="41">
        <f t="shared" si="30"/>
        <v>43</v>
      </c>
    </row>
    <row r="668" spans="1:3" x14ac:dyDescent="0.25">
      <c r="A668" s="45">
        <f t="shared" si="32"/>
        <v>45587</v>
      </c>
      <c r="B668" s="46">
        <f t="shared" si="31"/>
        <v>45587</v>
      </c>
      <c r="C668" s="41">
        <f t="shared" si="30"/>
        <v>43</v>
      </c>
    </row>
    <row r="669" spans="1:3" x14ac:dyDescent="0.25">
      <c r="A669" s="45">
        <f t="shared" si="32"/>
        <v>45588</v>
      </c>
      <c r="B669" s="46">
        <f t="shared" si="31"/>
        <v>45588</v>
      </c>
      <c r="C669" s="41">
        <f t="shared" si="30"/>
        <v>43</v>
      </c>
    </row>
    <row r="670" spans="1:3" x14ac:dyDescent="0.25">
      <c r="A670" s="45">
        <f t="shared" si="32"/>
        <v>45589</v>
      </c>
      <c r="B670" s="46">
        <f t="shared" si="31"/>
        <v>45589</v>
      </c>
      <c r="C670" s="41">
        <f t="shared" si="30"/>
        <v>43</v>
      </c>
    </row>
    <row r="671" spans="1:3" x14ac:dyDescent="0.25">
      <c r="A671" s="45">
        <f t="shared" si="32"/>
        <v>45590</v>
      </c>
      <c r="B671" s="46">
        <f t="shared" si="31"/>
        <v>45590</v>
      </c>
      <c r="C671" s="41">
        <f t="shared" si="30"/>
        <v>43</v>
      </c>
    </row>
    <row r="672" spans="1:3" x14ac:dyDescent="0.25">
      <c r="A672" s="45">
        <f t="shared" si="32"/>
        <v>45591</v>
      </c>
      <c r="B672" s="46">
        <f t="shared" si="31"/>
        <v>45591</v>
      </c>
      <c r="C672" s="41">
        <f t="shared" si="30"/>
        <v>43</v>
      </c>
    </row>
    <row r="673" spans="1:3" x14ac:dyDescent="0.25">
      <c r="A673" s="45">
        <f t="shared" si="32"/>
        <v>45592</v>
      </c>
      <c r="B673" s="46">
        <f t="shared" si="31"/>
        <v>45592</v>
      </c>
      <c r="C673" s="41">
        <f t="shared" si="30"/>
        <v>44</v>
      </c>
    </row>
    <row r="674" spans="1:3" x14ac:dyDescent="0.25">
      <c r="A674" s="45">
        <f t="shared" si="32"/>
        <v>45593</v>
      </c>
      <c r="B674" s="46">
        <f t="shared" si="31"/>
        <v>45593</v>
      </c>
      <c r="C674" s="41">
        <f t="shared" si="30"/>
        <v>44</v>
      </c>
    </row>
    <row r="675" spans="1:3" x14ac:dyDescent="0.25">
      <c r="A675" s="45">
        <f t="shared" si="32"/>
        <v>45594</v>
      </c>
      <c r="B675" s="46">
        <f t="shared" si="31"/>
        <v>45594</v>
      </c>
      <c r="C675" s="41">
        <f t="shared" si="30"/>
        <v>44</v>
      </c>
    </row>
    <row r="676" spans="1:3" x14ac:dyDescent="0.25">
      <c r="A676" s="45">
        <f t="shared" si="32"/>
        <v>45595</v>
      </c>
      <c r="B676" s="46">
        <f t="shared" si="31"/>
        <v>45595</v>
      </c>
      <c r="C676" s="41">
        <f t="shared" si="30"/>
        <v>44</v>
      </c>
    </row>
    <row r="677" spans="1:3" x14ac:dyDescent="0.25">
      <c r="A677" s="45">
        <f t="shared" si="32"/>
        <v>45596</v>
      </c>
      <c r="B677" s="46">
        <f t="shared" si="31"/>
        <v>45596</v>
      </c>
      <c r="C677" s="41">
        <f t="shared" si="30"/>
        <v>44</v>
      </c>
    </row>
    <row r="678" spans="1:3" x14ac:dyDescent="0.25">
      <c r="A678" s="45">
        <f t="shared" si="32"/>
        <v>45597</v>
      </c>
      <c r="B678" s="46">
        <f t="shared" si="31"/>
        <v>45597</v>
      </c>
      <c r="C678" s="41">
        <f t="shared" si="30"/>
        <v>44</v>
      </c>
    </row>
    <row r="679" spans="1:3" x14ac:dyDescent="0.25">
      <c r="A679" s="45">
        <f t="shared" si="32"/>
        <v>45598</v>
      </c>
      <c r="B679" s="46">
        <f t="shared" si="31"/>
        <v>45598</v>
      </c>
      <c r="C679" s="41">
        <f t="shared" si="30"/>
        <v>44</v>
      </c>
    </row>
    <row r="680" spans="1:3" x14ac:dyDescent="0.25">
      <c r="A680" s="45">
        <f t="shared" si="32"/>
        <v>45599</v>
      </c>
      <c r="B680" s="46">
        <f t="shared" si="31"/>
        <v>45599</v>
      </c>
      <c r="C680" s="41">
        <f t="shared" si="30"/>
        <v>45</v>
      </c>
    </row>
    <row r="681" spans="1:3" x14ac:dyDescent="0.25">
      <c r="A681" s="45">
        <f t="shared" si="32"/>
        <v>45600</v>
      </c>
      <c r="B681" s="46">
        <f t="shared" si="31"/>
        <v>45600</v>
      </c>
      <c r="C681" s="41">
        <f t="shared" si="30"/>
        <v>45</v>
      </c>
    </row>
    <row r="682" spans="1:3" x14ac:dyDescent="0.25">
      <c r="A682" s="45">
        <f t="shared" si="32"/>
        <v>45601</v>
      </c>
      <c r="B682" s="46">
        <f t="shared" si="31"/>
        <v>45601</v>
      </c>
      <c r="C682" s="41">
        <f t="shared" si="30"/>
        <v>45</v>
      </c>
    </row>
    <row r="683" spans="1:3" x14ac:dyDescent="0.25">
      <c r="A683" s="45">
        <f t="shared" si="32"/>
        <v>45602</v>
      </c>
      <c r="B683" s="46">
        <f t="shared" si="31"/>
        <v>45602</v>
      </c>
      <c r="C683" s="41">
        <f t="shared" si="30"/>
        <v>45</v>
      </c>
    </row>
    <row r="684" spans="1:3" x14ac:dyDescent="0.25">
      <c r="A684" s="45">
        <f t="shared" si="32"/>
        <v>45603</v>
      </c>
      <c r="B684" s="46">
        <f t="shared" si="31"/>
        <v>45603</v>
      </c>
      <c r="C684" s="41">
        <f t="shared" si="30"/>
        <v>45</v>
      </c>
    </row>
    <row r="685" spans="1:3" x14ac:dyDescent="0.25">
      <c r="A685" s="45">
        <f t="shared" si="32"/>
        <v>45604</v>
      </c>
      <c r="B685" s="46">
        <f t="shared" si="31"/>
        <v>45604</v>
      </c>
      <c r="C685" s="41">
        <f t="shared" si="30"/>
        <v>45</v>
      </c>
    </row>
    <row r="686" spans="1:3" x14ac:dyDescent="0.25">
      <c r="A686" s="45">
        <f t="shared" si="32"/>
        <v>45605</v>
      </c>
      <c r="B686" s="46">
        <f t="shared" si="31"/>
        <v>45605</v>
      </c>
      <c r="C686" s="41">
        <f t="shared" si="30"/>
        <v>45</v>
      </c>
    </row>
    <row r="687" spans="1:3" x14ac:dyDescent="0.25">
      <c r="A687" s="45">
        <f t="shared" si="32"/>
        <v>45606</v>
      </c>
      <c r="B687" s="46">
        <f t="shared" si="31"/>
        <v>45606</v>
      </c>
      <c r="C687" s="41">
        <f t="shared" si="30"/>
        <v>46</v>
      </c>
    </row>
    <row r="688" spans="1:3" x14ac:dyDescent="0.25">
      <c r="A688" s="45">
        <f t="shared" si="32"/>
        <v>45607</v>
      </c>
      <c r="B688" s="46">
        <f t="shared" si="31"/>
        <v>45607</v>
      </c>
      <c r="C688" s="41">
        <f t="shared" si="30"/>
        <v>46</v>
      </c>
    </row>
    <row r="689" spans="1:3" x14ac:dyDescent="0.25">
      <c r="A689" s="45">
        <f t="shared" si="32"/>
        <v>45608</v>
      </c>
      <c r="B689" s="46">
        <f t="shared" si="31"/>
        <v>45608</v>
      </c>
      <c r="C689" s="41">
        <f t="shared" si="30"/>
        <v>46</v>
      </c>
    </row>
    <row r="690" spans="1:3" x14ac:dyDescent="0.25">
      <c r="A690" s="45">
        <f t="shared" si="32"/>
        <v>45609</v>
      </c>
      <c r="B690" s="46">
        <f t="shared" si="31"/>
        <v>45609</v>
      </c>
      <c r="C690" s="41">
        <f t="shared" si="30"/>
        <v>46</v>
      </c>
    </row>
    <row r="691" spans="1:3" x14ac:dyDescent="0.25">
      <c r="A691" s="45">
        <f t="shared" si="32"/>
        <v>45610</v>
      </c>
      <c r="B691" s="46">
        <f t="shared" si="31"/>
        <v>45610</v>
      </c>
      <c r="C691" s="41">
        <f t="shared" si="30"/>
        <v>46</v>
      </c>
    </row>
    <row r="692" spans="1:3" x14ac:dyDescent="0.25">
      <c r="A692" s="45">
        <f t="shared" si="32"/>
        <v>45611</v>
      </c>
      <c r="B692" s="46">
        <f t="shared" si="31"/>
        <v>45611</v>
      </c>
      <c r="C692" s="41">
        <f t="shared" si="30"/>
        <v>46</v>
      </c>
    </row>
    <row r="693" spans="1:3" x14ac:dyDescent="0.25">
      <c r="A693" s="45">
        <f t="shared" si="32"/>
        <v>45612</v>
      </c>
      <c r="B693" s="46">
        <f t="shared" si="31"/>
        <v>45612</v>
      </c>
      <c r="C693" s="41">
        <f t="shared" si="30"/>
        <v>46</v>
      </c>
    </row>
    <row r="694" spans="1:3" x14ac:dyDescent="0.25">
      <c r="A694" s="45">
        <f t="shared" si="32"/>
        <v>45613</v>
      </c>
      <c r="B694" s="46">
        <f t="shared" si="31"/>
        <v>45613</v>
      </c>
      <c r="C694" s="41">
        <f t="shared" si="30"/>
        <v>47</v>
      </c>
    </row>
    <row r="695" spans="1:3" x14ac:dyDescent="0.25">
      <c r="A695" s="45">
        <f t="shared" si="32"/>
        <v>45614</v>
      </c>
      <c r="B695" s="46">
        <f t="shared" si="31"/>
        <v>45614</v>
      </c>
      <c r="C695" s="41">
        <f t="shared" si="30"/>
        <v>47</v>
      </c>
    </row>
    <row r="696" spans="1:3" x14ac:dyDescent="0.25">
      <c r="A696" s="45">
        <f t="shared" si="32"/>
        <v>45615</v>
      </c>
      <c r="B696" s="46">
        <f t="shared" si="31"/>
        <v>45615</v>
      </c>
      <c r="C696" s="41">
        <f t="shared" si="30"/>
        <v>47</v>
      </c>
    </row>
    <row r="697" spans="1:3" x14ac:dyDescent="0.25">
      <c r="A697" s="45">
        <f t="shared" si="32"/>
        <v>45616</v>
      </c>
      <c r="B697" s="46">
        <f t="shared" si="31"/>
        <v>45616</v>
      </c>
      <c r="C697" s="41">
        <f t="shared" si="30"/>
        <v>47</v>
      </c>
    </row>
    <row r="698" spans="1:3" x14ac:dyDescent="0.25">
      <c r="A698" s="45">
        <f t="shared" si="32"/>
        <v>45617</v>
      </c>
      <c r="B698" s="46">
        <f t="shared" si="31"/>
        <v>45617</v>
      </c>
      <c r="C698" s="41">
        <f t="shared" si="30"/>
        <v>47</v>
      </c>
    </row>
    <row r="699" spans="1:3" x14ac:dyDescent="0.25">
      <c r="A699" s="45">
        <f t="shared" si="32"/>
        <v>45618</v>
      </c>
      <c r="B699" s="46">
        <f t="shared" si="31"/>
        <v>45618</v>
      </c>
      <c r="C699" s="41">
        <f t="shared" si="30"/>
        <v>47</v>
      </c>
    </row>
    <row r="700" spans="1:3" x14ac:dyDescent="0.25">
      <c r="A700" s="45">
        <f t="shared" si="32"/>
        <v>45619</v>
      </c>
      <c r="B700" s="46">
        <f t="shared" si="31"/>
        <v>45619</v>
      </c>
      <c r="C700" s="41">
        <f t="shared" si="30"/>
        <v>47</v>
      </c>
    </row>
    <row r="701" spans="1:3" x14ac:dyDescent="0.25">
      <c r="A701" s="45">
        <f t="shared" si="32"/>
        <v>45620</v>
      </c>
      <c r="B701" s="46">
        <f t="shared" si="31"/>
        <v>45620</v>
      </c>
      <c r="C701" s="41">
        <f t="shared" si="30"/>
        <v>48</v>
      </c>
    </row>
    <row r="702" spans="1:3" x14ac:dyDescent="0.25">
      <c r="A702" s="45">
        <f t="shared" si="32"/>
        <v>45621</v>
      </c>
      <c r="B702" s="46">
        <f t="shared" si="31"/>
        <v>45621</v>
      </c>
      <c r="C702" s="41">
        <f t="shared" si="30"/>
        <v>48</v>
      </c>
    </row>
    <row r="703" spans="1:3" x14ac:dyDescent="0.25">
      <c r="A703" s="45">
        <f t="shared" si="32"/>
        <v>45622</v>
      </c>
      <c r="B703" s="46">
        <f t="shared" si="31"/>
        <v>45622</v>
      </c>
      <c r="C703" s="41">
        <f t="shared" si="30"/>
        <v>48</v>
      </c>
    </row>
    <row r="704" spans="1:3" x14ac:dyDescent="0.25">
      <c r="A704" s="45">
        <f t="shared" si="32"/>
        <v>45623</v>
      </c>
      <c r="B704" s="46">
        <f t="shared" si="31"/>
        <v>45623</v>
      </c>
      <c r="C704" s="41">
        <f t="shared" si="30"/>
        <v>48</v>
      </c>
    </row>
    <row r="705" spans="1:3" x14ac:dyDescent="0.25">
      <c r="A705" s="45">
        <f t="shared" si="32"/>
        <v>45624</v>
      </c>
      <c r="B705" s="46">
        <f t="shared" si="31"/>
        <v>45624</v>
      </c>
      <c r="C705" s="41">
        <f t="shared" si="30"/>
        <v>48</v>
      </c>
    </row>
    <row r="706" spans="1:3" x14ac:dyDescent="0.25">
      <c r="A706" s="45">
        <f t="shared" si="32"/>
        <v>45625</v>
      </c>
      <c r="B706" s="46">
        <f t="shared" si="31"/>
        <v>45625</v>
      </c>
      <c r="C706" s="41">
        <f t="shared" si="30"/>
        <v>48</v>
      </c>
    </row>
    <row r="707" spans="1:3" x14ac:dyDescent="0.25">
      <c r="A707" s="45">
        <f t="shared" si="32"/>
        <v>45626</v>
      </c>
      <c r="B707" s="46">
        <f t="shared" si="31"/>
        <v>45626</v>
      </c>
      <c r="C707" s="41">
        <f t="shared" si="30"/>
        <v>48</v>
      </c>
    </row>
    <row r="708" spans="1:3" x14ac:dyDescent="0.25">
      <c r="A708" s="45">
        <f t="shared" si="32"/>
        <v>45627</v>
      </c>
      <c r="B708" s="46">
        <f t="shared" si="31"/>
        <v>45627</v>
      </c>
      <c r="C708" s="41">
        <f t="shared" si="30"/>
        <v>49</v>
      </c>
    </row>
    <row r="709" spans="1:3" x14ac:dyDescent="0.25">
      <c r="A709" s="45">
        <f t="shared" si="32"/>
        <v>45628</v>
      </c>
      <c r="B709" s="46">
        <f t="shared" si="31"/>
        <v>45628</v>
      </c>
      <c r="C709" s="41">
        <f t="shared" si="30"/>
        <v>49</v>
      </c>
    </row>
    <row r="710" spans="1:3" x14ac:dyDescent="0.25">
      <c r="A710" s="45">
        <f t="shared" si="32"/>
        <v>45629</v>
      </c>
      <c r="B710" s="46">
        <f t="shared" si="31"/>
        <v>45629</v>
      </c>
      <c r="C710" s="41">
        <f t="shared" si="30"/>
        <v>49</v>
      </c>
    </row>
    <row r="711" spans="1:3" x14ac:dyDescent="0.25">
      <c r="A711" s="45">
        <f t="shared" si="32"/>
        <v>45630</v>
      </c>
      <c r="B711" s="46">
        <f t="shared" si="31"/>
        <v>45630</v>
      </c>
      <c r="C711" s="41">
        <f t="shared" si="30"/>
        <v>49</v>
      </c>
    </row>
    <row r="712" spans="1:3" x14ac:dyDescent="0.25">
      <c r="A712" s="45">
        <f t="shared" si="32"/>
        <v>45631</v>
      </c>
      <c r="B712" s="46">
        <f t="shared" si="31"/>
        <v>45631</v>
      </c>
      <c r="C712" s="41">
        <f t="shared" ref="C712:C738" si="33">WEEKNUM(A712)</f>
        <v>49</v>
      </c>
    </row>
    <row r="713" spans="1:3" x14ac:dyDescent="0.25">
      <c r="A713" s="45">
        <f t="shared" si="32"/>
        <v>45632</v>
      </c>
      <c r="B713" s="46">
        <f t="shared" ref="B713:B738" si="34">A713</f>
        <v>45632</v>
      </c>
      <c r="C713" s="41">
        <f t="shared" si="33"/>
        <v>49</v>
      </c>
    </row>
    <row r="714" spans="1:3" x14ac:dyDescent="0.25">
      <c r="A714" s="45">
        <f t="shared" ref="A714:A738" si="35">A713+1</f>
        <v>45633</v>
      </c>
      <c r="B714" s="46">
        <f t="shared" si="34"/>
        <v>45633</v>
      </c>
      <c r="C714" s="41">
        <f t="shared" si="33"/>
        <v>49</v>
      </c>
    </row>
    <row r="715" spans="1:3" x14ac:dyDescent="0.25">
      <c r="A715" s="45">
        <f t="shared" si="35"/>
        <v>45634</v>
      </c>
      <c r="B715" s="46">
        <f t="shared" si="34"/>
        <v>45634</v>
      </c>
      <c r="C715" s="41">
        <f t="shared" si="33"/>
        <v>50</v>
      </c>
    </row>
    <row r="716" spans="1:3" x14ac:dyDescent="0.25">
      <c r="A716" s="45">
        <f t="shared" si="35"/>
        <v>45635</v>
      </c>
      <c r="B716" s="46">
        <f t="shared" si="34"/>
        <v>45635</v>
      </c>
      <c r="C716" s="41">
        <f t="shared" si="33"/>
        <v>50</v>
      </c>
    </row>
    <row r="717" spans="1:3" x14ac:dyDescent="0.25">
      <c r="A717" s="45">
        <f t="shared" si="35"/>
        <v>45636</v>
      </c>
      <c r="B717" s="46">
        <f t="shared" si="34"/>
        <v>45636</v>
      </c>
      <c r="C717" s="41">
        <f t="shared" si="33"/>
        <v>50</v>
      </c>
    </row>
    <row r="718" spans="1:3" x14ac:dyDescent="0.25">
      <c r="A718" s="45">
        <f t="shared" si="35"/>
        <v>45637</v>
      </c>
      <c r="B718" s="46">
        <f t="shared" si="34"/>
        <v>45637</v>
      </c>
      <c r="C718" s="41">
        <f t="shared" si="33"/>
        <v>50</v>
      </c>
    </row>
    <row r="719" spans="1:3" x14ac:dyDescent="0.25">
      <c r="A719" s="45">
        <f t="shared" si="35"/>
        <v>45638</v>
      </c>
      <c r="B719" s="46">
        <f t="shared" si="34"/>
        <v>45638</v>
      </c>
      <c r="C719" s="41">
        <f t="shared" si="33"/>
        <v>50</v>
      </c>
    </row>
    <row r="720" spans="1:3" x14ac:dyDescent="0.25">
      <c r="A720" s="45">
        <f t="shared" si="35"/>
        <v>45639</v>
      </c>
      <c r="B720" s="46">
        <f t="shared" si="34"/>
        <v>45639</v>
      </c>
      <c r="C720" s="41">
        <f t="shared" si="33"/>
        <v>50</v>
      </c>
    </row>
    <row r="721" spans="1:3" x14ac:dyDescent="0.25">
      <c r="A721" s="45">
        <f t="shared" si="35"/>
        <v>45640</v>
      </c>
      <c r="B721" s="46">
        <f t="shared" si="34"/>
        <v>45640</v>
      </c>
      <c r="C721" s="41">
        <f t="shared" si="33"/>
        <v>50</v>
      </c>
    </row>
    <row r="722" spans="1:3" x14ac:dyDescent="0.25">
      <c r="A722" s="45">
        <f t="shared" si="35"/>
        <v>45641</v>
      </c>
      <c r="B722" s="46">
        <f t="shared" si="34"/>
        <v>45641</v>
      </c>
      <c r="C722" s="41">
        <f t="shared" si="33"/>
        <v>51</v>
      </c>
    </row>
    <row r="723" spans="1:3" x14ac:dyDescent="0.25">
      <c r="A723" s="45">
        <f t="shared" si="35"/>
        <v>45642</v>
      </c>
      <c r="B723" s="46">
        <f t="shared" si="34"/>
        <v>45642</v>
      </c>
      <c r="C723" s="41">
        <f t="shared" si="33"/>
        <v>51</v>
      </c>
    </row>
    <row r="724" spans="1:3" x14ac:dyDescent="0.25">
      <c r="A724" s="45">
        <f t="shared" si="35"/>
        <v>45643</v>
      </c>
      <c r="B724" s="46">
        <f t="shared" si="34"/>
        <v>45643</v>
      </c>
      <c r="C724" s="41">
        <f t="shared" si="33"/>
        <v>51</v>
      </c>
    </row>
    <row r="725" spans="1:3" x14ac:dyDescent="0.25">
      <c r="A725" s="45">
        <f t="shared" si="35"/>
        <v>45644</v>
      </c>
      <c r="B725" s="46">
        <f t="shared" si="34"/>
        <v>45644</v>
      </c>
      <c r="C725" s="41">
        <f t="shared" si="33"/>
        <v>51</v>
      </c>
    </row>
    <row r="726" spans="1:3" x14ac:dyDescent="0.25">
      <c r="A726" s="45">
        <f t="shared" si="35"/>
        <v>45645</v>
      </c>
      <c r="B726" s="46">
        <f t="shared" si="34"/>
        <v>45645</v>
      </c>
      <c r="C726" s="41">
        <f t="shared" si="33"/>
        <v>51</v>
      </c>
    </row>
    <row r="727" spans="1:3" x14ac:dyDescent="0.25">
      <c r="A727" s="45">
        <f t="shared" si="35"/>
        <v>45646</v>
      </c>
      <c r="B727" s="46">
        <f t="shared" si="34"/>
        <v>45646</v>
      </c>
      <c r="C727" s="41">
        <f t="shared" si="33"/>
        <v>51</v>
      </c>
    </row>
    <row r="728" spans="1:3" x14ac:dyDescent="0.25">
      <c r="A728" s="45">
        <f t="shared" si="35"/>
        <v>45647</v>
      </c>
      <c r="B728" s="46">
        <f t="shared" si="34"/>
        <v>45647</v>
      </c>
      <c r="C728" s="41">
        <f t="shared" si="33"/>
        <v>51</v>
      </c>
    </row>
    <row r="729" spans="1:3" x14ac:dyDescent="0.25">
      <c r="A729" s="45">
        <f t="shared" si="35"/>
        <v>45648</v>
      </c>
      <c r="B729" s="46">
        <f t="shared" si="34"/>
        <v>45648</v>
      </c>
      <c r="C729" s="41">
        <f t="shared" si="33"/>
        <v>52</v>
      </c>
    </row>
    <row r="730" spans="1:3" x14ac:dyDescent="0.25">
      <c r="A730" s="45">
        <f t="shared" si="35"/>
        <v>45649</v>
      </c>
      <c r="B730" s="46">
        <f t="shared" si="34"/>
        <v>45649</v>
      </c>
      <c r="C730" s="41">
        <f t="shared" si="33"/>
        <v>52</v>
      </c>
    </row>
    <row r="731" spans="1:3" x14ac:dyDescent="0.25">
      <c r="A731" s="45">
        <f t="shared" si="35"/>
        <v>45650</v>
      </c>
      <c r="B731" s="46">
        <f t="shared" si="34"/>
        <v>45650</v>
      </c>
      <c r="C731" s="41">
        <f t="shared" si="33"/>
        <v>52</v>
      </c>
    </row>
    <row r="732" spans="1:3" x14ac:dyDescent="0.25">
      <c r="A732" s="45">
        <f t="shared" si="35"/>
        <v>45651</v>
      </c>
      <c r="B732" s="46">
        <f t="shared" si="34"/>
        <v>45651</v>
      </c>
      <c r="C732" s="41">
        <f t="shared" si="33"/>
        <v>52</v>
      </c>
    </row>
    <row r="733" spans="1:3" x14ac:dyDescent="0.25">
      <c r="A733" s="45">
        <f t="shared" si="35"/>
        <v>45652</v>
      </c>
      <c r="B733" s="46">
        <f t="shared" si="34"/>
        <v>45652</v>
      </c>
      <c r="C733" s="41">
        <f t="shared" si="33"/>
        <v>52</v>
      </c>
    </row>
    <row r="734" spans="1:3" x14ac:dyDescent="0.25">
      <c r="A734" s="45">
        <f t="shared" si="35"/>
        <v>45653</v>
      </c>
      <c r="B734" s="46">
        <f t="shared" si="34"/>
        <v>45653</v>
      </c>
      <c r="C734" s="41">
        <f t="shared" si="33"/>
        <v>52</v>
      </c>
    </row>
    <row r="735" spans="1:3" x14ac:dyDescent="0.25">
      <c r="A735" s="45">
        <f t="shared" si="35"/>
        <v>45654</v>
      </c>
      <c r="B735" s="46">
        <f t="shared" si="34"/>
        <v>45654</v>
      </c>
      <c r="C735" s="41">
        <f t="shared" si="33"/>
        <v>52</v>
      </c>
    </row>
    <row r="736" spans="1:3" x14ac:dyDescent="0.25">
      <c r="A736" s="45">
        <f t="shared" si="35"/>
        <v>45655</v>
      </c>
      <c r="B736" s="46">
        <f t="shared" si="34"/>
        <v>45655</v>
      </c>
      <c r="C736" s="41">
        <f t="shared" si="33"/>
        <v>53</v>
      </c>
    </row>
    <row r="737" spans="1:3" x14ac:dyDescent="0.25">
      <c r="A737" s="45">
        <f t="shared" si="35"/>
        <v>45656</v>
      </c>
      <c r="B737" s="46">
        <f t="shared" si="34"/>
        <v>45656</v>
      </c>
      <c r="C737" s="41">
        <f t="shared" si="33"/>
        <v>53</v>
      </c>
    </row>
    <row r="738" spans="1:3" x14ac:dyDescent="0.25">
      <c r="A738" s="45">
        <f t="shared" si="35"/>
        <v>45657</v>
      </c>
      <c r="B738" s="46">
        <f t="shared" si="34"/>
        <v>45657</v>
      </c>
      <c r="C738" s="41">
        <f t="shared" si="33"/>
        <v>53</v>
      </c>
    </row>
    <row r="739" spans="1:3" x14ac:dyDescent="0.25">
      <c r="A739" s="41"/>
      <c r="B739" s="41"/>
    </row>
    <row r="740" spans="1:3" x14ac:dyDescent="0.25">
      <c r="A740" s="41"/>
      <c r="B740" s="41"/>
    </row>
    <row r="741" spans="1:3" x14ac:dyDescent="0.25">
      <c r="A741" s="41"/>
      <c r="B741" s="41"/>
    </row>
    <row r="742" spans="1:3" x14ac:dyDescent="0.25">
      <c r="A742" s="41"/>
      <c r="B742" s="41"/>
    </row>
    <row r="743" spans="1:3" x14ac:dyDescent="0.25">
      <c r="A743" s="41"/>
      <c r="B743" s="41"/>
    </row>
    <row r="744" spans="1:3" x14ac:dyDescent="0.25">
      <c r="A744" s="41"/>
      <c r="B744" s="41"/>
    </row>
    <row r="745" spans="1:3" x14ac:dyDescent="0.25">
      <c r="A745" s="41"/>
      <c r="B745" s="41"/>
    </row>
    <row r="746" spans="1:3" x14ac:dyDescent="0.25">
      <c r="A746" s="41"/>
      <c r="B746" s="41"/>
    </row>
    <row r="747" spans="1:3" x14ac:dyDescent="0.25">
      <c r="A747" s="41"/>
      <c r="B747" s="41"/>
    </row>
    <row r="748" spans="1:3" x14ac:dyDescent="0.25">
      <c r="A748" s="41"/>
      <c r="B748" s="41"/>
    </row>
    <row r="749" spans="1:3" x14ac:dyDescent="0.25">
      <c r="A749" s="41"/>
      <c r="B749" s="41"/>
    </row>
    <row r="750" spans="1:3" x14ac:dyDescent="0.25">
      <c r="A750" s="41"/>
      <c r="B750" s="41"/>
    </row>
    <row r="751" spans="1:3" x14ac:dyDescent="0.25">
      <c r="A751" s="41"/>
      <c r="B751" s="41"/>
    </row>
    <row r="752" spans="1:3" x14ac:dyDescent="0.25">
      <c r="A752" s="41"/>
      <c r="B752" s="41"/>
    </row>
    <row r="753" spans="1:2" x14ac:dyDescent="0.25">
      <c r="A753" s="41"/>
      <c r="B753" s="41"/>
    </row>
    <row r="754" spans="1:2" x14ac:dyDescent="0.25">
      <c r="A754" s="41"/>
      <c r="B754" s="41"/>
    </row>
    <row r="755" spans="1:2" x14ac:dyDescent="0.25">
      <c r="A755" s="41"/>
      <c r="B755" s="41"/>
    </row>
    <row r="756" spans="1:2" x14ac:dyDescent="0.25">
      <c r="A756" s="41"/>
      <c r="B756" s="41"/>
    </row>
    <row r="757" spans="1:2" x14ac:dyDescent="0.25">
      <c r="A757" s="41"/>
      <c r="B757" s="41"/>
    </row>
    <row r="758" spans="1:2" x14ac:dyDescent="0.25">
      <c r="A758" s="41"/>
      <c r="B758" s="41"/>
    </row>
    <row r="759" spans="1:2" x14ac:dyDescent="0.25">
      <c r="A759" s="41"/>
      <c r="B759" s="41"/>
    </row>
    <row r="760" spans="1:2" x14ac:dyDescent="0.25">
      <c r="A760" s="41"/>
      <c r="B760" s="41"/>
    </row>
    <row r="761" spans="1:2" x14ac:dyDescent="0.25">
      <c r="A761" s="41"/>
      <c r="B761" s="41"/>
    </row>
    <row r="762" spans="1:2" x14ac:dyDescent="0.25">
      <c r="A762" s="41"/>
      <c r="B762" s="41"/>
    </row>
    <row r="763" spans="1:2" x14ac:dyDescent="0.25">
      <c r="A763" s="41"/>
      <c r="B763" s="41"/>
    </row>
    <row r="764" spans="1:2" x14ac:dyDescent="0.25">
      <c r="A764" s="41"/>
      <c r="B764" s="41"/>
    </row>
    <row r="765" spans="1:2" x14ac:dyDescent="0.25">
      <c r="A765" s="41"/>
      <c r="B765" s="41"/>
    </row>
    <row r="766" spans="1:2" x14ac:dyDescent="0.25">
      <c r="A766" s="41"/>
      <c r="B766" s="41"/>
    </row>
    <row r="767" spans="1:2" x14ac:dyDescent="0.25">
      <c r="A767" s="41"/>
      <c r="B767" s="41"/>
    </row>
    <row r="768" spans="1:2" x14ac:dyDescent="0.25">
      <c r="A768" s="41"/>
      <c r="B768" s="41"/>
    </row>
    <row r="769" spans="1:2" x14ac:dyDescent="0.25">
      <c r="A769" s="41"/>
      <c r="B769" s="41"/>
    </row>
    <row r="770" spans="1:2" x14ac:dyDescent="0.25">
      <c r="A770" s="41"/>
      <c r="B770" s="41"/>
    </row>
    <row r="771" spans="1:2" x14ac:dyDescent="0.25">
      <c r="A771" s="41"/>
      <c r="B771" s="41"/>
    </row>
    <row r="772" spans="1:2" x14ac:dyDescent="0.25">
      <c r="A772" s="41"/>
      <c r="B772" s="41"/>
    </row>
    <row r="773" spans="1:2" x14ac:dyDescent="0.25">
      <c r="A773" s="41"/>
      <c r="B773" s="41"/>
    </row>
    <row r="774" spans="1:2" x14ac:dyDescent="0.25">
      <c r="A774" s="41"/>
      <c r="B774" s="41"/>
    </row>
    <row r="775" spans="1:2" x14ac:dyDescent="0.25">
      <c r="A775" s="41"/>
      <c r="B775" s="41"/>
    </row>
    <row r="776" spans="1:2" x14ac:dyDescent="0.25">
      <c r="A776" s="41"/>
      <c r="B776" s="41"/>
    </row>
    <row r="777" spans="1:2" x14ac:dyDescent="0.25">
      <c r="A777" s="41"/>
      <c r="B777" s="41"/>
    </row>
    <row r="778" spans="1:2" x14ac:dyDescent="0.25">
      <c r="A778" s="41"/>
      <c r="B778" s="41"/>
    </row>
    <row r="779" spans="1:2" x14ac:dyDescent="0.25">
      <c r="A779" s="41"/>
      <c r="B779" s="41"/>
    </row>
    <row r="780" spans="1:2" x14ac:dyDescent="0.25">
      <c r="A780" s="41"/>
      <c r="B780" s="41"/>
    </row>
    <row r="781" spans="1:2" x14ac:dyDescent="0.25">
      <c r="A781" s="41"/>
      <c r="B781" s="41"/>
    </row>
    <row r="782" spans="1:2" x14ac:dyDescent="0.25">
      <c r="A782" s="41"/>
      <c r="B782" s="41"/>
    </row>
    <row r="783" spans="1:2" x14ac:dyDescent="0.25">
      <c r="A783" s="41"/>
      <c r="B783" s="41"/>
    </row>
    <row r="784" spans="1:2" x14ac:dyDescent="0.25">
      <c r="A784" s="41"/>
      <c r="B784" s="41"/>
    </row>
    <row r="785" spans="1:2" x14ac:dyDescent="0.25">
      <c r="A785" s="41"/>
      <c r="B785" s="41"/>
    </row>
    <row r="786" spans="1:2" x14ac:dyDescent="0.25">
      <c r="A786" s="41"/>
      <c r="B786" s="41"/>
    </row>
    <row r="787" spans="1:2" x14ac:dyDescent="0.25">
      <c r="A787" s="41"/>
      <c r="B787" s="41"/>
    </row>
    <row r="788" spans="1:2" x14ac:dyDescent="0.25">
      <c r="A788" s="41"/>
      <c r="B788" s="41"/>
    </row>
    <row r="789" spans="1:2" x14ac:dyDescent="0.25">
      <c r="A789" s="41"/>
      <c r="B789" s="41"/>
    </row>
    <row r="790" spans="1:2" x14ac:dyDescent="0.25">
      <c r="A790" s="41"/>
      <c r="B790" s="41"/>
    </row>
    <row r="791" spans="1:2" x14ac:dyDescent="0.25">
      <c r="A791" s="41"/>
      <c r="B791" s="41"/>
    </row>
    <row r="792" spans="1:2" x14ac:dyDescent="0.25">
      <c r="A792" s="41"/>
      <c r="B792" s="41"/>
    </row>
    <row r="793" spans="1:2" x14ac:dyDescent="0.25">
      <c r="A793" s="41"/>
      <c r="B793" s="41"/>
    </row>
    <row r="794" spans="1:2" x14ac:dyDescent="0.25">
      <c r="A794" s="41"/>
      <c r="B794" s="41"/>
    </row>
    <row r="795" spans="1:2" x14ac:dyDescent="0.25">
      <c r="A795" s="41"/>
      <c r="B795" s="41"/>
    </row>
    <row r="796" spans="1:2" x14ac:dyDescent="0.25">
      <c r="A796" s="41"/>
      <c r="B796" s="41"/>
    </row>
    <row r="797" spans="1:2" x14ac:dyDescent="0.25">
      <c r="A797" s="41"/>
      <c r="B797" s="41"/>
    </row>
    <row r="798" spans="1:2" x14ac:dyDescent="0.25">
      <c r="A798" s="41"/>
      <c r="B798" s="41"/>
    </row>
    <row r="799" spans="1:2" x14ac:dyDescent="0.25">
      <c r="A799" s="41"/>
      <c r="B799" s="41"/>
    </row>
    <row r="800" spans="1:2" x14ac:dyDescent="0.25">
      <c r="A800" s="41"/>
      <c r="B800" s="41"/>
    </row>
    <row r="801" spans="1:2" x14ac:dyDescent="0.25">
      <c r="A801" s="41"/>
      <c r="B801" s="41"/>
    </row>
    <row r="802" spans="1:2" x14ac:dyDescent="0.25">
      <c r="A802" s="41"/>
      <c r="B802" s="41"/>
    </row>
    <row r="803" spans="1:2" x14ac:dyDescent="0.25">
      <c r="A803" s="41"/>
      <c r="B803" s="41"/>
    </row>
    <row r="804" spans="1:2" x14ac:dyDescent="0.25">
      <c r="A804" s="41"/>
      <c r="B804" s="41"/>
    </row>
    <row r="805" spans="1:2" x14ac:dyDescent="0.25">
      <c r="A805" s="41"/>
      <c r="B805" s="41"/>
    </row>
    <row r="806" spans="1:2" x14ac:dyDescent="0.25">
      <c r="A806" s="41"/>
      <c r="B806" s="41"/>
    </row>
    <row r="807" spans="1:2" x14ac:dyDescent="0.25">
      <c r="A807" s="41"/>
      <c r="B807" s="41"/>
    </row>
    <row r="808" spans="1:2" x14ac:dyDescent="0.25">
      <c r="A808" s="41"/>
      <c r="B808" s="41"/>
    </row>
    <row r="809" spans="1:2" x14ac:dyDescent="0.25">
      <c r="A809" s="41"/>
      <c r="B809" s="41"/>
    </row>
    <row r="810" spans="1:2" x14ac:dyDescent="0.25">
      <c r="A810" s="41"/>
      <c r="B810" s="41"/>
    </row>
    <row r="811" spans="1:2" x14ac:dyDescent="0.25">
      <c r="A811" s="41"/>
      <c r="B811" s="41"/>
    </row>
    <row r="812" spans="1:2" x14ac:dyDescent="0.25">
      <c r="A812" s="41"/>
      <c r="B812" s="41"/>
    </row>
    <row r="813" spans="1:2" x14ac:dyDescent="0.25">
      <c r="A813" s="41"/>
      <c r="B813" s="41"/>
    </row>
    <row r="814" spans="1:2" x14ac:dyDescent="0.25">
      <c r="A814" s="41"/>
      <c r="B814" s="41"/>
    </row>
    <row r="815" spans="1:2" x14ac:dyDescent="0.25">
      <c r="A815" s="41"/>
      <c r="B815" s="41"/>
    </row>
    <row r="816" spans="1:2" x14ac:dyDescent="0.25">
      <c r="A816" s="41"/>
      <c r="B816" s="41"/>
    </row>
    <row r="817" spans="1:2" x14ac:dyDescent="0.25">
      <c r="A817" s="41"/>
      <c r="B817" s="41"/>
    </row>
    <row r="818" spans="1:2" x14ac:dyDescent="0.25">
      <c r="A818" s="41"/>
      <c r="B818" s="41"/>
    </row>
    <row r="819" spans="1:2" x14ac:dyDescent="0.25">
      <c r="A819" s="41"/>
      <c r="B819" s="41"/>
    </row>
    <row r="820" spans="1:2" x14ac:dyDescent="0.25">
      <c r="A820" s="41"/>
      <c r="B820" s="41"/>
    </row>
    <row r="821" spans="1:2" x14ac:dyDescent="0.25">
      <c r="A821" s="41"/>
      <c r="B821" s="41"/>
    </row>
    <row r="822" spans="1:2" x14ac:dyDescent="0.25">
      <c r="A822" s="41"/>
      <c r="B822" s="41"/>
    </row>
    <row r="823" spans="1:2" x14ac:dyDescent="0.25">
      <c r="A823" s="41"/>
      <c r="B823" s="41"/>
    </row>
    <row r="824" spans="1:2" x14ac:dyDescent="0.25">
      <c r="A824" s="41"/>
      <c r="B824" s="41"/>
    </row>
    <row r="825" spans="1:2" x14ac:dyDescent="0.25">
      <c r="A825" s="41"/>
      <c r="B825" s="41"/>
    </row>
    <row r="826" spans="1:2" x14ac:dyDescent="0.25">
      <c r="A826" s="41"/>
      <c r="B826" s="41"/>
    </row>
    <row r="827" spans="1:2" x14ac:dyDescent="0.25">
      <c r="A827" s="41"/>
      <c r="B827" s="41"/>
    </row>
    <row r="828" spans="1:2" x14ac:dyDescent="0.25">
      <c r="A828" s="41"/>
      <c r="B828" s="41"/>
    </row>
    <row r="829" spans="1:2" x14ac:dyDescent="0.25">
      <c r="A829" s="41"/>
      <c r="B829" s="41"/>
    </row>
    <row r="830" spans="1:2" x14ac:dyDescent="0.25">
      <c r="A830" s="41"/>
      <c r="B830" s="41"/>
    </row>
    <row r="831" spans="1:2" x14ac:dyDescent="0.25">
      <c r="A831" s="41"/>
      <c r="B831" s="41"/>
    </row>
    <row r="832" spans="1:2" x14ac:dyDescent="0.25">
      <c r="A832" s="41"/>
      <c r="B832" s="41"/>
    </row>
    <row r="833" spans="1:2" x14ac:dyDescent="0.25">
      <c r="A833" s="41"/>
      <c r="B833" s="41"/>
    </row>
    <row r="834" spans="1:2" x14ac:dyDescent="0.25">
      <c r="A834" s="41"/>
      <c r="B834" s="41"/>
    </row>
    <row r="835" spans="1:2" x14ac:dyDescent="0.25">
      <c r="A835" s="41"/>
      <c r="B835" s="41"/>
    </row>
    <row r="836" spans="1:2" x14ac:dyDescent="0.25">
      <c r="A836" s="41"/>
      <c r="B836" s="41"/>
    </row>
    <row r="837" spans="1:2" x14ac:dyDescent="0.25">
      <c r="A837" s="41"/>
      <c r="B837" s="41"/>
    </row>
    <row r="838" spans="1:2" x14ac:dyDescent="0.25">
      <c r="A838" s="41"/>
      <c r="B838" s="41"/>
    </row>
    <row r="839" spans="1:2" x14ac:dyDescent="0.25">
      <c r="A839" s="41"/>
      <c r="B839" s="41"/>
    </row>
    <row r="840" spans="1:2" x14ac:dyDescent="0.25">
      <c r="A840" s="41"/>
      <c r="B840" s="41"/>
    </row>
    <row r="841" spans="1:2" x14ac:dyDescent="0.25">
      <c r="A841" s="41"/>
      <c r="B841" s="41"/>
    </row>
    <row r="842" spans="1:2" x14ac:dyDescent="0.25">
      <c r="A842" s="41"/>
      <c r="B842" s="41"/>
    </row>
    <row r="843" spans="1:2" x14ac:dyDescent="0.25">
      <c r="A843" s="41"/>
      <c r="B843" s="41"/>
    </row>
    <row r="844" spans="1:2" x14ac:dyDescent="0.25">
      <c r="A844" s="41"/>
      <c r="B844" s="41"/>
    </row>
    <row r="845" spans="1:2" x14ac:dyDescent="0.25">
      <c r="A845" s="41"/>
      <c r="B845" s="41"/>
    </row>
    <row r="846" spans="1:2" x14ac:dyDescent="0.25">
      <c r="A846" s="41"/>
      <c r="B846" s="41"/>
    </row>
    <row r="847" spans="1:2" x14ac:dyDescent="0.25">
      <c r="A847" s="41"/>
      <c r="B847" s="41"/>
    </row>
    <row r="848" spans="1:2" x14ac:dyDescent="0.25">
      <c r="A848" s="41"/>
      <c r="B848" s="41"/>
    </row>
    <row r="849" spans="1:2" x14ac:dyDescent="0.25">
      <c r="A849" s="41"/>
      <c r="B849" s="41"/>
    </row>
    <row r="850" spans="1:2" x14ac:dyDescent="0.25">
      <c r="A850" s="41"/>
      <c r="B850" s="41"/>
    </row>
    <row r="851" spans="1:2" x14ac:dyDescent="0.25">
      <c r="A851" s="41"/>
      <c r="B851" s="41"/>
    </row>
    <row r="852" spans="1:2" x14ac:dyDescent="0.25">
      <c r="A852" s="41"/>
      <c r="B852" s="41"/>
    </row>
    <row r="853" spans="1:2" x14ac:dyDescent="0.25">
      <c r="A853" s="41"/>
      <c r="B853" s="41"/>
    </row>
    <row r="854" spans="1:2" x14ac:dyDescent="0.25">
      <c r="A854" s="41"/>
      <c r="B854" s="41"/>
    </row>
    <row r="855" spans="1:2" x14ac:dyDescent="0.25">
      <c r="A855" s="41"/>
      <c r="B855" s="41"/>
    </row>
    <row r="856" spans="1:2" x14ac:dyDescent="0.25">
      <c r="A856" s="41"/>
      <c r="B856" s="41"/>
    </row>
    <row r="857" spans="1:2" x14ac:dyDescent="0.25">
      <c r="A857" s="41"/>
      <c r="B857" s="41"/>
    </row>
    <row r="858" spans="1:2" x14ac:dyDescent="0.25">
      <c r="A858" s="41"/>
      <c r="B858" s="41"/>
    </row>
    <row r="859" spans="1:2" x14ac:dyDescent="0.25">
      <c r="A859" s="41"/>
      <c r="B859" s="41"/>
    </row>
    <row r="860" spans="1:2" x14ac:dyDescent="0.25">
      <c r="A860" s="41"/>
      <c r="B860" s="41"/>
    </row>
    <row r="861" spans="1:2" x14ac:dyDescent="0.25">
      <c r="A861" s="41"/>
      <c r="B861" s="41"/>
    </row>
    <row r="862" spans="1:2" x14ac:dyDescent="0.25">
      <c r="A862" s="41"/>
      <c r="B862" s="41"/>
    </row>
    <row r="863" spans="1:2" x14ac:dyDescent="0.25">
      <c r="A863" s="41"/>
      <c r="B863" s="41"/>
    </row>
    <row r="864" spans="1:2" x14ac:dyDescent="0.25">
      <c r="A864" s="41"/>
      <c r="B864" s="41"/>
    </row>
    <row r="865" spans="1:2" x14ac:dyDescent="0.25">
      <c r="A865" s="41"/>
      <c r="B865" s="41"/>
    </row>
    <row r="866" spans="1:2" x14ac:dyDescent="0.25">
      <c r="A866" s="41"/>
      <c r="B866" s="41"/>
    </row>
    <row r="867" spans="1:2" x14ac:dyDescent="0.25">
      <c r="A867" s="41"/>
      <c r="B867" s="41"/>
    </row>
    <row r="868" spans="1:2" x14ac:dyDescent="0.25">
      <c r="A868" s="41"/>
      <c r="B868" s="41"/>
    </row>
    <row r="869" spans="1:2" x14ac:dyDescent="0.25">
      <c r="A869" s="41"/>
      <c r="B869" s="41"/>
    </row>
    <row r="870" spans="1:2" x14ac:dyDescent="0.25">
      <c r="A870" s="41"/>
      <c r="B870" s="41"/>
    </row>
    <row r="871" spans="1:2" x14ac:dyDescent="0.25">
      <c r="A871" s="41"/>
      <c r="B871" s="41"/>
    </row>
    <row r="872" spans="1:2" x14ac:dyDescent="0.25">
      <c r="A872" s="41"/>
      <c r="B872" s="41"/>
    </row>
    <row r="873" spans="1:2" x14ac:dyDescent="0.25">
      <c r="A873" s="41"/>
      <c r="B873" s="41"/>
    </row>
    <row r="874" spans="1:2" x14ac:dyDescent="0.25">
      <c r="A874" s="41"/>
      <c r="B874" s="41"/>
    </row>
    <row r="875" spans="1:2" x14ac:dyDescent="0.25">
      <c r="A875" s="41"/>
      <c r="B875" s="41"/>
    </row>
    <row r="876" spans="1:2" x14ac:dyDescent="0.25">
      <c r="A876" s="41"/>
      <c r="B876" s="41"/>
    </row>
    <row r="877" spans="1:2" x14ac:dyDescent="0.25">
      <c r="A877" s="41"/>
      <c r="B877" s="41"/>
    </row>
    <row r="878" spans="1:2" x14ac:dyDescent="0.25">
      <c r="A878" s="41"/>
      <c r="B878" s="41"/>
    </row>
    <row r="879" spans="1:2" x14ac:dyDescent="0.25">
      <c r="A879" s="41"/>
      <c r="B879" s="41"/>
    </row>
    <row r="880" spans="1:2" x14ac:dyDescent="0.25">
      <c r="A880" s="41"/>
      <c r="B880" s="41"/>
    </row>
    <row r="881" spans="1:2" x14ac:dyDescent="0.25">
      <c r="A881" s="41"/>
      <c r="B881" s="41"/>
    </row>
    <row r="882" spans="1:2" x14ac:dyDescent="0.25">
      <c r="A882" s="41"/>
      <c r="B882" s="41"/>
    </row>
    <row r="883" spans="1:2" x14ac:dyDescent="0.25">
      <c r="A883" s="41"/>
      <c r="B883" s="41"/>
    </row>
    <row r="884" spans="1:2" x14ac:dyDescent="0.25">
      <c r="A884" s="41"/>
      <c r="B884" s="41"/>
    </row>
    <row r="885" spans="1:2" x14ac:dyDescent="0.25">
      <c r="A885" s="41"/>
      <c r="B885" s="41"/>
    </row>
    <row r="886" spans="1:2" x14ac:dyDescent="0.25">
      <c r="A886" s="41"/>
      <c r="B886" s="41"/>
    </row>
    <row r="887" spans="1:2" x14ac:dyDescent="0.25">
      <c r="A887" s="41"/>
      <c r="B887" s="41"/>
    </row>
    <row r="888" spans="1:2" x14ac:dyDescent="0.25">
      <c r="A888" s="41"/>
      <c r="B888" s="41"/>
    </row>
    <row r="889" spans="1:2" x14ac:dyDescent="0.25">
      <c r="A889" s="41"/>
      <c r="B889" s="41"/>
    </row>
    <row r="890" spans="1:2" x14ac:dyDescent="0.25">
      <c r="A890" s="41"/>
      <c r="B890" s="41"/>
    </row>
    <row r="891" spans="1:2" x14ac:dyDescent="0.25">
      <c r="A891" s="41"/>
      <c r="B891" s="41"/>
    </row>
    <row r="892" spans="1:2" x14ac:dyDescent="0.25">
      <c r="A892" s="41"/>
      <c r="B892" s="41"/>
    </row>
    <row r="893" spans="1:2" x14ac:dyDescent="0.25">
      <c r="A893" s="41"/>
      <c r="B893" s="41"/>
    </row>
    <row r="894" spans="1:2" x14ac:dyDescent="0.25">
      <c r="A894" s="41"/>
      <c r="B894" s="41"/>
    </row>
    <row r="895" spans="1:2" x14ac:dyDescent="0.25">
      <c r="A895" s="41"/>
      <c r="B895" s="41"/>
    </row>
    <row r="896" spans="1:2" x14ac:dyDescent="0.25">
      <c r="A896" s="41"/>
      <c r="B896" s="41"/>
    </row>
    <row r="897" spans="1:2" x14ac:dyDescent="0.25">
      <c r="A897" s="41"/>
      <c r="B897" s="41"/>
    </row>
    <row r="898" spans="1:2" x14ac:dyDescent="0.25">
      <c r="A898" s="41"/>
      <c r="B898" s="41"/>
    </row>
    <row r="899" spans="1:2" x14ac:dyDescent="0.25">
      <c r="A899" s="41"/>
      <c r="B899" s="41"/>
    </row>
    <row r="900" spans="1:2" x14ac:dyDescent="0.25">
      <c r="A900" s="41"/>
      <c r="B900" s="41"/>
    </row>
    <row r="901" spans="1:2" x14ac:dyDescent="0.25">
      <c r="A901" s="41"/>
      <c r="B901" s="41"/>
    </row>
    <row r="902" spans="1:2" x14ac:dyDescent="0.25">
      <c r="A902" s="41"/>
      <c r="B902" s="41"/>
    </row>
    <row r="903" spans="1:2" x14ac:dyDescent="0.25">
      <c r="A903" s="41"/>
      <c r="B903" s="41"/>
    </row>
    <row r="904" spans="1:2" x14ac:dyDescent="0.25">
      <c r="A904" s="41"/>
      <c r="B904" s="41"/>
    </row>
    <row r="905" spans="1:2" x14ac:dyDescent="0.25">
      <c r="A905" s="41"/>
      <c r="B905" s="41"/>
    </row>
    <row r="906" spans="1:2" x14ac:dyDescent="0.25">
      <c r="A906" s="41"/>
      <c r="B906" s="41"/>
    </row>
    <row r="907" spans="1:2" x14ac:dyDescent="0.25">
      <c r="A907" s="41"/>
      <c r="B907" s="41"/>
    </row>
    <row r="908" spans="1:2" x14ac:dyDescent="0.25">
      <c r="A908" s="41"/>
      <c r="B908" s="41"/>
    </row>
    <row r="909" spans="1:2" x14ac:dyDescent="0.25">
      <c r="A909" s="41"/>
      <c r="B909" s="41"/>
    </row>
    <row r="910" spans="1:2" x14ac:dyDescent="0.25">
      <c r="A910" s="41"/>
      <c r="B910" s="41"/>
    </row>
    <row r="911" spans="1:2" x14ac:dyDescent="0.25">
      <c r="A911" s="41"/>
      <c r="B911" s="41"/>
    </row>
    <row r="912" spans="1:2" x14ac:dyDescent="0.25">
      <c r="A912" s="41"/>
      <c r="B912" s="41"/>
    </row>
    <row r="913" spans="1:2" x14ac:dyDescent="0.25">
      <c r="A913" s="41"/>
      <c r="B913" s="41"/>
    </row>
    <row r="914" spans="1:2" x14ac:dyDescent="0.25">
      <c r="A914" s="41"/>
      <c r="B914" s="41"/>
    </row>
    <row r="915" spans="1:2" x14ac:dyDescent="0.25">
      <c r="A915" s="41"/>
      <c r="B915" s="41"/>
    </row>
    <row r="916" spans="1:2" x14ac:dyDescent="0.25">
      <c r="A916" s="41"/>
      <c r="B916" s="41"/>
    </row>
    <row r="917" spans="1:2" x14ac:dyDescent="0.25">
      <c r="A917" s="41"/>
      <c r="B917" s="41"/>
    </row>
    <row r="918" spans="1:2" x14ac:dyDescent="0.25">
      <c r="A918" s="41"/>
      <c r="B918" s="41"/>
    </row>
    <row r="919" spans="1:2" x14ac:dyDescent="0.25">
      <c r="A919" s="41"/>
      <c r="B919" s="41"/>
    </row>
    <row r="920" spans="1:2" x14ac:dyDescent="0.25">
      <c r="A920" s="41"/>
      <c r="B920" s="41"/>
    </row>
    <row r="921" spans="1:2" x14ac:dyDescent="0.25">
      <c r="A921" s="41"/>
      <c r="B921" s="41"/>
    </row>
    <row r="922" spans="1:2" x14ac:dyDescent="0.25">
      <c r="A922" s="41"/>
      <c r="B922" s="41"/>
    </row>
    <row r="923" spans="1:2" x14ac:dyDescent="0.25">
      <c r="A923" s="41"/>
      <c r="B923" s="41"/>
    </row>
    <row r="924" spans="1:2" x14ac:dyDescent="0.25">
      <c r="A924" s="41"/>
      <c r="B924" s="41"/>
    </row>
    <row r="925" spans="1:2" x14ac:dyDescent="0.25">
      <c r="A925" s="41"/>
      <c r="B925" s="41"/>
    </row>
    <row r="926" spans="1:2" x14ac:dyDescent="0.25">
      <c r="A926" s="41"/>
      <c r="B926" s="41"/>
    </row>
    <row r="927" spans="1:2" x14ac:dyDescent="0.25">
      <c r="A927" s="41"/>
      <c r="B927" s="41"/>
    </row>
    <row r="928" spans="1:2" x14ac:dyDescent="0.25">
      <c r="A928" s="41"/>
      <c r="B928" s="41"/>
    </row>
    <row r="929" spans="1:2" x14ac:dyDescent="0.25">
      <c r="A929" s="41"/>
      <c r="B929" s="41"/>
    </row>
    <row r="930" spans="1:2" x14ac:dyDescent="0.25">
      <c r="A930" s="41"/>
      <c r="B930" s="41"/>
    </row>
    <row r="931" spans="1:2" x14ac:dyDescent="0.25">
      <c r="A931" s="41"/>
      <c r="B931" s="41"/>
    </row>
    <row r="932" spans="1:2" x14ac:dyDescent="0.25">
      <c r="A932" s="41"/>
      <c r="B932" s="41"/>
    </row>
    <row r="933" spans="1:2" x14ac:dyDescent="0.25">
      <c r="A933" s="41"/>
      <c r="B933" s="41"/>
    </row>
    <row r="934" spans="1:2" x14ac:dyDescent="0.25">
      <c r="A934" s="41"/>
      <c r="B934" s="41"/>
    </row>
    <row r="935" spans="1:2" x14ac:dyDescent="0.25">
      <c r="A935" s="41"/>
      <c r="B935" s="41"/>
    </row>
    <row r="936" spans="1:2" x14ac:dyDescent="0.25">
      <c r="A936" s="41"/>
      <c r="B936" s="41"/>
    </row>
    <row r="937" spans="1:2" x14ac:dyDescent="0.25">
      <c r="A937" s="41"/>
      <c r="B937" s="41"/>
    </row>
    <row r="938" spans="1:2" x14ac:dyDescent="0.25">
      <c r="A938" s="41"/>
      <c r="B938" s="41"/>
    </row>
    <row r="939" spans="1:2" x14ac:dyDescent="0.25">
      <c r="A939" s="41"/>
      <c r="B939" s="41"/>
    </row>
    <row r="940" spans="1:2" x14ac:dyDescent="0.25">
      <c r="A940" s="41"/>
      <c r="B940" s="41"/>
    </row>
    <row r="941" spans="1:2" x14ac:dyDescent="0.25">
      <c r="A941" s="41"/>
      <c r="B941" s="41"/>
    </row>
    <row r="942" spans="1:2" x14ac:dyDescent="0.25">
      <c r="A942" s="41"/>
      <c r="B942" s="41"/>
    </row>
    <row r="943" spans="1:2" x14ac:dyDescent="0.25">
      <c r="A943" s="41"/>
      <c r="B943" s="41"/>
    </row>
    <row r="944" spans="1:2" x14ac:dyDescent="0.25">
      <c r="A944" s="41"/>
      <c r="B944" s="41"/>
    </row>
    <row r="945" spans="1:2" x14ac:dyDescent="0.25">
      <c r="A945" s="41"/>
      <c r="B945" s="41"/>
    </row>
    <row r="946" spans="1:2" x14ac:dyDescent="0.25">
      <c r="A946" s="41"/>
      <c r="B946" s="41"/>
    </row>
    <row r="947" spans="1:2" x14ac:dyDescent="0.25">
      <c r="A947" s="41"/>
      <c r="B947" s="41"/>
    </row>
    <row r="948" spans="1:2" x14ac:dyDescent="0.25">
      <c r="A948" s="41"/>
      <c r="B948" s="41"/>
    </row>
    <row r="949" spans="1:2" x14ac:dyDescent="0.25">
      <c r="A949" s="41"/>
      <c r="B949" s="41"/>
    </row>
    <row r="950" spans="1:2" x14ac:dyDescent="0.25">
      <c r="A950" s="41"/>
      <c r="B950" s="41"/>
    </row>
    <row r="951" spans="1:2" x14ac:dyDescent="0.25">
      <c r="A951" s="41"/>
      <c r="B951" s="41"/>
    </row>
    <row r="952" spans="1:2" x14ac:dyDescent="0.25">
      <c r="A952" s="41"/>
      <c r="B952" s="41"/>
    </row>
    <row r="953" spans="1:2" x14ac:dyDescent="0.25">
      <c r="A953" s="41"/>
      <c r="B953" s="41"/>
    </row>
    <row r="954" spans="1:2" x14ac:dyDescent="0.25">
      <c r="A954" s="41"/>
      <c r="B954" s="41"/>
    </row>
    <row r="955" spans="1:2" x14ac:dyDescent="0.25">
      <c r="A955" s="41"/>
      <c r="B955" s="41"/>
    </row>
    <row r="956" spans="1:2" x14ac:dyDescent="0.25">
      <c r="A956" s="41"/>
      <c r="B956" s="41"/>
    </row>
    <row r="957" spans="1:2" x14ac:dyDescent="0.25">
      <c r="A957" s="41"/>
      <c r="B957" s="41"/>
    </row>
    <row r="958" spans="1:2" x14ac:dyDescent="0.25">
      <c r="A958" s="41"/>
      <c r="B958" s="41"/>
    </row>
    <row r="959" spans="1:2" x14ac:dyDescent="0.25">
      <c r="A959" s="41"/>
      <c r="B959" s="41"/>
    </row>
    <row r="960" spans="1:2" x14ac:dyDescent="0.25">
      <c r="A960" s="41"/>
      <c r="B960" s="41"/>
    </row>
    <row r="961" spans="1:2" x14ac:dyDescent="0.25">
      <c r="A961" s="41"/>
      <c r="B961" s="41"/>
    </row>
    <row r="962" spans="1:2" x14ac:dyDescent="0.25">
      <c r="A962" s="41"/>
      <c r="B962" s="41"/>
    </row>
    <row r="963" spans="1:2" x14ac:dyDescent="0.25">
      <c r="A963" s="41"/>
      <c r="B963" s="41"/>
    </row>
    <row r="964" spans="1:2" x14ac:dyDescent="0.25">
      <c r="A964" s="41"/>
      <c r="B964" s="41"/>
    </row>
    <row r="965" spans="1:2" x14ac:dyDescent="0.25">
      <c r="A965" s="41"/>
      <c r="B965" s="41"/>
    </row>
    <row r="966" spans="1:2" x14ac:dyDescent="0.25">
      <c r="A966" s="41"/>
      <c r="B966" s="41"/>
    </row>
    <row r="967" spans="1:2" x14ac:dyDescent="0.25">
      <c r="A967" s="41"/>
      <c r="B967" s="41"/>
    </row>
    <row r="968" spans="1:2" x14ac:dyDescent="0.25">
      <c r="A968" s="41"/>
      <c r="B968" s="41"/>
    </row>
    <row r="969" spans="1:2" x14ac:dyDescent="0.25">
      <c r="A969" s="41"/>
      <c r="B969" s="41"/>
    </row>
    <row r="970" spans="1:2" x14ac:dyDescent="0.25">
      <c r="A970" s="41"/>
      <c r="B970" s="41"/>
    </row>
    <row r="971" spans="1:2" x14ac:dyDescent="0.25">
      <c r="A971" s="41"/>
      <c r="B971" s="41"/>
    </row>
    <row r="972" spans="1:2" x14ac:dyDescent="0.25">
      <c r="A972" s="41"/>
      <c r="B972" s="41"/>
    </row>
    <row r="973" spans="1:2" x14ac:dyDescent="0.25">
      <c r="A973" s="41"/>
      <c r="B973" s="41"/>
    </row>
    <row r="974" spans="1:2" x14ac:dyDescent="0.25">
      <c r="A974" s="41"/>
      <c r="B974" s="41"/>
    </row>
    <row r="975" spans="1:2" x14ac:dyDescent="0.25">
      <c r="A975" s="41"/>
      <c r="B975" s="41"/>
    </row>
    <row r="976" spans="1:2" x14ac:dyDescent="0.25">
      <c r="A976" s="41"/>
      <c r="B976" s="41"/>
    </row>
    <row r="977" spans="1:2" x14ac:dyDescent="0.25">
      <c r="A977" s="41"/>
      <c r="B977" s="41"/>
    </row>
    <row r="978" spans="1:2" x14ac:dyDescent="0.25">
      <c r="A978" s="41"/>
      <c r="B978" s="41"/>
    </row>
    <row r="979" spans="1:2" x14ac:dyDescent="0.25">
      <c r="A979" s="41"/>
      <c r="B979" s="41"/>
    </row>
    <row r="980" spans="1:2" x14ac:dyDescent="0.25">
      <c r="A980" s="41"/>
      <c r="B980" s="41"/>
    </row>
    <row r="981" spans="1:2" x14ac:dyDescent="0.25">
      <c r="A981" s="41"/>
      <c r="B981" s="41"/>
    </row>
    <row r="982" spans="1:2" x14ac:dyDescent="0.25">
      <c r="A982" s="41"/>
      <c r="B982" s="41"/>
    </row>
    <row r="983" spans="1:2" x14ac:dyDescent="0.25">
      <c r="A983" s="41"/>
      <c r="B983" s="41"/>
    </row>
    <row r="984" spans="1:2" x14ac:dyDescent="0.25">
      <c r="A984" s="41"/>
      <c r="B984" s="41"/>
    </row>
    <row r="985" spans="1:2" x14ac:dyDescent="0.25">
      <c r="A985" s="41"/>
      <c r="B985" s="41"/>
    </row>
    <row r="986" spans="1:2" x14ac:dyDescent="0.25">
      <c r="A986" s="41"/>
      <c r="B986" s="41"/>
    </row>
    <row r="987" spans="1:2" x14ac:dyDescent="0.25">
      <c r="A987" s="41"/>
      <c r="B987" s="41"/>
    </row>
    <row r="988" spans="1:2" x14ac:dyDescent="0.25">
      <c r="A988" s="41"/>
      <c r="B988" s="41"/>
    </row>
    <row r="989" spans="1:2" x14ac:dyDescent="0.25">
      <c r="A989" s="41"/>
      <c r="B989" s="41"/>
    </row>
    <row r="990" spans="1:2" x14ac:dyDescent="0.25">
      <c r="A990" s="41"/>
      <c r="B990" s="41"/>
    </row>
    <row r="991" spans="1:2" x14ac:dyDescent="0.25">
      <c r="A991" s="41"/>
      <c r="B991" s="41"/>
    </row>
    <row r="992" spans="1:2" x14ac:dyDescent="0.25">
      <c r="A992" s="41"/>
      <c r="B992" s="41"/>
    </row>
    <row r="993" spans="1:2" x14ac:dyDescent="0.25">
      <c r="A993" s="41"/>
      <c r="B993" s="41"/>
    </row>
    <row r="994" spans="1:2" x14ac:dyDescent="0.25">
      <c r="A994" s="41"/>
      <c r="B994" s="41"/>
    </row>
    <row r="995" spans="1:2" x14ac:dyDescent="0.25">
      <c r="A995" s="41"/>
      <c r="B995" s="41"/>
    </row>
    <row r="996" spans="1:2" x14ac:dyDescent="0.25">
      <c r="A996" s="41"/>
      <c r="B996" s="41"/>
    </row>
    <row r="997" spans="1:2" x14ac:dyDescent="0.25">
      <c r="A997" s="41"/>
      <c r="B997" s="41"/>
    </row>
    <row r="998" spans="1:2" x14ac:dyDescent="0.25">
      <c r="A998" s="41"/>
      <c r="B998" s="41"/>
    </row>
    <row r="999" spans="1:2" x14ac:dyDescent="0.25">
      <c r="A999" s="41"/>
      <c r="B999" s="41"/>
    </row>
    <row r="1000" spans="1:2" x14ac:dyDescent="0.25">
      <c r="A1000" s="41"/>
      <c r="B1000" s="41"/>
    </row>
    <row r="1001" spans="1:2" x14ac:dyDescent="0.25">
      <c r="A1001" s="41"/>
      <c r="B1001" s="41"/>
    </row>
    <row r="1002" spans="1:2" x14ac:dyDescent="0.25">
      <c r="A1002" s="41"/>
      <c r="B1002" s="41"/>
    </row>
    <row r="1003" spans="1:2" x14ac:dyDescent="0.25">
      <c r="A1003" s="41"/>
      <c r="B1003" s="41"/>
    </row>
    <row r="1004" spans="1:2" x14ac:dyDescent="0.25">
      <c r="A1004" s="41"/>
      <c r="B1004" s="41"/>
    </row>
    <row r="1005" spans="1:2" x14ac:dyDescent="0.25">
      <c r="A1005" s="41"/>
      <c r="B1005" s="41"/>
    </row>
    <row r="1006" spans="1:2" x14ac:dyDescent="0.25">
      <c r="A1006" s="41"/>
      <c r="B1006" s="41"/>
    </row>
    <row r="1007" spans="1:2" x14ac:dyDescent="0.25">
      <c r="A1007" s="41"/>
      <c r="B1007" s="41"/>
    </row>
    <row r="1008" spans="1:2" x14ac:dyDescent="0.25">
      <c r="A1008" s="41"/>
      <c r="B1008" s="41"/>
    </row>
    <row r="1009" spans="1:2" x14ac:dyDescent="0.25">
      <c r="A1009" s="41"/>
      <c r="B1009" s="41"/>
    </row>
    <row r="1010" spans="1:2" x14ac:dyDescent="0.25">
      <c r="A1010" s="41"/>
      <c r="B1010" s="41"/>
    </row>
    <row r="1011" spans="1:2" x14ac:dyDescent="0.25">
      <c r="A1011" s="41"/>
      <c r="B1011" s="41"/>
    </row>
    <row r="1012" spans="1:2" x14ac:dyDescent="0.25">
      <c r="A1012" s="41"/>
      <c r="B1012" s="41"/>
    </row>
    <row r="1013" spans="1:2" x14ac:dyDescent="0.25">
      <c r="A1013" s="41"/>
      <c r="B1013" s="41"/>
    </row>
    <row r="1014" spans="1:2" x14ac:dyDescent="0.25">
      <c r="A1014" s="41"/>
      <c r="B1014" s="41"/>
    </row>
    <row r="1015" spans="1:2" x14ac:dyDescent="0.25">
      <c r="A1015" s="41"/>
      <c r="B1015" s="41"/>
    </row>
    <row r="1016" spans="1:2" x14ac:dyDescent="0.25">
      <c r="A1016" s="41"/>
      <c r="B1016" s="41"/>
    </row>
    <row r="1017" spans="1:2" x14ac:dyDescent="0.25">
      <c r="A1017" s="41"/>
      <c r="B1017" s="41"/>
    </row>
    <row r="1018" spans="1:2" x14ac:dyDescent="0.25">
      <c r="A1018" s="41"/>
      <c r="B1018" s="41"/>
    </row>
    <row r="1019" spans="1:2" x14ac:dyDescent="0.25">
      <c r="A1019" s="41"/>
      <c r="B1019" s="41"/>
    </row>
    <row r="1020" spans="1:2" x14ac:dyDescent="0.25">
      <c r="A1020" s="41"/>
      <c r="B1020" s="41"/>
    </row>
    <row r="1021" spans="1:2" x14ac:dyDescent="0.25">
      <c r="A1021" s="41"/>
      <c r="B1021" s="41"/>
    </row>
    <row r="1022" spans="1:2" x14ac:dyDescent="0.25">
      <c r="A1022" s="41"/>
      <c r="B1022" s="41"/>
    </row>
    <row r="1023" spans="1:2" x14ac:dyDescent="0.25">
      <c r="A1023" s="41"/>
      <c r="B1023" s="41"/>
    </row>
    <row r="1024" spans="1:2" x14ac:dyDescent="0.25">
      <c r="A1024" s="41"/>
      <c r="B1024" s="41"/>
    </row>
    <row r="1025" spans="1:2" x14ac:dyDescent="0.25">
      <c r="A1025" s="41"/>
      <c r="B1025" s="41"/>
    </row>
    <row r="1026" spans="1:2" x14ac:dyDescent="0.25">
      <c r="A1026" s="41"/>
      <c r="B1026" s="41"/>
    </row>
    <row r="1027" spans="1:2" x14ac:dyDescent="0.25">
      <c r="A1027" s="41"/>
      <c r="B1027" s="41"/>
    </row>
    <row r="1028" spans="1:2" x14ac:dyDescent="0.25">
      <c r="A1028" s="41"/>
      <c r="B1028" s="41"/>
    </row>
    <row r="1029" spans="1:2" x14ac:dyDescent="0.25">
      <c r="A1029" s="41"/>
      <c r="B1029" s="41"/>
    </row>
    <row r="1030" spans="1:2" x14ac:dyDescent="0.25">
      <c r="A1030" s="41"/>
      <c r="B1030" s="41"/>
    </row>
    <row r="1031" spans="1:2" x14ac:dyDescent="0.25">
      <c r="A1031" s="41"/>
      <c r="B1031" s="41"/>
    </row>
    <row r="1032" spans="1:2" x14ac:dyDescent="0.25">
      <c r="A1032" s="41"/>
      <c r="B1032" s="41"/>
    </row>
    <row r="1033" spans="1:2" x14ac:dyDescent="0.25">
      <c r="A1033" s="41"/>
      <c r="B1033" s="41"/>
    </row>
    <row r="1034" spans="1:2" x14ac:dyDescent="0.25">
      <c r="A1034" s="41"/>
      <c r="B1034" s="41"/>
    </row>
    <row r="1035" spans="1:2" x14ac:dyDescent="0.25">
      <c r="A1035" s="41"/>
      <c r="B1035" s="41"/>
    </row>
    <row r="1036" spans="1:2" x14ac:dyDescent="0.25">
      <c r="A1036" s="41"/>
      <c r="B1036" s="41"/>
    </row>
    <row r="1037" spans="1:2" x14ac:dyDescent="0.25">
      <c r="A1037" s="41"/>
      <c r="B1037" s="41"/>
    </row>
    <row r="1038" spans="1:2" x14ac:dyDescent="0.25">
      <c r="A1038" s="41"/>
      <c r="B1038" s="41"/>
    </row>
    <row r="1039" spans="1:2" x14ac:dyDescent="0.25">
      <c r="A1039" s="41"/>
      <c r="B1039" s="41"/>
    </row>
    <row r="1040" spans="1:2" x14ac:dyDescent="0.25">
      <c r="A1040" s="41"/>
      <c r="B1040" s="41"/>
    </row>
    <row r="1041" spans="1:2" x14ac:dyDescent="0.25">
      <c r="A1041" s="41"/>
      <c r="B1041" s="41"/>
    </row>
    <row r="1042" spans="1:2" x14ac:dyDescent="0.25">
      <c r="A1042" s="41"/>
      <c r="B1042" s="41"/>
    </row>
    <row r="1043" spans="1:2" x14ac:dyDescent="0.25">
      <c r="A1043" s="41"/>
      <c r="B1043" s="41"/>
    </row>
    <row r="1044" spans="1:2" x14ac:dyDescent="0.25">
      <c r="A1044" s="41"/>
      <c r="B1044" s="41"/>
    </row>
    <row r="1045" spans="1:2" x14ac:dyDescent="0.25">
      <c r="A1045" s="41"/>
      <c r="B1045" s="41"/>
    </row>
    <row r="1046" spans="1:2" x14ac:dyDescent="0.25">
      <c r="A1046" s="41"/>
      <c r="B1046" s="41"/>
    </row>
    <row r="1047" spans="1:2" x14ac:dyDescent="0.25">
      <c r="A1047" s="41"/>
      <c r="B1047" s="41"/>
    </row>
    <row r="1048" spans="1:2" x14ac:dyDescent="0.25">
      <c r="A1048" s="41"/>
      <c r="B1048" s="41"/>
    </row>
    <row r="1049" spans="1:2" x14ac:dyDescent="0.25">
      <c r="A1049" s="41"/>
      <c r="B1049" s="41"/>
    </row>
    <row r="1050" spans="1:2" x14ac:dyDescent="0.25">
      <c r="A1050" s="41"/>
      <c r="B1050" s="41"/>
    </row>
    <row r="1051" spans="1:2" x14ac:dyDescent="0.25">
      <c r="A1051" s="41"/>
      <c r="B1051" s="41"/>
    </row>
    <row r="1052" spans="1:2" x14ac:dyDescent="0.25">
      <c r="A1052" s="41"/>
      <c r="B1052" s="41"/>
    </row>
    <row r="1053" spans="1:2" x14ac:dyDescent="0.25">
      <c r="A1053" s="41"/>
      <c r="B1053" s="41"/>
    </row>
    <row r="1054" spans="1:2" x14ac:dyDescent="0.25">
      <c r="A1054" s="41"/>
      <c r="B1054" s="41"/>
    </row>
    <row r="1055" spans="1:2" x14ac:dyDescent="0.25">
      <c r="A1055" s="41"/>
      <c r="B1055" s="41"/>
    </row>
    <row r="1056" spans="1:2" x14ac:dyDescent="0.25">
      <c r="A1056" s="41"/>
      <c r="B1056" s="41"/>
    </row>
    <row r="1057" spans="1:2" x14ac:dyDescent="0.25">
      <c r="A1057" s="41"/>
      <c r="B1057" s="41"/>
    </row>
    <row r="1058" spans="1:2" x14ac:dyDescent="0.25">
      <c r="A1058" s="41"/>
      <c r="B1058" s="41"/>
    </row>
    <row r="1059" spans="1:2" x14ac:dyDescent="0.25">
      <c r="A1059" s="41"/>
      <c r="B1059" s="41"/>
    </row>
    <row r="1060" spans="1:2" x14ac:dyDescent="0.25">
      <c r="A1060" s="41"/>
      <c r="B1060" s="41"/>
    </row>
    <row r="1061" spans="1:2" x14ac:dyDescent="0.25">
      <c r="A1061" s="41"/>
      <c r="B1061" s="41"/>
    </row>
    <row r="1062" spans="1:2" x14ac:dyDescent="0.25">
      <c r="A1062" s="41"/>
      <c r="B1062" s="41"/>
    </row>
    <row r="1063" spans="1:2" x14ac:dyDescent="0.25">
      <c r="A1063" s="41"/>
      <c r="B1063" s="41"/>
    </row>
    <row r="1064" spans="1:2" x14ac:dyDescent="0.25">
      <c r="A1064" s="41"/>
      <c r="B1064" s="41"/>
    </row>
    <row r="1065" spans="1:2" x14ac:dyDescent="0.25">
      <c r="A1065" s="41"/>
      <c r="B1065" s="41"/>
    </row>
    <row r="1066" spans="1:2" x14ac:dyDescent="0.25">
      <c r="A1066" s="41"/>
      <c r="B1066" s="41"/>
    </row>
    <row r="1067" spans="1:2" x14ac:dyDescent="0.25">
      <c r="A1067" s="41"/>
      <c r="B1067" s="41"/>
    </row>
    <row r="1068" spans="1:2" x14ac:dyDescent="0.25">
      <c r="A1068" s="41"/>
      <c r="B1068" s="41"/>
    </row>
    <row r="1069" spans="1:2" x14ac:dyDescent="0.25">
      <c r="A1069" s="41"/>
      <c r="B1069" s="41"/>
    </row>
    <row r="1070" spans="1:2" x14ac:dyDescent="0.25">
      <c r="A1070" s="41"/>
      <c r="B1070" s="41"/>
    </row>
    <row r="1071" spans="1:2" x14ac:dyDescent="0.25">
      <c r="A1071" s="41"/>
      <c r="B1071" s="41"/>
    </row>
    <row r="1072" spans="1:2" x14ac:dyDescent="0.25">
      <c r="A1072" s="41"/>
      <c r="B1072" s="41"/>
    </row>
    <row r="1073" spans="1:2" x14ac:dyDescent="0.25">
      <c r="A1073" s="41"/>
      <c r="B1073" s="41"/>
    </row>
    <row r="1074" spans="1:2" x14ac:dyDescent="0.25">
      <c r="A1074" s="41"/>
      <c r="B1074" s="41"/>
    </row>
    <row r="1075" spans="1:2" x14ac:dyDescent="0.25">
      <c r="A1075" s="41"/>
      <c r="B1075" s="41"/>
    </row>
    <row r="1076" spans="1:2" x14ac:dyDescent="0.25">
      <c r="A1076" s="41"/>
      <c r="B1076" s="41"/>
    </row>
    <row r="1077" spans="1:2" x14ac:dyDescent="0.25">
      <c r="A1077" s="41"/>
      <c r="B1077" s="41"/>
    </row>
    <row r="1078" spans="1:2" x14ac:dyDescent="0.25">
      <c r="A1078" s="41"/>
      <c r="B1078" s="41"/>
    </row>
    <row r="1079" spans="1:2" x14ac:dyDescent="0.25">
      <c r="A1079" s="41"/>
      <c r="B1079" s="41"/>
    </row>
    <row r="1080" spans="1:2" x14ac:dyDescent="0.25">
      <c r="A1080" s="41"/>
      <c r="B1080" s="41"/>
    </row>
    <row r="1081" spans="1:2" x14ac:dyDescent="0.25">
      <c r="A1081" s="41"/>
      <c r="B1081" s="41"/>
    </row>
    <row r="1082" spans="1:2" x14ac:dyDescent="0.25">
      <c r="A1082" s="41"/>
      <c r="B1082" s="41"/>
    </row>
    <row r="1083" spans="1:2" x14ac:dyDescent="0.25">
      <c r="A1083" s="41"/>
      <c r="B1083" s="41"/>
    </row>
    <row r="1084" spans="1:2" x14ac:dyDescent="0.25">
      <c r="A1084" s="41"/>
      <c r="B1084" s="41"/>
    </row>
    <row r="1085" spans="1:2" x14ac:dyDescent="0.25">
      <c r="A1085" s="41"/>
      <c r="B1085" s="41"/>
    </row>
    <row r="1086" spans="1:2" x14ac:dyDescent="0.25">
      <c r="A1086" s="41"/>
      <c r="B1086" s="41"/>
    </row>
    <row r="1087" spans="1:2" x14ac:dyDescent="0.25">
      <c r="A1087" s="41"/>
      <c r="B1087" s="41"/>
    </row>
    <row r="1088" spans="1:2" x14ac:dyDescent="0.25">
      <c r="A1088" s="41"/>
      <c r="B1088" s="41"/>
    </row>
    <row r="1089" spans="1:2" x14ac:dyDescent="0.25">
      <c r="A1089" s="41"/>
      <c r="B1089" s="41"/>
    </row>
    <row r="1090" spans="1:2" x14ac:dyDescent="0.25">
      <c r="A1090" s="41"/>
      <c r="B1090" s="41"/>
    </row>
    <row r="1091" spans="1:2" x14ac:dyDescent="0.25">
      <c r="A1091" s="41"/>
      <c r="B1091" s="41"/>
    </row>
    <row r="1092" spans="1:2" x14ac:dyDescent="0.25">
      <c r="A1092" s="41"/>
      <c r="B1092" s="41"/>
    </row>
    <row r="1093" spans="1:2" x14ac:dyDescent="0.25">
      <c r="A1093" s="41"/>
      <c r="B1093" s="41"/>
    </row>
    <row r="1094" spans="1:2" x14ac:dyDescent="0.25">
      <c r="A1094" s="41"/>
      <c r="B1094" s="41"/>
    </row>
    <row r="1095" spans="1:2" x14ac:dyDescent="0.25">
      <c r="A1095" s="41"/>
      <c r="B1095" s="41"/>
    </row>
    <row r="1096" spans="1:2" x14ac:dyDescent="0.25">
      <c r="A1096" s="41"/>
      <c r="B1096" s="41"/>
    </row>
    <row r="1097" spans="1:2" x14ac:dyDescent="0.25">
      <c r="A1097" s="41"/>
      <c r="B1097" s="41"/>
    </row>
    <row r="1098" spans="1:2" x14ac:dyDescent="0.25">
      <c r="A1098" s="41"/>
      <c r="B1098" s="41"/>
    </row>
    <row r="1099" spans="1:2" x14ac:dyDescent="0.25">
      <c r="A1099" s="41"/>
      <c r="B1099" s="41"/>
    </row>
    <row r="1100" spans="1:2" x14ac:dyDescent="0.25">
      <c r="A1100" s="41"/>
      <c r="B1100" s="41"/>
    </row>
    <row r="1101" spans="1:2" x14ac:dyDescent="0.25">
      <c r="A1101" s="41"/>
      <c r="B1101" s="41"/>
    </row>
    <row r="1102" spans="1:2" x14ac:dyDescent="0.25">
      <c r="A1102" s="41"/>
      <c r="B1102" s="41"/>
    </row>
    <row r="1103" spans="1:2" x14ac:dyDescent="0.25">
      <c r="A1103" s="41"/>
      <c r="B1103" s="41"/>
    </row>
    <row r="1104" spans="1:2" x14ac:dyDescent="0.25">
      <c r="A1104" s="41"/>
      <c r="B1104" s="41"/>
    </row>
    <row r="1105" spans="1:2" x14ac:dyDescent="0.25">
      <c r="A1105" s="41"/>
      <c r="B1105" s="41"/>
    </row>
    <row r="1106" spans="1:2" x14ac:dyDescent="0.25">
      <c r="A1106" s="41"/>
      <c r="B1106" s="41"/>
    </row>
    <row r="1107" spans="1:2" x14ac:dyDescent="0.25">
      <c r="A1107" s="41"/>
      <c r="B1107" s="41"/>
    </row>
    <row r="1108" spans="1:2" x14ac:dyDescent="0.25">
      <c r="A1108" s="41"/>
      <c r="B1108" s="41"/>
    </row>
    <row r="1109" spans="1:2" x14ac:dyDescent="0.25">
      <c r="A1109" s="41"/>
      <c r="B1109" s="41"/>
    </row>
    <row r="1110" spans="1:2" x14ac:dyDescent="0.25">
      <c r="A1110" s="41"/>
      <c r="B1110" s="41"/>
    </row>
    <row r="1111" spans="1:2" x14ac:dyDescent="0.25">
      <c r="A1111" s="41"/>
      <c r="B1111" s="41"/>
    </row>
    <row r="1112" spans="1:2" x14ac:dyDescent="0.25">
      <c r="A1112" s="41"/>
      <c r="B1112" s="41"/>
    </row>
    <row r="1113" spans="1:2" x14ac:dyDescent="0.25">
      <c r="A1113" s="41"/>
      <c r="B1113" s="41"/>
    </row>
    <row r="1114" spans="1:2" x14ac:dyDescent="0.25">
      <c r="A1114" s="41"/>
      <c r="B1114" s="41"/>
    </row>
    <row r="1115" spans="1:2" x14ac:dyDescent="0.25">
      <c r="A1115" s="41"/>
      <c r="B1115" s="41"/>
    </row>
    <row r="1116" spans="1:2" x14ac:dyDescent="0.25">
      <c r="A1116" s="41"/>
      <c r="B1116" s="41"/>
    </row>
    <row r="1117" spans="1:2" x14ac:dyDescent="0.25">
      <c r="A1117" s="41"/>
      <c r="B1117" s="41"/>
    </row>
    <row r="1118" spans="1:2" x14ac:dyDescent="0.25">
      <c r="A1118" s="41"/>
      <c r="B1118" s="41"/>
    </row>
    <row r="1119" spans="1:2" x14ac:dyDescent="0.25">
      <c r="A1119" s="41"/>
      <c r="B1119" s="41"/>
    </row>
    <row r="1120" spans="1:2" x14ac:dyDescent="0.25">
      <c r="A1120" s="41"/>
      <c r="B1120" s="41"/>
    </row>
    <row r="1121" spans="1:2" x14ac:dyDescent="0.25">
      <c r="A1121" s="41"/>
      <c r="B1121" s="41"/>
    </row>
    <row r="1122" spans="1:2" x14ac:dyDescent="0.25">
      <c r="A1122" s="41"/>
      <c r="B1122" s="41"/>
    </row>
    <row r="1123" spans="1:2" x14ac:dyDescent="0.25">
      <c r="A1123" s="41"/>
      <c r="B1123" s="41"/>
    </row>
    <row r="1124" spans="1:2" x14ac:dyDescent="0.25">
      <c r="A1124" s="41"/>
      <c r="B1124" s="41"/>
    </row>
    <row r="1125" spans="1:2" x14ac:dyDescent="0.25">
      <c r="A1125" s="41"/>
      <c r="B1125" s="41"/>
    </row>
    <row r="1126" spans="1:2" x14ac:dyDescent="0.25">
      <c r="A1126" s="41"/>
      <c r="B1126" s="41"/>
    </row>
    <row r="1127" spans="1:2" x14ac:dyDescent="0.25">
      <c r="A1127" s="41"/>
      <c r="B1127" s="41"/>
    </row>
    <row r="1128" spans="1:2" x14ac:dyDescent="0.25">
      <c r="A1128" s="41"/>
      <c r="B1128" s="41"/>
    </row>
    <row r="1129" spans="1:2" x14ac:dyDescent="0.25">
      <c r="A1129" s="41"/>
      <c r="B1129" s="41"/>
    </row>
    <row r="1130" spans="1:2" x14ac:dyDescent="0.25">
      <c r="A1130" s="41"/>
      <c r="B1130" s="41"/>
    </row>
    <row r="1131" spans="1:2" x14ac:dyDescent="0.25">
      <c r="A1131" s="41"/>
      <c r="B1131" s="41"/>
    </row>
    <row r="1132" spans="1:2" x14ac:dyDescent="0.25">
      <c r="A1132" s="41"/>
      <c r="B1132" s="41"/>
    </row>
    <row r="1133" spans="1:2" x14ac:dyDescent="0.25">
      <c r="A1133" s="41"/>
      <c r="B1133" s="41"/>
    </row>
    <row r="1134" spans="1:2" x14ac:dyDescent="0.25">
      <c r="A1134" s="41"/>
      <c r="B1134" s="41"/>
    </row>
    <row r="1135" spans="1:2" x14ac:dyDescent="0.25">
      <c r="A1135" s="41"/>
      <c r="B1135" s="41"/>
    </row>
    <row r="1136" spans="1:2" x14ac:dyDescent="0.25">
      <c r="A1136" s="41"/>
      <c r="B1136" s="41"/>
    </row>
    <row r="1137" spans="1:2" x14ac:dyDescent="0.25">
      <c r="A1137" s="41"/>
      <c r="B1137" s="41"/>
    </row>
    <row r="1138" spans="1:2" x14ac:dyDescent="0.25">
      <c r="A1138" s="41"/>
      <c r="B1138" s="41"/>
    </row>
    <row r="1139" spans="1:2" x14ac:dyDescent="0.25">
      <c r="A1139" s="41"/>
      <c r="B1139" s="41"/>
    </row>
    <row r="1140" spans="1:2" x14ac:dyDescent="0.25">
      <c r="A1140" s="41"/>
      <c r="B1140" s="41"/>
    </row>
    <row r="1141" spans="1:2" x14ac:dyDescent="0.25">
      <c r="A1141" s="41"/>
      <c r="B1141" s="41"/>
    </row>
    <row r="1142" spans="1:2" x14ac:dyDescent="0.25">
      <c r="A1142" s="41"/>
      <c r="B1142" s="41"/>
    </row>
    <row r="1143" spans="1:2" x14ac:dyDescent="0.25">
      <c r="A1143" s="41"/>
      <c r="B1143" s="41"/>
    </row>
    <row r="1144" spans="1:2" x14ac:dyDescent="0.25">
      <c r="A1144" s="41"/>
      <c r="B1144" s="41"/>
    </row>
    <row r="1145" spans="1:2" x14ac:dyDescent="0.25">
      <c r="A1145" s="41"/>
      <c r="B1145" s="41"/>
    </row>
    <row r="1146" spans="1:2" x14ac:dyDescent="0.25">
      <c r="A1146" s="41"/>
      <c r="B1146" s="41"/>
    </row>
    <row r="1147" spans="1:2" x14ac:dyDescent="0.25">
      <c r="A1147" s="41"/>
      <c r="B1147" s="41"/>
    </row>
    <row r="1148" spans="1:2" x14ac:dyDescent="0.25">
      <c r="A1148" s="41"/>
      <c r="B1148" s="41"/>
    </row>
    <row r="1149" spans="1:2" x14ac:dyDescent="0.25">
      <c r="A1149" s="41"/>
      <c r="B1149" s="41"/>
    </row>
    <row r="1150" spans="1:2" x14ac:dyDescent="0.25">
      <c r="A1150" s="41"/>
      <c r="B1150" s="41"/>
    </row>
    <row r="1151" spans="1:2" x14ac:dyDescent="0.25">
      <c r="A1151" s="41"/>
      <c r="B1151" s="41"/>
    </row>
    <row r="1152" spans="1:2" x14ac:dyDescent="0.25">
      <c r="A1152" s="41"/>
      <c r="B1152" s="41"/>
    </row>
    <row r="1153" spans="1:2" x14ac:dyDescent="0.25">
      <c r="A1153" s="41"/>
      <c r="B1153" s="41"/>
    </row>
    <row r="1154" spans="1:2" x14ac:dyDescent="0.25">
      <c r="A1154" s="41"/>
      <c r="B1154" s="41"/>
    </row>
    <row r="1155" spans="1:2" x14ac:dyDescent="0.25">
      <c r="A1155" s="41"/>
      <c r="B1155" s="41"/>
    </row>
    <row r="1156" spans="1:2" x14ac:dyDescent="0.25">
      <c r="A1156" s="41"/>
      <c r="B1156" s="41"/>
    </row>
    <row r="1157" spans="1:2" x14ac:dyDescent="0.25">
      <c r="A1157" s="41"/>
      <c r="B1157" s="41"/>
    </row>
    <row r="1158" spans="1:2" x14ac:dyDescent="0.25">
      <c r="A1158" s="41"/>
      <c r="B1158" s="41"/>
    </row>
    <row r="1159" spans="1:2" x14ac:dyDescent="0.25">
      <c r="A1159" s="41"/>
      <c r="B1159" s="41"/>
    </row>
    <row r="1160" spans="1:2" x14ac:dyDescent="0.25">
      <c r="A1160" s="41"/>
      <c r="B1160" s="41"/>
    </row>
    <row r="1161" spans="1:2" x14ac:dyDescent="0.25">
      <c r="A1161" s="41"/>
      <c r="B1161" s="41"/>
    </row>
    <row r="1162" spans="1:2" x14ac:dyDescent="0.25">
      <c r="A1162" s="41"/>
      <c r="B1162" s="41"/>
    </row>
    <row r="1163" spans="1:2" x14ac:dyDescent="0.25">
      <c r="A1163" s="41"/>
      <c r="B1163" s="41"/>
    </row>
    <row r="1164" spans="1:2" x14ac:dyDescent="0.25">
      <c r="A1164" s="41"/>
      <c r="B1164" s="41"/>
    </row>
    <row r="1165" spans="1:2" x14ac:dyDescent="0.25">
      <c r="A1165" s="41"/>
      <c r="B1165" s="41"/>
    </row>
    <row r="1166" spans="1:2" x14ac:dyDescent="0.25">
      <c r="A1166" s="41"/>
      <c r="B1166" s="41"/>
    </row>
    <row r="1167" spans="1:2" x14ac:dyDescent="0.25">
      <c r="A1167" s="41"/>
      <c r="B1167" s="41"/>
    </row>
    <row r="1168" spans="1:2" x14ac:dyDescent="0.25">
      <c r="A1168" s="41"/>
      <c r="B1168" s="41"/>
    </row>
    <row r="1169" spans="1:2" x14ac:dyDescent="0.25">
      <c r="A1169" s="41"/>
      <c r="B1169" s="41"/>
    </row>
    <row r="1170" spans="1:2" x14ac:dyDescent="0.25">
      <c r="A1170" s="41"/>
      <c r="B1170" s="41"/>
    </row>
    <row r="1171" spans="1:2" x14ac:dyDescent="0.25">
      <c r="A1171" s="41"/>
      <c r="B1171" s="41"/>
    </row>
    <row r="1172" spans="1:2" x14ac:dyDescent="0.25">
      <c r="A1172" s="41"/>
      <c r="B1172" s="41"/>
    </row>
    <row r="1173" spans="1:2" x14ac:dyDescent="0.25">
      <c r="A1173" s="41"/>
      <c r="B1173" s="41"/>
    </row>
    <row r="1174" spans="1:2" x14ac:dyDescent="0.25">
      <c r="A1174" s="41"/>
      <c r="B1174" s="41"/>
    </row>
    <row r="1175" spans="1:2" x14ac:dyDescent="0.25">
      <c r="A1175" s="41"/>
      <c r="B1175" s="41"/>
    </row>
    <row r="1176" spans="1:2" x14ac:dyDescent="0.25">
      <c r="A1176" s="41"/>
      <c r="B1176" s="41"/>
    </row>
    <row r="1177" spans="1:2" x14ac:dyDescent="0.25">
      <c r="A1177" s="41"/>
      <c r="B1177" s="41"/>
    </row>
    <row r="1178" spans="1:2" x14ac:dyDescent="0.25">
      <c r="A1178" s="41"/>
      <c r="B1178" s="41"/>
    </row>
    <row r="1179" spans="1:2" x14ac:dyDescent="0.25">
      <c r="A1179" s="41"/>
      <c r="B1179" s="41"/>
    </row>
    <row r="1180" spans="1:2" x14ac:dyDescent="0.25">
      <c r="A1180" s="41"/>
      <c r="B1180" s="41"/>
    </row>
    <row r="1181" spans="1:2" x14ac:dyDescent="0.25">
      <c r="A1181" s="41"/>
      <c r="B1181" s="41"/>
    </row>
    <row r="1182" spans="1:2" x14ac:dyDescent="0.25">
      <c r="A1182" s="41"/>
      <c r="B1182" s="41"/>
    </row>
    <row r="1183" spans="1:2" x14ac:dyDescent="0.25">
      <c r="A1183" s="41"/>
      <c r="B1183" s="41"/>
    </row>
    <row r="1184" spans="1:2" x14ac:dyDescent="0.25">
      <c r="A1184" s="41"/>
      <c r="B1184" s="41"/>
    </row>
    <row r="1185" spans="1:2" x14ac:dyDescent="0.25">
      <c r="A1185" s="41"/>
      <c r="B1185" s="41"/>
    </row>
    <row r="1186" spans="1:2" x14ac:dyDescent="0.25">
      <c r="A1186" s="41"/>
      <c r="B1186" s="41"/>
    </row>
    <row r="1187" spans="1:2" x14ac:dyDescent="0.25">
      <c r="A1187" s="41"/>
      <c r="B1187" s="41"/>
    </row>
    <row r="1188" spans="1:2" x14ac:dyDescent="0.25">
      <c r="A1188" s="41"/>
      <c r="B1188" s="41"/>
    </row>
    <row r="1189" spans="1:2" x14ac:dyDescent="0.25">
      <c r="A1189" s="41"/>
      <c r="B1189" s="41"/>
    </row>
    <row r="1190" spans="1:2" x14ac:dyDescent="0.25">
      <c r="A1190" s="41"/>
      <c r="B1190" s="41"/>
    </row>
    <row r="1191" spans="1:2" x14ac:dyDescent="0.25">
      <c r="A1191" s="41"/>
      <c r="B1191" s="41"/>
    </row>
    <row r="1192" spans="1:2" x14ac:dyDescent="0.25">
      <c r="A1192" s="41"/>
      <c r="B1192" s="41"/>
    </row>
    <row r="1193" spans="1:2" x14ac:dyDescent="0.25">
      <c r="A1193" s="41"/>
      <c r="B1193" s="41"/>
    </row>
    <row r="1194" spans="1:2" x14ac:dyDescent="0.25">
      <c r="A1194" s="41"/>
      <c r="B1194" s="41"/>
    </row>
    <row r="1195" spans="1:2" x14ac:dyDescent="0.25">
      <c r="A1195" s="41"/>
      <c r="B1195" s="41"/>
    </row>
    <row r="1196" spans="1:2" x14ac:dyDescent="0.25">
      <c r="A1196" s="41"/>
      <c r="B1196" s="41"/>
    </row>
    <row r="1197" spans="1:2" x14ac:dyDescent="0.25">
      <c r="A1197" s="41"/>
      <c r="B1197" s="41"/>
    </row>
    <row r="1198" spans="1:2" x14ac:dyDescent="0.25">
      <c r="A1198" s="41"/>
      <c r="B1198" s="41"/>
    </row>
    <row r="1199" spans="1:2" x14ac:dyDescent="0.25">
      <c r="A1199" s="41"/>
      <c r="B1199" s="41"/>
    </row>
    <row r="1200" spans="1:2" x14ac:dyDescent="0.25">
      <c r="A1200" s="41"/>
      <c r="B1200" s="41"/>
    </row>
    <row r="1201" spans="1:2" x14ac:dyDescent="0.25">
      <c r="A1201" s="41"/>
      <c r="B1201" s="41"/>
    </row>
    <row r="1202" spans="1:2" x14ac:dyDescent="0.25">
      <c r="A1202" s="41"/>
      <c r="B1202" s="41"/>
    </row>
    <row r="1203" spans="1:2" x14ac:dyDescent="0.25">
      <c r="A1203" s="41"/>
      <c r="B1203" s="41"/>
    </row>
    <row r="1204" spans="1:2" x14ac:dyDescent="0.25">
      <c r="A1204" s="41"/>
      <c r="B1204" s="41"/>
    </row>
    <row r="1205" spans="1:2" x14ac:dyDescent="0.25">
      <c r="A1205" s="41"/>
      <c r="B1205" s="41"/>
    </row>
    <row r="1206" spans="1:2" x14ac:dyDescent="0.25">
      <c r="A1206" s="41"/>
      <c r="B1206" s="41"/>
    </row>
    <row r="1207" spans="1:2" x14ac:dyDescent="0.25">
      <c r="A1207" s="41"/>
      <c r="B1207" s="41"/>
    </row>
    <row r="1208" spans="1:2" x14ac:dyDescent="0.25">
      <c r="A1208" s="41"/>
      <c r="B1208" s="41"/>
    </row>
    <row r="1209" spans="1:2" x14ac:dyDescent="0.25">
      <c r="A1209" s="41"/>
      <c r="B1209" s="41"/>
    </row>
    <row r="1210" spans="1:2" x14ac:dyDescent="0.25">
      <c r="A1210" s="41"/>
      <c r="B1210" s="41"/>
    </row>
    <row r="1211" spans="1:2" x14ac:dyDescent="0.25">
      <c r="A1211" s="41"/>
      <c r="B1211" s="41"/>
    </row>
    <row r="1212" spans="1:2" x14ac:dyDescent="0.25">
      <c r="A1212" s="41"/>
      <c r="B1212" s="41"/>
    </row>
    <row r="1213" spans="1:2" x14ac:dyDescent="0.25">
      <c r="A1213" s="41"/>
      <c r="B1213" s="41"/>
    </row>
    <row r="1214" spans="1:2" x14ac:dyDescent="0.25">
      <c r="A1214" s="41"/>
      <c r="B1214" s="41"/>
    </row>
    <row r="1215" spans="1:2" x14ac:dyDescent="0.25">
      <c r="A1215" s="41"/>
      <c r="B1215" s="41"/>
    </row>
    <row r="1216" spans="1:2" x14ac:dyDescent="0.25">
      <c r="A1216" s="41"/>
      <c r="B1216" s="41"/>
    </row>
    <row r="1217" spans="1:2" x14ac:dyDescent="0.25">
      <c r="A1217" s="41"/>
      <c r="B1217" s="41"/>
    </row>
    <row r="1218" spans="1:2" x14ac:dyDescent="0.25">
      <c r="A1218" s="41"/>
      <c r="B1218" s="41"/>
    </row>
    <row r="1219" spans="1:2" x14ac:dyDescent="0.25">
      <c r="A1219" s="41"/>
      <c r="B1219" s="41"/>
    </row>
    <row r="1220" spans="1:2" x14ac:dyDescent="0.25">
      <c r="A1220" s="41"/>
      <c r="B1220" s="41"/>
    </row>
    <row r="1221" spans="1:2" x14ac:dyDescent="0.25">
      <c r="A1221" s="41"/>
      <c r="B1221" s="41"/>
    </row>
    <row r="1222" spans="1:2" x14ac:dyDescent="0.25">
      <c r="A1222" s="41"/>
      <c r="B1222" s="41"/>
    </row>
    <row r="1223" spans="1:2" x14ac:dyDescent="0.25">
      <c r="A1223" s="41"/>
      <c r="B1223" s="41"/>
    </row>
    <row r="1224" spans="1:2" x14ac:dyDescent="0.25">
      <c r="A1224" s="41"/>
      <c r="B1224" s="41"/>
    </row>
    <row r="1225" spans="1:2" x14ac:dyDescent="0.25">
      <c r="A1225" s="41"/>
      <c r="B1225" s="41"/>
    </row>
    <row r="1226" spans="1:2" x14ac:dyDescent="0.25">
      <c r="A1226" s="41"/>
      <c r="B1226" s="41"/>
    </row>
    <row r="1227" spans="1:2" x14ac:dyDescent="0.25">
      <c r="A1227" s="41"/>
      <c r="B1227" s="41"/>
    </row>
    <row r="1228" spans="1:2" x14ac:dyDescent="0.25">
      <c r="A1228" s="41"/>
      <c r="B1228" s="41"/>
    </row>
    <row r="1229" spans="1:2" x14ac:dyDescent="0.25">
      <c r="A1229" s="41"/>
      <c r="B1229" s="41"/>
    </row>
    <row r="1230" spans="1:2" x14ac:dyDescent="0.25">
      <c r="A1230" s="41"/>
      <c r="B1230" s="41"/>
    </row>
    <row r="1231" spans="1:2" x14ac:dyDescent="0.25">
      <c r="A1231" s="41"/>
      <c r="B1231" s="41"/>
    </row>
    <row r="1232" spans="1:2" x14ac:dyDescent="0.25">
      <c r="A1232" s="41"/>
      <c r="B1232" s="41"/>
    </row>
    <row r="1233" spans="1:2" x14ac:dyDescent="0.25">
      <c r="A1233" s="41"/>
      <c r="B1233" s="41"/>
    </row>
    <row r="1234" spans="1:2" x14ac:dyDescent="0.25">
      <c r="A1234" s="41"/>
      <c r="B1234" s="41"/>
    </row>
    <row r="1235" spans="1:2" x14ac:dyDescent="0.25">
      <c r="A1235" s="41"/>
      <c r="B1235" s="41"/>
    </row>
    <row r="1236" spans="1:2" x14ac:dyDescent="0.25">
      <c r="A1236" s="41"/>
      <c r="B1236" s="41"/>
    </row>
    <row r="1237" spans="1:2" x14ac:dyDescent="0.25">
      <c r="A1237" s="41"/>
      <c r="B1237" s="41"/>
    </row>
    <row r="1238" spans="1:2" x14ac:dyDescent="0.25">
      <c r="A1238" s="41"/>
      <c r="B1238" s="41"/>
    </row>
    <row r="1239" spans="1:2" x14ac:dyDescent="0.25">
      <c r="A1239" s="41"/>
      <c r="B1239" s="41"/>
    </row>
    <row r="1240" spans="1:2" x14ac:dyDescent="0.25">
      <c r="A1240" s="41"/>
      <c r="B1240" s="41"/>
    </row>
    <row r="1241" spans="1:2" x14ac:dyDescent="0.25">
      <c r="A1241" s="41"/>
      <c r="B1241" s="41"/>
    </row>
    <row r="1242" spans="1:2" x14ac:dyDescent="0.25">
      <c r="A1242" s="41"/>
      <c r="B1242" s="41"/>
    </row>
    <row r="1243" spans="1:2" x14ac:dyDescent="0.25">
      <c r="A1243" s="41"/>
      <c r="B1243" s="41"/>
    </row>
    <row r="1244" spans="1:2" x14ac:dyDescent="0.25">
      <c r="A1244" s="41"/>
      <c r="B1244" s="41"/>
    </row>
    <row r="1245" spans="1:2" x14ac:dyDescent="0.25">
      <c r="A1245" s="41"/>
      <c r="B1245" s="41"/>
    </row>
    <row r="1246" spans="1:2" x14ac:dyDescent="0.25">
      <c r="A1246" s="41"/>
      <c r="B1246" s="41"/>
    </row>
    <row r="1247" spans="1:2" x14ac:dyDescent="0.25">
      <c r="A1247" s="41"/>
      <c r="B1247" s="41"/>
    </row>
    <row r="1248" spans="1:2" x14ac:dyDescent="0.25">
      <c r="A1248" s="41"/>
      <c r="B1248" s="41"/>
    </row>
    <row r="1249" spans="1:2" x14ac:dyDescent="0.25">
      <c r="A1249" s="41"/>
      <c r="B1249" s="41"/>
    </row>
    <row r="1250" spans="1:2" x14ac:dyDescent="0.25">
      <c r="A1250" s="41"/>
      <c r="B1250" s="41"/>
    </row>
    <row r="1251" spans="1:2" x14ac:dyDescent="0.25">
      <c r="A1251" s="41"/>
      <c r="B1251" s="41"/>
    </row>
    <row r="1252" spans="1:2" x14ac:dyDescent="0.25">
      <c r="A1252" s="41"/>
      <c r="B1252" s="41"/>
    </row>
    <row r="1253" spans="1:2" x14ac:dyDescent="0.25">
      <c r="A1253" s="41"/>
      <c r="B1253" s="41"/>
    </row>
    <row r="1254" spans="1:2" x14ac:dyDescent="0.25">
      <c r="A1254" s="41"/>
      <c r="B1254" s="41"/>
    </row>
    <row r="1255" spans="1:2" x14ac:dyDescent="0.25">
      <c r="A1255" s="41"/>
      <c r="B1255" s="41"/>
    </row>
    <row r="1256" spans="1:2" x14ac:dyDescent="0.25">
      <c r="A1256" s="41"/>
      <c r="B1256" s="41"/>
    </row>
    <row r="1257" spans="1:2" x14ac:dyDescent="0.25">
      <c r="A1257" s="41"/>
      <c r="B1257" s="41"/>
    </row>
    <row r="1258" spans="1:2" x14ac:dyDescent="0.25">
      <c r="A1258" s="41"/>
      <c r="B1258" s="41"/>
    </row>
    <row r="1259" spans="1:2" x14ac:dyDescent="0.25">
      <c r="A1259" s="41"/>
      <c r="B1259" s="41"/>
    </row>
    <row r="1260" spans="1:2" x14ac:dyDescent="0.25">
      <c r="A1260" s="41"/>
      <c r="B1260" s="41"/>
    </row>
    <row r="1261" spans="1:2" x14ac:dyDescent="0.25">
      <c r="A1261" s="41"/>
      <c r="B1261" s="41"/>
    </row>
    <row r="1262" spans="1:2" x14ac:dyDescent="0.25">
      <c r="A1262" s="41"/>
      <c r="B1262" s="41"/>
    </row>
    <row r="1263" spans="1:2" x14ac:dyDescent="0.25">
      <c r="A1263" s="41"/>
      <c r="B1263" s="41"/>
    </row>
    <row r="1264" spans="1:2" x14ac:dyDescent="0.25">
      <c r="A1264" s="41"/>
      <c r="B1264" s="41"/>
    </row>
    <row r="1265" spans="1:2" x14ac:dyDescent="0.25">
      <c r="A1265" s="41"/>
      <c r="B1265" s="41"/>
    </row>
    <row r="1266" spans="1:2" x14ac:dyDescent="0.25">
      <c r="A1266" s="41"/>
      <c r="B1266" s="41"/>
    </row>
    <row r="1267" spans="1:2" x14ac:dyDescent="0.25">
      <c r="A1267" s="41"/>
      <c r="B1267" s="41"/>
    </row>
    <row r="1268" spans="1:2" x14ac:dyDescent="0.25">
      <c r="A1268" s="41"/>
      <c r="B1268" s="41"/>
    </row>
    <row r="1269" spans="1:2" x14ac:dyDescent="0.25">
      <c r="A1269" s="41"/>
      <c r="B1269" s="41"/>
    </row>
    <row r="1270" spans="1:2" x14ac:dyDescent="0.25">
      <c r="A1270" s="41"/>
      <c r="B1270" s="41"/>
    </row>
    <row r="1271" spans="1:2" x14ac:dyDescent="0.25">
      <c r="A1271" s="41"/>
      <c r="B1271" s="41"/>
    </row>
    <row r="1272" spans="1:2" x14ac:dyDescent="0.25">
      <c r="A1272" s="41"/>
      <c r="B1272" s="41"/>
    </row>
    <row r="1273" spans="1:2" x14ac:dyDescent="0.25">
      <c r="A1273" s="41"/>
      <c r="B1273" s="41"/>
    </row>
    <row r="1274" spans="1:2" x14ac:dyDescent="0.25">
      <c r="A1274" s="41"/>
      <c r="B1274" s="41"/>
    </row>
    <row r="1275" spans="1:2" x14ac:dyDescent="0.25">
      <c r="A1275" s="41"/>
      <c r="B1275" s="41"/>
    </row>
    <row r="1276" spans="1:2" x14ac:dyDescent="0.25">
      <c r="A1276" s="41"/>
      <c r="B1276" s="41"/>
    </row>
    <row r="1277" spans="1:2" x14ac:dyDescent="0.25">
      <c r="A1277" s="41"/>
      <c r="B1277" s="41"/>
    </row>
    <row r="1278" spans="1:2" x14ac:dyDescent="0.25">
      <c r="A1278" s="41"/>
      <c r="B1278" s="41"/>
    </row>
    <row r="1279" spans="1:2" x14ac:dyDescent="0.25">
      <c r="A1279" s="41"/>
      <c r="B1279" s="41"/>
    </row>
    <row r="1280" spans="1:2" x14ac:dyDescent="0.25">
      <c r="A1280" s="41"/>
      <c r="B1280" s="41"/>
    </row>
    <row r="1281" spans="1:2" x14ac:dyDescent="0.25">
      <c r="A1281" s="41"/>
      <c r="B1281" s="41"/>
    </row>
    <row r="1282" spans="1:2" x14ac:dyDescent="0.25">
      <c r="A1282" s="41"/>
      <c r="B1282" s="41"/>
    </row>
    <row r="1283" spans="1:2" x14ac:dyDescent="0.25">
      <c r="A1283" s="41"/>
      <c r="B1283" s="41"/>
    </row>
    <row r="1284" spans="1:2" x14ac:dyDescent="0.25">
      <c r="A1284" s="41"/>
      <c r="B1284" s="41"/>
    </row>
    <row r="1285" spans="1:2" x14ac:dyDescent="0.25">
      <c r="A1285" s="41"/>
      <c r="B1285" s="41"/>
    </row>
    <row r="1286" spans="1:2" x14ac:dyDescent="0.25">
      <c r="A1286" s="41"/>
      <c r="B1286" s="41"/>
    </row>
    <row r="1287" spans="1:2" x14ac:dyDescent="0.25">
      <c r="A1287" s="41"/>
      <c r="B1287" s="41"/>
    </row>
    <row r="1288" spans="1:2" x14ac:dyDescent="0.25">
      <c r="A1288" s="41"/>
      <c r="B1288" s="41"/>
    </row>
    <row r="1289" spans="1:2" x14ac:dyDescent="0.25">
      <c r="A1289" s="41"/>
      <c r="B1289" s="41"/>
    </row>
    <row r="1290" spans="1:2" x14ac:dyDescent="0.25">
      <c r="A1290" s="41"/>
      <c r="B1290" s="41"/>
    </row>
    <row r="1291" spans="1:2" x14ac:dyDescent="0.25">
      <c r="A1291" s="41"/>
      <c r="B1291" s="41"/>
    </row>
    <row r="1292" spans="1:2" x14ac:dyDescent="0.25">
      <c r="A1292" s="41"/>
      <c r="B1292" s="41"/>
    </row>
    <row r="1293" spans="1:2" x14ac:dyDescent="0.25">
      <c r="A1293" s="41"/>
      <c r="B1293" s="41"/>
    </row>
    <row r="1294" spans="1:2" x14ac:dyDescent="0.25">
      <c r="A1294" s="41"/>
      <c r="B1294" s="41"/>
    </row>
    <row r="1295" spans="1:2" x14ac:dyDescent="0.25">
      <c r="A1295" s="41"/>
      <c r="B1295" s="41"/>
    </row>
    <row r="1296" spans="1:2" x14ac:dyDescent="0.25">
      <c r="A1296" s="41"/>
      <c r="B1296" s="41"/>
    </row>
    <row r="1297" spans="1:2" x14ac:dyDescent="0.25">
      <c r="A1297" s="41"/>
      <c r="B1297" s="41"/>
    </row>
    <row r="1298" spans="1:2" x14ac:dyDescent="0.25">
      <c r="A1298" s="41"/>
      <c r="B1298" s="41"/>
    </row>
    <row r="1299" spans="1:2" x14ac:dyDescent="0.25">
      <c r="A1299" s="41"/>
      <c r="B1299" s="41"/>
    </row>
    <row r="1300" spans="1:2" x14ac:dyDescent="0.25">
      <c r="A1300" s="41"/>
      <c r="B1300" s="41"/>
    </row>
    <row r="1301" spans="1:2" x14ac:dyDescent="0.25">
      <c r="A1301" s="41"/>
      <c r="B1301" s="41"/>
    </row>
    <row r="1302" spans="1:2" x14ac:dyDescent="0.25">
      <c r="A1302" s="41"/>
      <c r="B1302" s="41"/>
    </row>
    <row r="1303" spans="1:2" x14ac:dyDescent="0.25">
      <c r="A1303" s="41"/>
      <c r="B1303" s="41"/>
    </row>
    <row r="1304" spans="1:2" x14ac:dyDescent="0.25">
      <c r="A1304" s="41"/>
      <c r="B1304" s="41"/>
    </row>
    <row r="1305" spans="1:2" x14ac:dyDescent="0.25">
      <c r="A1305" s="41"/>
      <c r="B1305" s="41"/>
    </row>
    <row r="1306" spans="1:2" x14ac:dyDescent="0.25">
      <c r="A1306" s="41"/>
      <c r="B1306" s="41"/>
    </row>
    <row r="1307" spans="1:2" x14ac:dyDescent="0.25">
      <c r="A1307" s="41"/>
      <c r="B1307" s="41"/>
    </row>
    <row r="1308" spans="1:2" x14ac:dyDescent="0.25">
      <c r="A1308" s="41"/>
      <c r="B1308" s="41"/>
    </row>
    <row r="1309" spans="1:2" x14ac:dyDescent="0.25">
      <c r="A1309" s="41"/>
      <c r="B1309" s="41"/>
    </row>
    <row r="1310" spans="1:2" x14ac:dyDescent="0.25">
      <c r="A1310" s="41"/>
      <c r="B1310" s="41"/>
    </row>
    <row r="1311" spans="1:2" x14ac:dyDescent="0.25">
      <c r="A1311" s="41"/>
      <c r="B1311" s="41"/>
    </row>
    <row r="1312" spans="1:2" x14ac:dyDescent="0.25">
      <c r="A1312" s="41"/>
      <c r="B1312" s="41"/>
    </row>
    <row r="1313" spans="1:2" x14ac:dyDescent="0.25">
      <c r="A1313" s="41"/>
      <c r="B1313" s="41"/>
    </row>
    <row r="1314" spans="1:2" x14ac:dyDescent="0.25">
      <c r="A1314" s="41"/>
      <c r="B1314" s="41"/>
    </row>
    <row r="1315" spans="1:2" x14ac:dyDescent="0.25">
      <c r="A1315" s="41"/>
      <c r="B1315" s="41"/>
    </row>
    <row r="1316" spans="1:2" x14ac:dyDescent="0.25">
      <c r="A1316" s="41"/>
      <c r="B1316" s="41"/>
    </row>
    <row r="1317" spans="1:2" x14ac:dyDescent="0.25">
      <c r="A1317" s="41"/>
      <c r="B1317" s="41"/>
    </row>
    <row r="1318" spans="1:2" x14ac:dyDescent="0.25">
      <c r="A1318" s="41"/>
      <c r="B1318" s="41"/>
    </row>
    <row r="1319" spans="1:2" x14ac:dyDescent="0.25">
      <c r="A1319" s="41"/>
      <c r="B1319" s="41"/>
    </row>
    <row r="1320" spans="1:2" x14ac:dyDescent="0.25">
      <c r="A1320" s="41"/>
      <c r="B1320" s="41"/>
    </row>
    <row r="1321" spans="1:2" x14ac:dyDescent="0.25">
      <c r="A1321" s="41"/>
      <c r="B1321" s="41"/>
    </row>
    <row r="1322" spans="1:2" x14ac:dyDescent="0.25">
      <c r="A1322" s="41"/>
      <c r="B1322" s="41"/>
    </row>
    <row r="1323" spans="1:2" x14ac:dyDescent="0.25">
      <c r="A1323" s="41"/>
      <c r="B1323" s="41"/>
    </row>
    <row r="1324" spans="1:2" x14ac:dyDescent="0.25">
      <c r="A1324" s="41"/>
      <c r="B1324" s="41"/>
    </row>
    <row r="1325" spans="1:2" x14ac:dyDescent="0.25">
      <c r="A1325" s="41"/>
      <c r="B1325" s="41"/>
    </row>
    <row r="1326" spans="1:2" x14ac:dyDescent="0.25">
      <c r="A1326" s="41"/>
      <c r="B1326" s="41"/>
    </row>
    <row r="1327" spans="1:2" x14ac:dyDescent="0.25">
      <c r="A1327" s="41"/>
      <c r="B1327" s="41"/>
    </row>
    <row r="1328" spans="1:2" x14ac:dyDescent="0.25">
      <c r="A1328" s="41"/>
      <c r="B1328" s="41"/>
    </row>
    <row r="1329" spans="1:2" x14ac:dyDescent="0.25">
      <c r="A1329" s="41"/>
      <c r="B1329" s="41"/>
    </row>
    <row r="1330" spans="1:2" x14ac:dyDescent="0.25">
      <c r="A1330" s="41"/>
      <c r="B1330" s="41"/>
    </row>
    <row r="1331" spans="1:2" x14ac:dyDescent="0.25">
      <c r="A1331" s="41"/>
      <c r="B1331" s="41"/>
    </row>
    <row r="1332" spans="1:2" x14ac:dyDescent="0.25">
      <c r="A1332" s="41"/>
      <c r="B1332" s="41"/>
    </row>
    <row r="1333" spans="1:2" x14ac:dyDescent="0.25">
      <c r="A1333" s="41"/>
      <c r="B1333" s="41"/>
    </row>
    <row r="1334" spans="1:2" x14ac:dyDescent="0.25">
      <c r="A1334" s="41"/>
      <c r="B1334" s="41"/>
    </row>
    <row r="1335" spans="1:2" x14ac:dyDescent="0.25">
      <c r="A1335" s="41"/>
      <c r="B1335" s="41"/>
    </row>
    <row r="1336" spans="1:2" x14ac:dyDescent="0.25">
      <c r="A1336" s="41"/>
      <c r="B1336" s="41"/>
    </row>
    <row r="1337" spans="1:2" x14ac:dyDescent="0.25">
      <c r="A1337" s="41"/>
      <c r="B1337" s="41"/>
    </row>
    <row r="1338" spans="1:2" x14ac:dyDescent="0.25">
      <c r="A1338" s="41"/>
      <c r="B1338" s="41"/>
    </row>
    <row r="1339" spans="1:2" x14ac:dyDescent="0.25">
      <c r="A1339" s="41"/>
      <c r="B1339" s="41"/>
    </row>
    <row r="1340" spans="1:2" x14ac:dyDescent="0.25">
      <c r="A1340" s="41"/>
      <c r="B1340" s="41"/>
    </row>
    <row r="1341" spans="1:2" x14ac:dyDescent="0.25">
      <c r="A1341" s="41"/>
      <c r="B1341" s="41"/>
    </row>
    <row r="1342" spans="1:2" x14ac:dyDescent="0.25">
      <c r="A1342" s="41"/>
      <c r="B1342" s="41"/>
    </row>
    <row r="1343" spans="1:2" x14ac:dyDescent="0.25">
      <c r="A1343" s="41"/>
      <c r="B1343" s="41"/>
    </row>
    <row r="1344" spans="1:2" x14ac:dyDescent="0.25">
      <c r="A1344" s="41"/>
      <c r="B1344" s="41"/>
    </row>
    <row r="1345" spans="1:2" x14ac:dyDescent="0.25">
      <c r="A1345" s="41"/>
      <c r="B1345" s="41"/>
    </row>
    <row r="1346" spans="1:2" x14ac:dyDescent="0.25">
      <c r="A1346" s="41"/>
      <c r="B1346" s="41"/>
    </row>
    <row r="1347" spans="1:2" x14ac:dyDescent="0.25">
      <c r="A1347" s="41"/>
      <c r="B1347" s="41"/>
    </row>
    <row r="1348" spans="1:2" x14ac:dyDescent="0.25">
      <c r="A1348" s="41"/>
      <c r="B1348" s="41"/>
    </row>
    <row r="1349" spans="1:2" x14ac:dyDescent="0.25">
      <c r="A1349" s="41"/>
      <c r="B1349" s="41"/>
    </row>
    <row r="1350" spans="1:2" x14ac:dyDescent="0.25">
      <c r="A1350" s="41"/>
      <c r="B1350" s="41"/>
    </row>
    <row r="1351" spans="1:2" x14ac:dyDescent="0.25">
      <c r="A1351" s="41"/>
      <c r="B1351" s="41"/>
    </row>
    <row r="1352" spans="1:2" x14ac:dyDescent="0.25">
      <c r="A1352" s="41"/>
      <c r="B1352" s="41"/>
    </row>
    <row r="1353" spans="1:2" x14ac:dyDescent="0.25">
      <c r="A1353" s="41"/>
      <c r="B1353" s="41"/>
    </row>
    <row r="1354" spans="1:2" x14ac:dyDescent="0.25">
      <c r="A1354" s="41"/>
      <c r="B1354" s="41"/>
    </row>
    <row r="1355" spans="1:2" x14ac:dyDescent="0.25">
      <c r="A1355" s="41"/>
      <c r="B1355" s="41"/>
    </row>
    <row r="1356" spans="1:2" x14ac:dyDescent="0.25">
      <c r="A1356" s="41"/>
      <c r="B1356" s="41"/>
    </row>
    <row r="1357" spans="1:2" x14ac:dyDescent="0.25">
      <c r="A1357" s="41"/>
      <c r="B1357" s="41"/>
    </row>
    <row r="1358" spans="1:2" x14ac:dyDescent="0.25">
      <c r="A1358" s="41"/>
      <c r="B1358" s="41"/>
    </row>
    <row r="1359" spans="1:2" x14ac:dyDescent="0.25">
      <c r="A1359" s="41"/>
      <c r="B1359" s="41"/>
    </row>
    <row r="1360" spans="1:2" x14ac:dyDescent="0.25">
      <c r="A1360" s="41"/>
      <c r="B1360" s="41"/>
    </row>
    <row r="1361" spans="1:2" x14ac:dyDescent="0.25">
      <c r="A1361" s="41"/>
      <c r="B1361" s="41"/>
    </row>
    <row r="1362" spans="1:2" x14ac:dyDescent="0.25">
      <c r="A1362" s="41"/>
      <c r="B1362" s="41"/>
    </row>
    <row r="1363" spans="1:2" x14ac:dyDescent="0.25">
      <c r="A1363" s="41"/>
      <c r="B1363" s="41"/>
    </row>
    <row r="1364" spans="1:2" x14ac:dyDescent="0.25">
      <c r="A1364" s="41"/>
      <c r="B1364" s="41"/>
    </row>
    <row r="1365" spans="1:2" x14ac:dyDescent="0.25">
      <c r="A1365" s="41"/>
      <c r="B1365" s="41"/>
    </row>
    <row r="1366" spans="1:2" x14ac:dyDescent="0.25">
      <c r="A1366" s="41"/>
      <c r="B1366" s="41"/>
    </row>
    <row r="1367" spans="1:2" x14ac:dyDescent="0.25">
      <c r="A1367" s="41"/>
      <c r="B1367" s="41"/>
    </row>
    <row r="1368" spans="1:2" x14ac:dyDescent="0.25">
      <c r="A1368" s="41"/>
      <c r="B1368" s="41"/>
    </row>
    <row r="1369" spans="1:2" x14ac:dyDescent="0.25">
      <c r="A1369" s="41"/>
      <c r="B1369" s="41"/>
    </row>
    <row r="1370" spans="1:2" x14ac:dyDescent="0.25">
      <c r="A1370" s="41"/>
      <c r="B1370" s="41"/>
    </row>
    <row r="1371" spans="1:2" x14ac:dyDescent="0.25">
      <c r="A1371" s="41"/>
      <c r="B1371" s="41"/>
    </row>
    <row r="1372" spans="1:2" x14ac:dyDescent="0.25">
      <c r="A1372" s="41"/>
      <c r="B1372" s="41"/>
    </row>
    <row r="1373" spans="1:2" x14ac:dyDescent="0.25">
      <c r="A1373" s="41"/>
      <c r="B1373" s="41"/>
    </row>
    <row r="1374" spans="1:2" x14ac:dyDescent="0.25">
      <c r="A1374" s="41"/>
      <c r="B1374" s="41"/>
    </row>
    <row r="1375" spans="1:2" x14ac:dyDescent="0.25">
      <c r="A1375" s="41"/>
      <c r="B1375" s="41"/>
    </row>
    <row r="1376" spans="1:2" x14ac:dyDescent="0.25">
      <c r="A1376" s="41"/>
      <c r="B1376" s="41"/>
    </row>
    <row r="1377" spans="1:2" x14ac:dyDescent="0.25">
      <c r="A1377" s="41"/>
      <c r="B1377" s="41"/>
    </row>
    <row r="1378" spans="1:2" x14ac:dyDescent="0.25">
      <c r="A1378" s="41"/>
      <c r="B1378" s="41"/>
    </row>
    <row r="1379" spans="1:2" x14ac:dyDescent="0.25">
      <c r="A1379" s="41"/>
      <c r="B1379" s="41"/>
    </row>
    <row r="1380" spans="1:2" x14ac:dyDescent="0.25">
      <c r="A1380" s="41"/>
      <c r="B1380" s="41"/>
    </row>
    <row r="1381" spans="1:2" x14ac:dyDescent="0.25">
      <c r="A1381" s="41"/>
      <c r="B1381" s="41"/>
    </row>
    <row r="1382" spans="1:2" x14ac:dyDescent="0.25">
      <c r="A1382" s="41"/>
      <c r="B1382" s="41"/>
    </row>
    <row r="1383" spans="1:2" x14ac:dyDescent="0.25">
      <c r="A1383" s="41"/>
      <c r="B1383" s="41"/>
    </row>
    <row r="1384" spans="1:2" x14ac:dyDescent="0.25">
      <c r="A1384" s="41"/>
      <c r="B1384" s="41"/>
    </row>
    <row r="1385" spans="1:2" x14ac:dyDescent="0.25">
      <c r="A1385" s="41"/>
      <c r="B1385" s="41"/>
    </row>
    <row r="1386" spans="1:2" x14ac:dyDescent="0.25">
      <c r="A1386" s="41"/>
      <c r="B1386" s="41"/>
    </row>
    <row r="1387" spans="1:2" x14ac:dyDescent="0.25">
      <c r="A1387" s="41"/>
      <c r="B1387" s="41"/>
    </row>
    <row r="1388" spans="1:2" x14ac:dyDescent="0.25">
      <c r="A1388" s="41"/>
      <c r="B1388" s="41"/>
    </row>
    <row r="1389" spans="1:2" x14ac:dyDescent="0.25">
      <c r="A1389" s="41"/>
      <c r="B1389" s="41"/>
    </row>
    <row r="1390" spans="1:2" x14ac:dyDescent="0.25">
      <c r="A1390" s="41"/>
      <c r="B1390" s="41"/>
    </row>
    <row r="1391" spans="1:2" x14ac:dyDescent="0.25">
      <c r="A1391" s="41"/>
      <c r="B1391" s="41"/>
    </row>
    <row r="1392" spans="1:2" x14ac:dyDescent="0.25">
      <c r="A1392" s="41"/>
      <c r="B1392" s="41"/>
    </row>
    <row r="1393" spans="1:2" x14ac:dyDescent="0.25">
      <c r="A1393" s="41"/>
      <c r="B1393" s="41"/>
    </row>
    <row r="1394" spans="1:2" x14ac:dyDescent="0.25">
      <c r="A1394" s="41"/>
      <c r="B1394" s="41"/>
    </row>
    <row r="1395" spans="1:2" x14ac:dyDescent="0.25">
      <c r="A1395" s="41"/>
      <c r="B1395" s="41"/>
    </row>
    <row r="1396" spans="1:2" x14ac:dyDescent="0.25">
      <c r="A1396" s="41"/>
      <c r="B1396" s="41"/>
    </row>
    <row r="1397" spans="1:2" x14ac:dyDescent="0.25">
      <c r="A1397" s="41"/>
      <c r="B1397" s="41"/>
    </row>
    <row r="1398" spans="1:2" x14ac:dyDescent="0.25">
      <c r="A1398" s="41"/>
      <c r="B1398" s="41"/>
    </row>
    <row r="1399" spans="1:2" x14ac:dyDescent="0.25">
      <c r="A1399" s="41"/>
      <c r="B1399" s="41"/>
    </row>
    <row r="1400" spans="1:2" x14ac:dyDescent="0.25">
      <c r="A1400" s="41"/>
      <c r="B1400" s="41"/>
    </row>
    <row r="1401" spans="1:2" x14ac:dyDescent="0.25">
      <c r="A1401" s="41"/>
      <c r="B1401" s="41"/>
    </row>
    <row r="1402" spans="1:2" x14ac:dyDescent="0.25">
      <c r="A1402" s="41"/>
      <c r="B1402" s="41"/>
    </row>
    <row r="1403" spans="1:2" x14ac:dyDescent="0.25">
      <c r="A1403" s="41"/>
      <c r="B1403" s="41"/>
    </row>
    <row r="1404" spans="1:2" x14ac:dyDescent="0.25">
      <c r="A1404" s="41"/>
      <c r="B1404" s="41"/>
    </row>
    <row r="1405" spans="1:2" x14ac:dyDescent="0.25">
      <c r="A1405" s="41"/>
      <c r="B1405" s="41"/>
    </row>
    <row r="1406" spans="1:2" x14ac:dyDescent="0.25">
      <c r="A1406" s="41"/>
      <c r="B1406" s="41"/>
    </row>
    <row r="1407" spans="1:2" x14ac:dyDescent="0.25">
      <c r="A1407" s="41"/>
      <c r="B1407" s="41"/>
    </row>
    <row r="1408" spans="1:2" x14ac:dyDescent="0.25">
      <c r="A1408" s="41"/>
      <c r="B1408" s="41"/>
    </row>
    <row r="1409" spans="1:2" x14ac:dyDescent="0.25">
      <c r="A1409" s="41"/>
      <c r="B1409" s="41"/>
    </row>
    <row r="1410" spans="1:2" x14ac:dyDescent="0.25">
      <c r="A1410" s="41"/>
      <c r="B1410" s="41"/>
    </row>
    <row r="1411" spans="1:2" x14ac:dyDescent="0.25">
      <c r="A1411" s="41"/>
      <c r="B1411" s="41"/>
    </row>
    <row r="1412" spans="1:2" x14ac:dyDescent="0.25">
      <c r="A1412" s="41"/>
      <c r="B1412" s="41"/>
    </row>
    <row r="1413" spans="1:2" x14ac:dyDescent="0.25">
      <c r="A1413" s="41"/>
      <c r="B1413" s="41"/>
    </row>
    <row r="1414" spans="1:2" x14ac:dyDescent="0.25">
      <c r="A1414" s="41"/>
      <c r="B1414" s="41"/>
    </row>
    <row r="1415" spans="1:2" x14ac:dyDescent="0.25">
      <c r="A1415" s="41"/>
      <c r="B1415" s="41"/>
    </row>
    <row r="1416" spans="1:2" x14ac:dyDescent="0.25">
      <c r="A1416" s="41"/>
      <c r="B1416" s="41"/>
    </row>
    <row r="1417" spans="1:2" x14ac:dyDescent="0.25">
      <c r="A1417" s="41"/>
      <c r="B1417" s="41"/>
    </row>
    <row r="1418" spans="1:2" x14ac:dyDescent="0.25">
      <c r="A1418" s="41"/>
      <c r="B1418" s="41"/>
    </row>
    <row r="1419" spans="1:2" x14ac:dyDescent="0.25">
      <c r="A1419" s="41"/>
      <c r="B1419" s="41"/>
    </row>
    <row r="1420" spans="1:2" x14ac:dyDescent="0.25">
      <c r="A1420" s="41"/>
      <c r="B1420" s="41"/>
    </row>
    <row r="1421" spans="1:2" x14ac:dyDescent="0.25">
      <c r="A1421" s="41"/>
      <c r="B1421" s="41"/>
    </row>
    <row r="1422" spans="1:2" x14ac:dyDescent="0.25">
      <c r="A1422" s="41"/>
      <c r="B1422" s="41"/>
    </row>
    <row r="1423" spans="1:2" x14ac:dyDescent="0.25">
      <c r="A1423" s="41"/>
      <c r="B1423" s="41"/>
    </row>
    <row r="1424" spans="1:2" x14ac:dyDescent="0.25">
      <c r="A1424" s="41"/>
      <c r="B1424" s="41"/>
    </row>
    <row r="1425" spans="1:2" x14ac:dyDescent="0.25">
      <c r="A1425" s="41"/>
      <c r="B1425" s="41"/>
    </row>
    <row r="1426" spans="1:2" x14ac:dyDescent="0.25">
      <c r="A1426" s="41"/>
      <c r="B1426" s="41"/>
    </row>
    <row r="1427" spans="1:2" x14ac:dyDescent="0.25">
      <c r="A1427" s="41"/>
      <c r="B1427" s="41"/>
    </row>
    <row r="1428" spans="1:2" x14ac:dyDescent="0.25">
      <c r="A1428" s="41"/>
      <c r="B1428" s="41"/>
    </row>
    <row r="1429" spans="1:2" x14ac:dyDescent="0.25">
      <c r="A1429" s="41"/>
      <c r="B1429" s="41"/>
    </row>
    <row r="1430" spans="1:2" x14ac:dyDescent="0.25">
      <c r="A1430" s="41"/>
      <c r="B1430" s="41"/>
    </row>
    <row r="1431" spans="1:2" x14ac:dyDescent="0.25">
      <c r="A1431" s="41"/>
      <c r="B1431" s="41"/>
    </row>
    <row r="1432" spans="1:2" x14ac:dyDescent="0.25">
      <c r="A1432" s="41"/>
      <c r="B1432" s="41"/>
    </row>
    <row r="1433" spans="1:2" x14ac:dyDescent="0.25">
      <c r="A1433" s="41"/>
      <c r="B1433" s="41"/>
    </row>
    <row r="1434" spans="1:2" x14ac:dyDescent="0.25">
      <c r="A1434" s="41"/>
      <c r="B1434" s="41"/>
    </row>
    <row r="1435" spans="1:2" x14ac:dyDescent="0.25">
      <c r="A1435" s="41"/>
      <c r="B1435" s="41"/>
    </row>
    <row r="1436" spans="1:2" x14ac:dyDescent="0.25">
      <c r="A1436" s="41"/>
      <c r="B1436" s="41"/>
    </row>
    <row r="1437" spans="1:2" x14ac:dyDescent="0.25">
      <c r="A1437" s="41"/>
      <c r="B1437" s="41"/>
    </row>
    <row r="1438" spans="1:2" x14ac:dyDescent="0.25">
      <c r="A1438" s="41"/>
      <c r="B1438" s="41"/>
    </row>
    <row r="1439" spans="1:2" x14ac:dyDescent="0.25">
      <c r="A1439" s="41"/>
      <c r="B1439" s="41"/>
    </row>
    <row r="1440" spans="1:2" x14ac:dyDescent="0.25">
      <c r="A1440" s="41"/>
      <c r="B1440" s="41"/>
    </row>
    <row r="1441" spans="1:2" x14ac:dyDescent="0.25">
      <c r="A1441" s="41"/>
      <c r="B1441" s="41"/>
    </row>
    <row r="1442" spans="1:2" x14ac:dyDescent="0.25">
      <c r="A1442" s="41"/>
      <c r="B1442" s="41"/>
    </row>
    <row r="1443" spans="1:2" x14ac:dyDescent="0.25">
      <c r="A1443" s="41"/>
      <c r="B1443" s="41"/>
    </row>
    <row r="1444" spans="1:2" x14ac:dyDescent="0.25">
      <c r="A1444" s="41"/>
      <c r="B1444" s="41"/>
    </row>
    <row r="1445" spans="1:2" x14ac:dyDescent="0.25">
      <c r="A1445" s="41"/>
      <c r="B1445" s="41"/>
    </row>
    <row r="1446" spans="1:2" x14ac:dyDescent="0.25">
      <c r="A1446" s="41"/>
      <c r="B1446" s="41"/>
    </row>
    <row r="1447" spans="1:2" x14ac:dyDescent="0.25">
      <c r="A1447" s="41"/>
      <c r="B1447" s="41"/>
    </row>
    <row r="1448" spans="1:2" x14ac:dyDescent="0.25">
      <c r="A1448" s="41"/>
      <c r="B1448" s="41"/>
    </row>
    <row r="1449" spans="1:2" x14ac:dyDescent="0.25">
      <c r="A1449" s="41"/>
      <c r="B1449" s="41"/>
    </row>
    <row r="1450" spans="1:2" x14ac:dyDescent="0.25">
      <c r="A1450" s="41"/>
      <c r="B1450" s="41"/>
    </row>
    <row r="1451" spans="1:2" x14ac:dyDescent="0.25">
      <c r="A1451" s="41"/>
      <c r="B1451" s="41"/>
    </row>
    <row r="1452" spans="1:2" x14ac:dyDescent="0.25">
      <c r="A1452" s="41"/>
      <c r="B1452" s="41"/>
    </row>
    <row r="1453" spans="1:2" x14ac:dyDescent="0.25">
      <c r="A1453" s="41"/>
      <c r="B1453" s="41"/>
    </row>
    <row r="1454" spans="1:2" x14ac:dyDescent="0.25">
      <c r="A1454" s="41"/>
      <c r="B1454" s="41"/>
    </row>
    <row r="1455" spans="1:2" x14ac:dyDescent="0.25">
      <c r="A1455" s="41"/>
      <c r="B1455" s="41"/>
    </row>
    <row r="1456" spans="1:2" x14ac:dyDescent="0.25">
      <c r="A1456" s="41"/>
      <c r="B1456" s="41"/>
    </row>
    <row r="1457" spans="1:2" x14ac:dyDescent="0.25">
      <c r="A1457" s="41"/>
      <c r="B1457" s="41"/>
    </row>
    <row r="1458" spans="1:2" x14ac:dyDescent="0.25">
      <c r="A1458" s="41"/>
      <c r="B1458" s="41"/>
    </row>
    <row r="1459" spans="1:2" x14ac:dyDescent="0.25">
      <c r="A1459" s="41"/>
      <c r="B1459" s="41"/>
    </row>
    <row r="1460" spans="1:2" x14ac:dyDescent="0.25">
      <c r="A1460" s="41"/>
      <c r="B1460" s="41"/>
    </row>
    <row r="1461" spans="1:2" x14ac:dyDescent="0.25">
      <c r="A1461" s="41"/>
      <c r="B1461" s="41"/>
    </row>
    <row r="1462" spans="1:2" x14ac:dyDescent="0.25">
      <c r="A1462" s="41"/>
      <c r="B1462" s="41"/>
    </row>
    <row r="1463" spans="1:2" x14ac:dyDescent="0.25">
      <c r="A1463" s="41"/>
      <c r="B1463" s="41"/>
    </row>
    <row r="1464" spans="1:2" x14ac:dyDescent="0.25">
      <c r="A1464" s="41"/>
      <c r="B1464" s="41"/>
    </row>
    <row r="1465" spans="1:2" x14ac:dyDescent="0.25">
      <c r="A1465" s="41"/>
      <c r="B1465" s="41"/>
    </row>
    <row r="1466" spans="1:2" x14ac:dyDescent="0.25">
      <c r="A1466" s="41"/>
      <c r="B1466" s="41"/>
    </row>
    <row r="1467" spans="1:2" x14ac:dyDescent="0.25">
      <c r="A1467" s="41"/>
      <c r="B1467" s="41"/>
    </row>
    <row r="1468" spans="1:2" x14ac:dyDescent="0.25">
      <c r="A1468" s="41"/>
      <c r="B1468" s="41"/>
    </row>
    <row r="1469" spans="1:2" x14ac:dyDescent="0.25">
      <c r="A1469" s="41"/>
      <c r="B1469" s="41"/>
    </row>
    <row r="1470" spans="1:2" x14ac:dyDescent="0.25">
      <c r="A1470" s="41"/>
      <c r="B1470" s="41"/>
    </row>
    <row r="1471" spans="1:2" x14ac:dyDescent="0.25">
      <c r="A1471" s="41"/>
      <c r="B1471" s="41"/>
    </row>
    <row r="1472" spans="1:2" x14ac:dyDescent="0.25">
      <c r="A1472" s="41"/>
      <c r="B1472" s="41"/>
    </row>
    <row r="1473" spans="1:2" x14ac:dyDescent="0.25">
      <c r="A1473" s="41"/>
      <c r="B1473" s="41"/>
    </row>
    <row r="1474" spans="1:2" x14ac:dyDescent="0.25">
      <c r="A1474" s="41"/>
      <c r="B1474" s="41"/>
    </row>
    <row r="1475" spans="1:2" x14ac:dyDescent="0.25">
      <c r="A1475" s="41"/>
      <c r="B1475" s="41"/>
    </row>
    <row r="1476" spans="1:2" x14ac:dyDescent="0.25">
      <c r="A1476" s="41"/>
      <c r="B1476" s="41"/>
    </row>
    <row r="1477" spans="1:2" x14ac:dyDescent="0.25">
      <c r="A1477" s="41"/>
      <c r="B1477" s="41"/>
    </row>
    <row r="1478" spans="1:2" x14ac:dyDescent="0.25">
      <c r="A1478" s="41"/>
      <c r="B1478" s="41"/>
    </row>
    <row r="1479" spans="1:2" x14ac:dyDescent="0.25">
      <c r="A1479" s="41"/>
      <c r="B1479" s="41"/>
    </row>
    <row r="1480" spans="1:2" x14ac:dyDescent="0.25">
      <c r="A1480" s="41"/>
      <c r="B1480" s="41"/>
    </row>
    <row r="1481" spans="1:2" x14ac:dyDescent="0.25">
      <c r="A1481" s="41"/>
      <c r="B1481" s="41"/>
    </row>
    <row r="1482" spans="1:2" x14ac:dyDescent="0.25">
      <c r="A1482" s="41"/>
      <c r="B1482" s="41"/>
    </row>
    <row r="1483" spans="1:2" x14ac:dyDescent="0.25">
      <c r="A1483" s="41"/>
      <c r="B1483" s="41"/>
    </row>
    <row r="1484" spans="1:2" x14ac:dyDescent="0.25">
      <c r="A1484" s="41"/>
      <c r="B1484" s="41"/>
    </row>
    <row r="1485" spans="1:2" x14ac:dyDescent="0.25">
      <c r="A1485" s="41"/>
      <c r="B1485" s="41"/>
    </row>
    <row r="1486" spans="1:2" x14ac:dyDescent="0.25">
      <c r="A1486" s="41"/>
      <c r="B1486" s="41"/>
    </row>
    <row r="1487" spans="1:2" x14ac:dyDescent="0.25">
      <c r="A1487" s="41"/>
      <c r="B1487" s="41"/>
    </row>
    <row r="1488" spans="1:2" x14ac:dyDescent="0.25">
      <c r="A1488" s="41"/>
      <c r="B1488" s="41"/>
    </row>
    <row r="1489" spans="1:2" x14ac:dyDescent="0.25">
      <c r="A1489" s="41"/>
      <c r="B1489" s="41"/>
    </row>
    <row r="1490" spans="1:2" x14ac:dyDescent="0.25">
      <c r="A1490" s="41"/>
      <c r="B1490" s="41"/>
    </row>
    <row r="1491" spans="1:2" x14ac:dyDescent="0.25">
      <c r="A1491" s="41"/>
      <c r="B1491" s="41"/>
    </row>
    <row r="1492" spans="1:2" x14ac:dyDescent="0.25">
      <c r="A1492" s="41"/>
      <c r="B1492" s="41"/>
    </row>
    <row r="1493" spans="1:2" x14ac:dyDescent="0.25">
      <c r="A1493" s="41"/>
      <c r="B1493" s="41"/>
    </row>
    <row r="1494" spans="1:2" x14ac:dyDescent="0.25">
      <c r="A1494" s="41"/>
      <c r="B1494" s="41"/>
    </row>
    <row r="1495" spans="1:2" x14ac:dyDescent="0.25">
      <c r="A1495" s="41"/>
      <c r="B1495" s="41"/>
    </row>
    <row r="1496" spans="1:2" x14ac:dyDescent="0.25">
      <c r="A1496" s="41"/>
      <c r="B1496" s="41"/>
    </row>
    <row r="1497" spans="1:2" x14ac:dyDescent="0.25">
      <c r="A1497" s="41"/>
      <c r="B1497" s="41"/>
    </row>
    <row r="1498" spans="1:2" x14ac:dyDescent="0.25">
      <c r="A1498" s="41"/>
      <c r="B1498" s="41"/>
    </row>
    <row r="1499" spans="1:2" x14ac:dyDescent="0.25">
      <c r="A1499" s="41"/>
      <c r="B1499" s="41"/>
    </row>
    <row r="1500" spans="1:2" x14ac:dyDescent="0.25">
      <c r="A1500" s="41"/>
      <c r="B1500" s="41"/>
    </row>
    <row r="1501" spans="1:2" x14ac:dyDescent="0.25">
      <c r="A1501" s="41"/>
      <c r="B1501" s="41"/>
    </row>
    <row r="1502" spans="1:2" x14ac:dyDescent="0.25">
      <c r="A1502" s="41"/>
      <c r="B1502" s="41"/>
    </row>
    <row r="1503" spans="1:2" x14ac:dyDescent="0.25">
      <c r="A1503" s="41"/>
      <c r="B1503" s="41"/>
    </row>
    <row r="1504" spans="1:2" x14ac:dyDescent="0.25">
      <c r="A1504" s="41"/>
      <c r="B1504" s="41"/>
    </row>
    <row r="1505" spans="1:2" x14ac:dyDescent="0.25">
      <c r="A1505" s="41"/>
      <c r="B1505" s="41"/>
    </row>
    <row r="1506" spans="1:2" x14ac:dyDescent="0.25">
      <c r="A1506" s="41"/>
      <c r="B1506" s="41"/>
    </row>
    <row r="1507" spans="1:2" x14ac:dyDescent="0.25">
      <c r="A1507" s="41"/>
      <c r="B1507" s="41"/>
    </row>
    <row r="1508" spans="1:2" x14ac:dyDescent="0.25">
      <c r="A1508" s="41"/>
      <c r="B1508" s="41"/>
    </row>
    <row r="1509" spans="1:2" x14ac:dyDescent="0.25">
      <c r="A1509" s="41"/>
      <c r="B1509" s="41"/>
    </row>
    <row r="1510" spans="1:2" x14ac:dyDescent="0.25">
      <c r="A1510" s="41"/>
      <c r="B1510" s="41"/>
    </row>
    <row r="1511" spans="1:2" x14ac:dyDescent="0.25">
      <c r="A1511" s="41"/>
      <c r="B1511" s="41"/>
    </row>
    <row r="1512" spans="1:2" x14ac:dyDescent="0.25">
      <c r="A1512" s="41"/>
      <c r="B1512" s="41"/>
    </row>
    <row r="1513" spans="1:2" x14ac:dyDescent="0.25">
      <c r="A1513" s="41"/>
      <c r="B1513" s="41"/>
    </row>
    <row r="1514" spans="1:2" x14ac:dyDescent="0.25">
      <c r="A1514" s="41"/>
      <c r="B1514" s="41"/>
    </row>
    <row r="1515" spans="1:2" x14ac:dyDescent="0.25">
      <c r="A1515" s="41"/>
      <c r="B1515" s="41"/>
    </row>
    <row r="1516" spans="1:2" x14ac:dyDescent="0.25">
      <c r="A1516" s="41"/>
      <c r="B1516" s="41"/>
    </row>
    <row r="1517" spans="1:2" x14ac:dyDescent="0.25">
      <c r="A1517" s="41"/>
      <c r="B1517" s="41"/>
    </row>
    <row r="1518" spans="1:2" x14ac:dyDescent="0.25">
      <c r="A1518" s="41"/>
      <c r="B1518" s="41"/>
    </row>
    <row r="1519" spans="1:2" x14ac:dyDescent="0.25">
      <c r="A1519" s="41"/>
      <c r="B1519" s="41"/>
    </row>
    <row r="1520" spans="1:2" x14ac:dyDescent="0.25">
      <c r="A1520" s="41"/>
      <c r="B1520" s="41"/>
    </row>
    <row r="1521" spans="1:2" x14ac:dyDescent="0.25">
      <c r="A1521" s="41"/>
      <c r="B1521" s="41"/>
    </row>
    <row r="1522" spans="1:2" x14ac:dyDescent="0.25">
      <c r="A1522" s="41"/>
      <c r="B1522" s="41"/>
    </row>
    <row r="1523" spans="1:2" x14ac:dyDescent="0.25">
      <c r="A1523" s="41"/>
      <c r="B1523" s="41"/>
    </row>
    <row r="1524" spans="1:2" x14ac:dyDescent="0.25">
      <c r="A1524" s="41"/>
      <c r="B1524" s="41"/>
    </row>
    <row r="1525" spans="1:2" x14ac:dyDescent="0.25">
      <c r="A1525" s="41"/>
      <c r="B1525" s="41"/>
    </row>
    <row r="1526" spans="1:2" x14ac:dyDescent="0.25">
      <c r="A1526" s="41"/>
      <c r="B1526" s="41"/>
    </row>
    <row r="1527" spans="1:2" x14ac:dyDescent="0.25">
      <c r="A1527" s="41"/>
      <c r="B1527" s="41"/>
    </row>
    <row r="1528" spans="1:2" x14ac:dyDescent="0.25">
      <c r="A1528" s="41"/>
      <c r="B1528" s="41"/>
    </row>
    <row r="1529" spans="1:2" x14ac:dyDescent="0.25">
      <c r="A1529" s="41"/>
      <c r="B1529" s="41"/>
    </row>
    <row r="1530" spans="1:2" x14ac:dyDescent="0.25">
      <c r="A1530" s="41"/>
      <c r="B1530" s="41"/>
    </row>
    <row r="1531" spans="1:2" x14ac:dyDescent="0.25">
      <c r="A1531" s="41"/>
      <c r="B1531" s="41"/>
    </row>
    <row r="1532" spans="1:2" x14ac:dyDescent="0.25">
      <c r="A1532" s="41"/>
      <c r="B1532" s="41"/>
    </row>
    <row r="1533" spans="1:2" x14ac:dyDescent="0.25">
      <c r="A1533" s="41"/>
      <c r="B1533" s="41"/>
    </row>
    <row r="1534" spans="1:2" x14ac:dyDescent="0.25">
      <c r="A1534" s="41"/>
      <c r="B1534" s="41"/>
    </row>
    <row r="1535" spans="1:2" x14ac:dyDescent="0.25">
      <c r="A1535" s="41"/>
      <c r="B1535" s="41"/>
    </row>
    <row r="1536" spans="1:2" x14ac:dyDescent="0.25">
      <c r="A1536" s="41"/>
      <c r="B1536" s="41"/>
    </row>
    <row r="1537" spans="1:2" x14ac:dyDescent="0.25">
      <c r="A1537" s="41"/>
      <c r="B1537" s="41"/>
    </row>
    <row r="1538" spans="1:2" x14ac:dyDescent="0.25">
      <c r="A1538" s="41"/>
      <c r="B1538" s="41"/>
    </row>
    <row r="1539" spans="1:2" x14ac:dyDescent="0.25">
      <c r="A1539" s="41"/>
      <c r="B1539" s="41"/>
    </row>
    <row r="1540" spans="1:2" x14ac:dyDescent="0.25">
      <c r="A1540" s="41"/>
      <c r="B1540" s="41"/>
    </row>
    <row r="1541" spans="1:2" x14ac:dyDescent="0.25">
      <c r="A1541" s="41"/>
      <c r="B1541" s="41"/>
    </row>
    <row r="1542" spans="1:2" x14ac:dyDescent="0.25">
      <c r="A1542" s="41"/>
      <c r="B1542" s="41"/>
    </row>
    <row r="1543" spans="1:2" x14ac:dyDescent="0.25">
      <c r="A1543" s="41"/>
      <c r="B1543" s="41"/>
    </row>
    <row r="1544" spans="1:2" x14ac:dyDescent="0.25">
      <c r="A1544" s="41"/>
      <c r="B1544" s="41"/>
    </row>
    <row r="1545" spans="1:2" x14ac:dyDescent="0.25">
      <c r="A1545" s="41"/>
      <c r="B1545" s="41"/>
    </row>
    <row r="1546" spans="1:2" x14ac:dyDescent="0.25">
      <c r="A1546" s="41"/>
      <c r="B1546" s="41"/>
    </row>
    <row r="1547" spans="1:2" x14ac:dyDescent="0.25">
      <c r="A1547" s="41"/>
      <c r="B1547" s="41"/>
    </row>
    <row r="1548" spans="1:2" x14ac:dyDescent="0.25">
      <c r="A1548" s="41"/>
      <c r="B1548" s="41"/>
    </row>
    <row r="1549" spans="1:2" x14ac:dyDescent="0.25">
      <c r="A1549" s="41"/>
      <c r="B1549" s="41"/>
    </row>
    <row r="1550" spans="1:2" x14ac:dyDescent="0.25">
      <c r="A1550" s="41"/>
      <c r="B1550" s="41"/>
    </row>
    <row r="1551" spans="1:2" x14ac:dyDescent="0.25">
      <c r="A1551" s="41"/>
      <c r="B1551" s="41"/>
    </row>
    <row r="1552" spans="1:2" x14ac:dyDescent="0.25">
      <c r="A1552" s="41"/>
      <c r="B1552" s="41"/>
    </row>
    <row r="1553" spans="1:2" x14ac:dyDescent="0.25">
      <c r="A1553" s="41"/>
      <c r="B1553" s="41"/>
    </row>
    <row r="1554" spans="1:2" x14ac:dyDescent="0.25">
      <c r="A1554" s="41"/>
      <c r="B1554" s="41"/>
    </row>
    <row r="1555" spans="1:2" x14ac:dyDescent="0.25">
      <c r="A1555" s="41"/>
      <c r="B1555" s="41"/>
    </row>
    <row r="1556" spans="1:2" x14ac:dyDescent="0.25">
      <c r="A1556" s="41"/>
      <c r="B1556" s="41"/>
    </row>
    <row r="1557" spans="1:2" x14ac:dyDescent="0.25">
      <c r="A1557" s="41"/>
      <c r="B1557" s="41"/>
    </row>
    <row r="1558" spans="1:2" x14ac:dyDescent="0.25">
      <c r="A1558" s="41"/>
      <c r="B1558" s="41"/>
    </row>
    <row r="1559" spans="1:2" x14ac:dyDescent="0.25">
      <c r="A1559" s="41"/>
      <c r="B1559" s="41"/>
    </row>
    <row r="1560" spans="1:2" x14ac:dyDescent="0.25">
      <c r="A1560" s="41"/>
      <c r="B1560" s="41"/>
    </row>
    <row r="1561" spans="1:2" x14ac:dyDescent="0.25">
      <c r="A1561" s="41"/>
      <c r="B1561" s="41"/>
    </row>
    <row r="1562" spans="1:2" x14ac:dyDescent="0.25">
      <c r="A1562" s="41"/>
      <c r="B1562" s="41"/>
    </row>
    <row r="1563" spans="1:2" x14ac:dyDescent="0.25">
      <c r="A1563" s="41"/>
      <c r="B1563" s="41"/>
    </row>
    <row r="1564" spans="1:2" x14ac:dyDescent="0.25">
      <c r="A1564" s="41"/>
      <c r="B1564" s="41"/>
    </row>
    <row r="1565" spans="1:2" x14ac:dyDescent="0.25">
      <c r="A1565" s="41"/>
      <c r="B1565" s="41"/>
    </row>
    <row r="1566" spans="1:2" x14ac:dyDescent="0.25">
      <c r="A1566" s="41"/>
      <c r="B1566" s="41"/>
    </row>
    <row r="1567" spans="1:2" x14ac:dyDescent="0.25">
      <c r="A1567" s="41"/>
      <c r="B1567" s="41"/>
    </row>
    <row r="1568" spans="1:2" x14ac:dyDescent="0.25">
      <c r="A1568" s="41"/>
      <c r="B1568" s="41"/>
    </row>
    <row r="1569" spans="1:2" x14ac:dyDescent="0.25">
      <c r="A1569" s="41"/>
      <c r="B1569" s="41"/>
    </row>
    <row r="1570" spans="1:2" x14ac:dyDescent="0.25">
      <c r="A1570" s="41"/>
      <c r="B1570" s="41"/>
    </row>
    <row r="1571" spans="1:2" x14ac:dyDescent="0.25">
      <c r="A1571" s="41"/>
      <c r="B1571" s="41"/>
    </row>
    <row r="1572" spans="1:2" x14ac:dyDescent="0.25">
      <c r="A1572" s="41"/>
      <c r="B1572" s="41"/>
    </row>
    <row r="1573" spans="1:2" x14ac:dyDescent="0.25">
      <c r="A1573" s="41"/>
      <c r="B1573" s="41"/>
    </row>
    <row r="1574" spans="1:2" x14ac:dyDescent="0.25">
      <c r="A1574" s="41"/>
      <c r="B1574" s="41"/>
    </row>
    <row r="1575" spans="1:2" x14ac:dyDescent="0.25">
      <c r="A1575" s="41"/>
      <c r="B1575" s="41"/>
    </row>
    <row r="1576" spans="1:2" x14ac:dyDescent="0.25">
      <c r="A1576" s="41"/>
      <c r="B1576" s="41"/>
    </row>
    <row r="1577" spans="1:2" x14ac:dyDescent="0.25">
      <c r="A1577" s="41"/>
      <c r="B1577" s="41"/>
    </row>
    <row r="1578" spans="1:2" x14ac:dyDescent="0.25">
      <c r="A1578" s="41"/>
      <c r="B1578" s="41"/>
    </row>
    <row r="1579" spans="1:2" x14ac:dyDescent="0.25">
      <c r="A1579" s="41"/>
      <c r="B1579" s="41"/>
    </row>
    <row r="1580" spans="1:2" x14ac:dyDescent="0.25">
      <c r="A1580" s="41"/>
      <c r="B1580" s="41"/>
    </row>
    <row r="1581" spans="1:2" x14ac:dyDescent="0.25">
      <c r="A1581" s="41"/>
      <c r="B1581" s="41"/>
    </row>
    <row r="1582" spans="1:2" x14ac:dyDescent="0.25">
      <c r="A1582" s="41"/>
      <c r="B1582" s="41"/>
    </row>
    <row r="1583" spans="1:2" x14ac:dyDescent="0.25">
      <c r="A1583" s="41"/>
      <c r="B1583" s="41"/>
    </row>
    <row r="1584" spans="1:2" x14ac:dyDescent="0.25">
      <c r="A1584" s="41"/>
      <c r="B1584" s="41"/>
    </row>
    <row r="1585" spans="1:2" x14ac:dyDescent="0.25">
      <c r="A1585" s="41"/>
      <c r="B1585" s="41"/>
    </row>
    <row r="1586" spans="1:2" x14ac:dyDescent="0.25">
      <c r="A1586" s="41"/>
      <c r="B1586" s="41"/>
    </row>
    <row r="1587" spans="1:2" x14ac:dyDescent="0.25">
      <c r="A1587" s="41"/>
      <c r="B1587" s="41"/>
    </row>
    <row r="1588" spans="1:2" x14ac:dyDescent="0.25">
      <c r="A1588" s="41"/>
      <c r="B1588" s="41"/>
    </row>
    <row r="1589" spans="1:2" x14ac:dyDescent="0.25">
      <c r="A1589" s="41"/>
      <c r="B1589" s="41"/>
    </row>
    <row r="1590" spans="1:2" x14ac:dyDescent="0.25">
      <c r="A1590" s="41"/>
      <c r="B1590" s="41"/>
    </row>
    <row r="1591" spans="1:2" x14ac:dyDescent="0.25">
      <c r="A1591" s="41"/>
      <c r="B1591" s="41"/>
    </row>
    <row r="1592" spans="1:2" x14ac:dyDescent="0.25">
      <c r="A1592" s="41"/>
      <c r="B1592" s="41"/>
    </row>
    <row r="1593" spans="1:2" x14ac:dyDescent="0.25">
      <c r="A1593" s="41"/>
      <c r="B1593" s="41"/>
    </row>
    <row r="1594" spans="1:2" x14ac:dyDescent="0.25">
      <c r="A1594" s="41"/>
      <c r="B1594" s="41"/>
    </row>
    <row r="1595" spans="1:2" x14ac:dyDescent="0.25">
      <c r="A1595" s="41"/>
      <c r="B1595" s="41"/>
    </row>
    <row r="1596" spans="1:2" x14ac:dyDescent="0.25">
      <c r="A1596" s="41"/>
      <c r="B1596" s="41"/>
    </row>
    <row r="1597" spans="1:2" x14ac:dyDescent="0.25">
      <c r="A1597" s="41"/>
      <c r="B1597" s="41"/>
    </row>
    <row r="1598" spans="1:2" x14ac:dyDescent="0.25">
      <c r="A1598" s="41"/>
      <c r="B1598" s="41"/>
    </row>
    <row r="1599" spans="1:2" x14ac:dyDescent="0.25">
      <c r="A1599" s="41"/>
      <c r="B1599" s="41"/>
    </row>
    <row r="1600" spans="1:2" x14ac:dyDescent="0.25">
      <c r="A1600" s="41"/>
      <c r="B1600" s="41"/>
    </row>
    <row r="1601" spans="1:2" x14ac:dyDescent="0.25">
      <c r="A1601" s="41"/>
      <c r="B1601" s="41"/>
    </row>
    <row r="1602" spans="1:2" x14ac:dyDescent="0.25">
      <c r="A1602" s="41"/>
      <c r="B1602" s="41"/>
    </row>
    <row r="1603" spans="1:2" x14ac:dyDescent="0.25">
      <c r="A1603" s="41"/>
      <c r="B1603" s="41"/>
    </row>
    <row r="1604" spans="1:2" x14ac:dyDescent="0.25">
      <c r="A1604" s="41"/>
      <c r="B1604" s="41"/>
    </row>
    <row r="1605" spans="1:2" x14ac:dyDescent="0.25">
      <c r="A1605" s="41"/>
      <c r="B1605" s="41"/>
    </row>
    <row r="1606" spans="1:2" x14ac:dyDescent="0.25">
      <c r="A1606" s="41"/>
      <c r="B1606" s="41"/>
    </row>
    <row r="1607" spans="1:2" x14ac:dyDescent="0.25">
      <c r="A1607" s="41"/>
      <c r="B1607" s="41"/>
    </row>
    <row r="1608" spans="1:2" x14ac:dyDescent="0.25">
      <c r="A1608" s="41"/>
      <c r="B1608" s="41"/>
    </row>
    <row r="1609" spans="1:2" x14ac:dyDescent="0.25">
      <c r="A1609" s="41"/>
      <c r="B1609" s="41"/>
    </row>
    <row r="1610" spans="1:2" x14ac:dyDescent="0.25">
      <c r="A1610" s="41"/>
      <c r="B1610" s="41"/>
    </row>
    <row r="1611" spans="1:2" x14ac:dyDescent="0.25">
      <c r="A1611" s="41"/>
      <c r="B1611" s="41"/>
    </row>
    <row r="1612" spans="1:2" x14ac:dyDescent="0.25">
      <c r="A1612" s="41"/>
      <c r="B1612" s="41"/>
    </row>
    <row r="1613" spans="1:2" x14ac:dyDescent="0.25">
      <c r="A1613" s="41"/>
      <c r="B1613" s="41"/>
    </row>
    <row r="1614" spans="1:2" x14ac:dyDescent="0.25">
      <c r="A1614" s="41"/>
      <c r="B1614" s="41"/>
    </row>
    <row r="1615" spans="1:2" x14ac:dyDescent="0.25">
      <c r="A1615" s="41"/>
      <c r="B1615" s="41"/>
    </row>
    <row r="1616" spans="1:2" x14ac:dyDescent="0.25">
      <c r="A1616" s="41"/>
      <c r="B1616" s="41"/>
    </row>
    <row r="1617" spans="1:2" x14ac:dyDescent="0.25">
      <c r="A1617" s="41"/>
      <c r="B1617" s="41"/>
    </row>
    <row r="1618" spans="1:2" x14ac:dyDescent="0.25">
      <c r="A1618" s="41"/>
      <c r="B1618" s="41"/>
    </row>
    <row r="1619" spans="1:2" x14ac:dyDescent="0.25">
      <c r="A1619" s="41"/>
      <c r="B1619" s="41"/>
    </row>
    <row r="1620" spans="1:2" x14ac:dyDescent="0.25">
      <c r="A1620" s="41"/>
      <c r="B1620" s="41"/>
    </row>
    <row r="1621" spans="1:2" x14ac:dyDescent="0.25">
      <c r="A1621" s="41"/>
      <c r="B1621" s="41"/>
    </row>
    <row r="1622" spans="1:2" x14ac:dyDescent="0.25">
      <c r="A1622" s="41"/>
      <c r="B1622" s="41"/>
    </row>
    <row r="1623" spans="1:2" x14ac:dyDescent="0.25">
      <c r="A1623" s="41"/>
      <c r="B1623" s="41"/>
    </row>
    <row r="1624" spans="1:2" x14ac:dyDescent="0.25">
      <c r="A1624" s="41"/>
      <c r="B1624" s="41"/>
    </row>
    <row r="1625" spans="1:2" x14ac:dyDescent="0.25">
      <c r="A1625" s="41"/>
      <c r="B1625" s="41"/>
    </row>
    <row r="1626" spans="1:2" x14ac:dyDescent="0.25">
      <c r="A1626" s="41"/>
      <c r="B1626" s="41"/>
    </row>
    <row r="1627" spans="1:2" x14ac:dyDescent="0.25">
      <c r="A1627" s="41"/>
      <c r="B1627" s="41"/>
    </row>
    <row r="1628" spans="1:2" x14ac:dyDescent="0.25">
      <c r="A1628" s="41"/>
      <c r="B1628" s="41"/>
    </row>
    <row r="1629" spans="1:2" x14ac:dyDescent="0.25">
      <c r="A1629" s="41"/>
      <c r="B1629" s="41"/>
    </row>
    <row r="1630" spans="1:2" x14ac:dyDescent="0.25">
      <c r="A1630" s="41"/>
      <c r="B1630" s="41"/>
    </row>
    <row r="1631" spans="1:2" x14ac:dyDescent="0.25">
      <c r="A1631" s="41"/>
      <c r="B1631" s="41"/>
    </row>
    <row r="1632" spans="1:2" x14ac:dyDescent="0.25">
      <c r="A1632" s="41"/>
      <c r="B1632" s="41"/>
    </row>
    <row r="1633" spans="1:2" x14ac:dyDescent="0.25">
      <c r="A1633" s="41"/>
      <c r="B1633" s="41"/>
    </row>
    <row r="1634" spans="1:2" x14ac:dyDescent="0.25">
      <c r="A1634" s="41"/>
      <c r="B1634" s="41"/>
    </row>
    <row r="1635" spans="1:2" x14ac:dyDescent="0.25">
      <c r="A1635" s="41"/>
      <c r="B1635" s="41"/>
    </row>
    <row r="1636" spans="1:2" x14ac:dyDescent="0.25">
      <c r="A1636" s="41"/>
      <c r="B1636" s="41"/>
    </row>
    <row r="1637" spans="1:2" x14ac:dyDescent="0.25">
      <c r="A1637" s="41"/>
      <c r="B1637" s="41"/>
    </row>
    <row r="1638" spans="1:2" x14ac:dyDescent="0.25">
      <c r="A1638" s="41"/>
      <c r="B1638" s="41"/>
    </row>
    <row r="1639" spans="1:2" x14ac:dyDescent="0.25">
      <c r="A1639" s="41"/>
      <c r="B1639" s="41"/>
    </row>
    <row r="1640" spans="1:2" x14ac:dyDescent="0.25">
      <c r="A1640" s="41"/>
      <c r="B1640" s="41"/>
    </row>
    <row r="1641" spans="1:2" x14ac:dyDescent="0.25">
      <c r="A1641" s="41"/>
      <c r="B1641" s="41"/>
    </row>
    <row r="1642" spans="1:2" x14ac:dyDescent="0.25">
      <c r="A1642" s="41"/>
      <c r="B1642" s="41"/>
    </row>
    <row r="1643" spans="1:2" x14ac:dyDescent="0.25">
      <c r="A1643" s="41"/>
      <c r="B1643" s="41"/>
    </row>
    <row r="1644" spans="1:2" x14ac:dyDescent="0.25">
      <c r="A1644" s="41"/>
      <c r="B1644" s="41"/>
    </row>
    <row r="1645" spans="1:2" x14ac:dyDescent="0.25">
      <c r="A1645" s="41"/>
      <c r="B1645" s="41"/>
    </row>
    <row r="1646" spans="1:2" x14ac:dyDescent="0.25">
      <c r="A1646" s="41"/>
      <c r="B1646" s="41"/>
    </row>
    <row r="1647" spans="1:2" x14ac:dyDescent="0.25">
      <c r="A1647" s="41"/>
      <c r="B1647" s="41"/>
    </row>
    <row r="1648" spans="1:2" x14ac:dyDescent="0.25">
      <c r="A1648" s="41"/>
      <c r="B1648" s="41"/>
    </row>
    <row r="1649" spans="1:2" x14ac:dyDescent="0.25">
      <c r="A1649" s="41"/>
      <c r="B1649" s="41"/>
    </row>
    <row r="1650" spans="1:2" x14ac:dyDescent="0.25">
      <c r="A1650" s="41"/>
      <c r="B1650" s="41"/>
    </row>
    <row r="1651" spans="1:2" x14ac:dyDescent="0.25">
      <c r="A1651" s="41"/>
      <c r="B1651" s="41"/>
    </row>
    <row r="1652" spans="1:2" x14ac:dyDescent="0.25">
      <c r="A1652" s="41"/>
      <c r="B1652" s="41"/>
    </row>
    <row r="1653" spans="1:2" x14ac:dyDescent="0.25">
      <c r="A1653" s="41"/>
      <c r="B1653" s="41"/>
    </row>
    <row r="1654" spans="1:2" x14ac:dyDescent="0.25">
      <c r="A1654" s="41"/>
      <c r="B1654" s="41"/>
    </row>
    <row r="1655" spans="1:2" x14ac:dyDescent="0.25">
      <c r="A1655" s="41"/>
      <c r="B1655" s="41"/>
    </row>
    <row r="1656" spans="1:2" x14ac:dyDescent="0.25">
      <c r="A1656" s="41"/>
      <c r="B1656" s="41"/>
    </row>
    <row r="1657" spans="1:2" x14ac:dyDescent="0.25">
      <c r="A1657" s="41"/>
      <c r="B1657" s="41"/>
    </row>
    <row r="1658" spans="1:2" x14ac:dyDescent="0.25">
      <c r="A1658" s="41"/>
      <c r="B1658" s="41"/>
    </row>
    <row r="1659" spans="1:2" x14ac:dyDescent="0.25">
      <c r="A1659" s="41"/>
      <c r="B1659" s="41"/>
    </row>
    <row r="1660" spans="1:2" x14ac:dyDescent="0.25">
      <c r="A1660" s="41"/>
      <c r="B1660" s="41"/>
    </row>
    <row r="1661" spans="1:2" x14ac:dyDescent="0.25">
      <c r="A1661" s="41"/>
      <c r="B1661" s="41"/>
    </row>
    <row r="1662" spans="1:2" x14ac:dyDescent="0.25">
      <c r="A1662" s="41"/>
      <c r="B1662" s="41"/>
    </row>
    <row r="1663" spans="1:2" x14ac:dyDescent="0.25">
      <c r="A1663" s="41"/>
      <c r="B1663" s="41"/>
    </row>
    <row r="1664" spans="1:2" x14ac:dyDescent="0.25">
      <c r="A1664" s="41"/>
      <c r="B1664" s="41"/>
    </row>
    <row r="1665" spans="1:2" x14ac:dyDescent="0.25">
      <c r="A1665" s="41"/>
      <c r="B1665" s="41"/>
    </row>
    <row r="1666" spans="1:2" x14ac:dyDescent="0.25">
      <c r="A1666" s="41"/>
      <c r="B1666" s="41"/>
    </row>
    <row r="1667" spans="1:2" x14ac:dyDescent="0.25">
      <c r="A1667" s="41"/>
      <c r="B1667" s="41"/>
    </row>
    <row r="1668" spans="1:2" x14ac:dyDescent="0.25">
      <c r="A1668" s="41"/>
      <c r="B1668" s="41"/>
    </row>
    <row r="1669" spans="1:2" x14ac:dyDescent="0.25">
      <c r="A1669" s="41"/>
      <c r="B1669" s="41"/>
    </row>
    <row r="1670" spans="1:2" x14ac:dyDescent="0.25">
      <c r="A1670" s="41"/>
      <c r="B1670" s="41"/>
    </row>
    <row r="1671" spans="1:2" x14ac:dyDescent="0.25">
      <c r="A1671" s="41"/>
      <c r="B1671" s="41"/>
    </row>
    <row r="1672" spans="1:2" x14ac:dyDescent="0.25">
      <c r="A1672" s="41"/>
      <c r="B1672" s="41"/>
    </row>
    <row r="1673" spans="1:2" x14ac:dyDescent="0.25">
      <c r="A1673" s="41"/>
      <c r="B1673" s="41"/>
    </row>
    <row r="1674" spans="1:2" x14ac:dyDescent="0.25">
      <c r="A1674" s="41"/>
      <c r="B1674" s="41"/>
    </row>
    <row r="1675" spans="1:2" x14ac:dyDescent="0.25">
      <c r="A1675" s="41"/>
      <c r="B1675" s="41"/>
    </row>
    <row r="1676" spans="1:2" x14ac:dyDescent="0.25">
      <c r="A1676" s="41"/>
      <c r="B1676" s="41"/>
    </row>
    <row r="1677" spans="1:2" x14ac:dyDescent="0.25">
      <c r="A1677" s="41"/>
      <c r="B1677" s="41"/>
    </row>
    <row r="1678" spans="1:2" x14ac:dyDescent="0.25">
      <c r="A1678" s="41"/>
      <c r="B1678" s="41"/>
    </row>
    <row r="1679" spans="1:2" x14ac:dyDescent="0.25">
      <c r="A1679" s="41"/>
      <c r="B1679" s="41"/>
    </row>
    <row r="1680" spans="1:2" x14ac:dyDescent="0.25">
      <c r="A1680" s="41"/>
      <c r="B1680" s="41"/>
    </row>
    <row r="1681" spans="1:2" x14ac:dyDescent="0.25">
      <c r="A1681" s="41"/>
      <c r="B1681" s="41"/>
    </row>
    <row r="1682" spans="1:2" x14ac:dyDescent="0.25">
      <c r="A1682" s="41"/>
      <c r="B1682" s="41"/>
    </row>
    <row r="1683" spans="1:2" x14ac:dyDescent="0.25">
      <c r="A1683" s="41"/>
      <c r="B1683" s="41"/>
    </row>
    <row r="1684" spans="1:2" x14ac:dyDescent="0.25">
      <c r="A1684" s="41"/>
      <c r="B1684" s="41"/>
    </row>
    <row r="1685" spans="1:2" x14ac:dyDescent="0.25">
      <c r="A1685" s="41"/>
      <c r="B1685" s="41"/>
    </row>
    <row r="1686" spans="1:2" x14ac:dyDescent="0.25">
      <c r="A1686" s="41"/>
      <c r="B1686" s="41"/>
    </row>
    <row r="1687" spans="1:2" x14ac:dyDescent="0.25">
      <c r="A1687" s="41"/>
      <c r="B1687" s="41"/>
    </row>
    <row r="1688" spans="1:2" x14ac:dyDescent="0.25">
      <c r="A1688" s="41"/>
      <c r="B1688" s="41"/>
    </row>
    <row r="1689" spans="1:2" x14ac:dyDescent="0.25">
      <c r="A1689" s="41"/>
      <c r="B1689" s="41"/>
    </row>
    <row r="1690" spans="1:2" x14ac:dyDescent="0.25">
      <c r="A1690" s="41"/>
      <c r="B1690" s="41"/>
    </row>
    <row r="1691" spans="1:2" x14ac:dyDescent="0.25">
      <c r="A1691" s="41"/>
      <c r="B1691" s="41"/>
    </row>
    <row r="1692" spans="1:2" x14ac:dyDescent="0.25">
      <c r="A1692" s="41"/>
      <c r="B1692" s="41"/>
    </row>
    <row r="1693" spans="1:2" x14ac:dyDescent="0.25">
      <c r="A1693" s="41"/>
      <c r="B1693" s="41"/>
    </row>
    <row r="1694" spans="1:2" x14ac:dyDescent="0.25">
      <c r="A1694" s="41"/>
      <c r="B1694" s="41"/>
    </row>
    <row r="1695" spans="1:2" x14ac:dyDescent="0.25">
      <c r="A1695" s="41"/>
      <c r="B1695" s="41"/>
    </row>
    <row r="1696" spans="1:2" x14ac:dyDescent="0.25">
      <c r="A1696" s="41"/>
      <c r="B1696" s="41"/>
    </row>
    <row r="1697" spans="1:2" x14ac:dyDescent="0.25">
      <c r="A1697" s="41"/>
      <c r="B1697" s="41"/>
    </row>
    <row r="1698" spans="1:2" x14ac:dyDescent="0.25">
      <c r="A1698" s="41"/>
      <c r="B1698" s="41"/>
    </row>
    <row r="1699" spans="1:2" x14ac:dyDescent="0.25">
      <c r="A1699" s="41"/>
      <c r="B1699" s="41"/>
    </row>
    <row r="1700" spans="1:2" x14ac:dyDescent="0.25">
      <c r="A1700" s="41"/>
      <c r="B1700" s="41"/>
    </row>
    <row r="1701" spans="1:2" x14ac:dyDescent="0.25">
      <c r="A1701" s="41"/>
      <c r="B1701" s="41"/>
    </row>
    <row r="1702" spans="1:2" x14ac:dyDescent="0.25">
      <c r="A1702" s="41"/>
      <c r="B1702" s="41"/>
    </row>
    <row r="1703" spans="1:2" x14ac:dyDescent="0.25">
      <c r="A1703" s="41"/>
      <c r="B1703" s="41"/>
    </row>
    <row r="1704" spans="1:2" x14ac:dyDescent="0.25">
      <c r="A1704" s="41"/>
      <c r="B1704" s="41"/>
    </row>
    <row r="1705" spans="1:2" x14ac:dyDescent="0.25">
      <c r="A1705" s="41"/>
      <c r="B1705" s="41"/>
    </row>
    <row r="1706" spans="1:2" x14ac:dyDescent="0.25">
      <c r="A1706" s="41"/>
      <c r="B1706" s="41"/>
    </row>
    <row r="1707" spans="1:2" x14ac:dyDescent="0.25">
      <c r="A1707" s="41"/>
      <c r="B1707" s="41"/>
    </row>
    <row r="1708" spans="1:2" x14ac:dyDescent="0.25">
      <c r="A1708" s="41"/>
      <c r="B1708" s="41"/>
    </row>
    <row r="1709" spans="1:2" x14ac:dyDescent="0.25">
      <c r="A1709" s="41"/>
      <c r="B1709" s="41"/>
    </row>
    <row r="1710" spans="1:2" x14ac:dyDescent="0.25">
      <c r="A1710" s="41"/>
      <c r="B1710" s="41"/>
    </row>
    <row r="1711" spans="1:2" x14ac:dyDescent="0.25">
      <c r="A1711" s="41"/>
      <c r="B1711" s="41"/>
    </row>
    <row r="1712" spans="1:2" x14ac:dyDescent="0.25">
      <c r="A1712" s="41"/>
      <c r="B1712" s="41"/>
    </row>
    <row r="1713" spans="1:2" x14ac:dyDescent="0.25">
      <c r="A1713" s="41"/>
      <c r="B1713" s="41"/>
    </row>
    <row r="1714" spans="1:2" x14ac:dyDescent="0.25">
      <c r="A1714" s="41"/>
      <c r="B1714" s="41"/>
    </row>
    <row r="1715" spans="1:2" x14ac:dyDescent="0.25">
      <c r="A1715" s="41"/>
      <c r="B1715" s="41"/>
    </row>
    <row r="1716" spans="1:2" x14ac:dyDescent="0.25">
      <c r="A1716" s="41"/>
      <c r="B1716" s="41"/>
    </row>
    <row r="1717" spans="1:2" x14ac:dyDescent="0.25">
      <c r="A1717" s="41"/>
      <c r="B1717" s="41"/>
    </row>
    <row r="1718" spans="1:2" x14ac:dyDescent="0.25">
      <c r="A1718" s="41"/>
      <c r="B1718" s="41"/>
    </row>
    <row r="1719" spans="1:2" x14ac:dyDescent="0.25">
      <c r="A1719" s="41"/>
      <c r="B1719" s="41"/>
    </row>
    <row r="1720" spans="1:2" x14ac:dyDescent="0.25">
      <c r="A1720" s="41"/>
      <c r="B1720" s="41"/>
    </row>
    <row r="1721" spans="1:2" x14ac:dyDescent="0.25">
      <c r="A1721" s="41"/>
      <c r="B1721" s="41"/>
    </row>
    <row r="1722" spans="1:2" x14ac:dyDescent="0.25">
      <c r="A1722" s="41"/>
      <c r="B1722" s="41"/>
    </row>
    <row r="1723" spans="1:2" x14ac:dyDescent="0.25">
      <c r="A1723" s="41"/>
      <c r="B1723" s="41"/>
    </row>
    <row r="1724" spans="1:2" x14ac:dyDescent="0.25">
      <c r="A1724" s="41"/>
      <c r="B1724" s="41"/>
    </row>
    <row r="1725" spans="1:2" x14ac:dyDescent="0.25">
      <c r="A1725" s="41"/>
      <c r="B1725" s="41"/>
    </row>
    <row r="1726" spans="1:2" x14ac:dyDescent="0.25">
      <c r="A1726" s="41"/>
      <c r="B1726" s="41"/>
    </row>
    <row r="1727" spans="1:2" x14ac:dyDescent="0.25">
      <c r="A1727" s="41"/>
      <c r="B1727" s="41"/>
    </row>
    <row r="1728" spans="1:2" x14ac:dyDescent="0.25">
      <c r="A1728" s="41"/>
      <c r="B1728" s="41"/>
    </row>
    <row r="1729" spans="1:2" x14ac:dyDescent="0.25">
      <c r="A1729" s="41"/>
      <c r="B1729" s="41"/>
    </row>
    <row r="1730" spans="1:2" x14ac:dyDescent="0.25">
      <c r="A1730" s="41"/>
      <c r="B1730" s="41"/>
    </row>
    <row r="1731" spans="1:2" x14ac:dyDescent="0.25">
      <c r="A1731" s="41"/>
      <c r="B1731" s="41"/>
    </row>
    <row r="1732" spans="1:2" x14ac:dyDescent="0.25">
      <c r="A1732" s="41"/>
      <c r="B1732" s="41"/>
    </row>
    <row r="1733" spans="1:2" x14ac:dyDescent="0.25">
      <c r="A1733" s="41"/>
      <c r="B1733" s="41"/>
    </row>
    <row r="1734" spans="1:2" x14ac:dyDescent="0.25">
      <c r="A1734" s="41"/>
      <c r="B1734" s="41"/>
    </row>
    <row r="1735" spans="1:2" x14ac:dyDescent="0.25">
      <c r="A1735" s="41"/>
      <c r="B1735" s="41"/>
    </row>
    <row r="1736" spans="1:2" x14ac:dyDescent="0.25">
      <c r="A1736" s="41"/>
      <c r="B1736" s="41"/>
    </row>
    <row r="1737" spans="1:2" x14ac:dyDescent="0.25">
      <c r="A1737" s="41"/>
      <c r="B1737" s="41"/>
    </row>
    <row r="1738" spans="1:2" x14ac:dyDescent="0.25">
      <c r="A1738" s="41"/>
      <c r="B1738" s="41"/>
    </row>
    <row r="1739" spans="1:2" x14ac:dyDescent="0.25">
      <c r="A1739" s="41"/>
      <c r="B1739" s="41"/>
    </row>
    <row r="1740" spans="1:2" x14ac:dyDescent="0.25">
      <c r="A1740" s="41"/>
      <c r="B1740" s="41"/>
    </row>
    <row r="1741" spans="1:2" x14ac:dyDescent="0.25">
      <c r="A1741" s="41"/>
      <c r="B1741" s="41"/>
    </row>
    <row r="1742" spans="1:2" x14ac:dyDescent="0.25">
      <c r="A1742" s="41"/>
      <c r="B1742" s="41"/>
    </row>
    <row r="1743" spans="1:2" x14ac:dyDescent="0.25">
      <c r="A1743" s="41"/>
      <c r="B1743" s="41"/>
    </row>
    <row r="1744" spans="1:2" x14ac:dyDescent="0.25">
      <c r="A1744" s="41"/>
      <c r="B1744" s="41"/>
    </row>
    <row r="1745" spans="1:2" x14ac:dyDescent="0.25">
      <c r="A1745" s="41"/>
      <c r="B1745" s="41"/>
    </row>
    <row r="1746" spans="1:2" x14ac:dyDescent="0.25">
      <c r="A1746" s="41"/>
      <c r="B1746" s="41"/>
    </row>
    <row r="1747" spans="1:2" x14ac:dyDescent="0.25">
      <c r="A1747" s="41"/>
      <c r="B1747" s="41"/>
    </row>
    <row r="1748" spans="1:2" x14ac:dyDescent="0.25">
      <c r="A1748" s="41"/>
      <c r="B1748" s="41"/>
    </row>
    <row r="1749" spans="1:2" x14ac:dyDescent="0.25">
      <c r="A1749" s="41"/>
      <c r="B1749" s="41"/>
    </row>
    <row r="1750" spans="1:2" x14ac:dyDescent="0.25">
      <c r="A1750" s="41"/>
      <c r="B1750" s="41"/>
    </row>
    <row r="1751" spans="1:2" x14ac:dyDescent="0.25">
      <c r="A1751" s="41"/>
      <c r="B1751" s="41"/>
    </row>
    <row r="1752" spans="1:2" x14ac:dyDescent="0.25">
      <c r="A1752" s="41"/>
      <c r="B1752" s="41"/>
    </row>
    <row r="1753" spans="1:2" x14ac:dyDescent="0.25">
      <c r="A1753" s="41"/>
      <c r="B1753" s="41"/>
    </row>
    <row r="1754" spans="1:2" x14ac:dyDescent="0.25">
      <c r="A1754" s="41"/>
      <c r="B1754" s="41"/>
    </row>
    <row r="1755" spans="1:2" x14ac:dyDescent="0.25">
      <c r="A1755" s="41"/>
      <c r="B1755" s="41"/>
    </row>
    <row r="1756" spans="1:2" x14ac:dyDescent="0.25">
      <c r="A1756" s="41"/>
      <c r="B1756" s="41"/>
    </row>
    <row r="1757" spans="1:2" x14ac:dyDescent="0.25">
      <c r="A1757" s="41"/>
      <c r="B1757" s="41"/>
    </row>
    <row r="1758" spans="1:2" x14ac:dyDescent="0.25">
      <c r="A1758" s="41"/>
      <c r="B1758" s="41"/>
    </row>
    <row r="1759" spans="1:2" x14ac:dyDescent="0.25">
      <c r="A1759" s="41"/>
      <c r="B1759" s="41"/>
    </row>
    <row r="1760" spans="1:2" x14ac:dyDescent="0.25">
      <c r="A1760" s="41"/>
      <c r="B1760" s="41"/>
    </row>
    <row r="1761" spans="1:2" x14ac:dyDescent="0.25">
      <c r="A1761" s="41"/>
      <c r="B1761" s="41"/>
    </row>
    <row r="1762" spans="1:2" x14ac:dyDescent="0.25">
      <c r="A1762" s="41"/>
      <c r="B1762" s="41"/>
    </row>
    <row r="1763" spans="1:2" x14ac:dyDescent="0.25">
      <c r="A1763" s="41"/>
      <c r="B1763" s="41"/>
    </row>
    <row r="1764" spans="1:2" x14ac:dyDescent="0.25">
      <c r="A1764" s="41"/>
      <c r="B1764" s="41"/>
    </row>
    <row r="1765" spans="1:2" x14ac:dyDescent="0.25">
      <c r="A1765" s="41"/>
      <c r="B1765" s="41"/>
    </row>
    <row r="1766" spans="1:2" x14ac:dyDescent="0.25">
      <c r="A1766" s="41"/>
      <c r="B1766" s="41"/>
    </row>
    <row r="1767" spans="1:2" x14ac:dyDescent="0.25">
      <c r="A1767" s="41"/>
      <c r="B1767" s="41"/>
    </row>
    <row r="1768" spans="1:2" x14ac:dyDescent="0.25">
      <c r="A1768" s="41"/>
      <c r="B1768" s="41"/>
    </row>
    <row r="1769" spans="1:2" x14ac:dyDescent="0.25">
      <c r="A1769" s="41"/>
      <c r="B1769" s="41"/>
    </row>
    <row r="1770" spans="1:2" x14ac:dyDescent="0.25">
      <c r="A1770" s="41"/>
      <c r="B1770" s="41"/>
    </row>
    <row r="1771" spans="1:2" x14ac:dyDescent="0.25">
      <c r="A1771" s="41"/>
      <c r="B1771" s="41"/>
    </row>
    <row r="1772" spans="1:2" x14ac:dyDescent="0.25">
      <c r="A1772" s="41"/>
      <c r="B1772" s="41"/>
    </row>
    <row r="1773" spans="1:2" x14ac:dyDescent="0.25">
      <c r="A1773" s="41"/>
      <c r="B1773" s="41"/>
    </row>
    <row r="1774" spans="1:2" x14ac:dyDescent="0.25">
      <c r="A1774" s="41"/>
      <c r="B1774" s="41"/>
    </row>
    <row r="1775" spans="1:2" x14ac:dyDescent="0.25">
      <c r="A1775" s="41"/>
      <c r="B1775" s="41"/>
    </row>
    <row r="1776" spans="1:2" x14ac:dyDescent="0.25">
      <c r="A1776" s="41"/>
      <c r="B1776" s="41"/>
    </row>
    <row r="1777" spans="1:2" x14ac:dyDescent="0.25">
      <c r="A1777" s="41"/>
      <c r="B1777" s="41"/>
    </row>
    <row r="1778" spans="1:2" x14ac:dyDescent="0.25">
      <c r="A1778" s="41"/>
      <c r="B1778" s="41"/>
    </row>
    <row r="1779" spans="1:2" x14ac:dyDescent="0.25">
      <c r="A1779" s="41"/>
      <c r="B1779" s="41"/>
    </row>
    <row r="1780" spans="1:2" x14ac:dyDescent="0.25">
      <c r="A1780" s="41"/>
      <c r="B1780" s="41"/>
    </row>
    <row r="1781" spans="1:2" x14ac:dyDescent="0.25">
      <c r="A1781" s="41"/>
      <c r="B1781" s="41"/>
    </row>
    <row r="1782" spans="1:2" x14ac:dyDescent="0.25">
      <c r="A1782" s="41"/>
      <c r="B1782" s="41"/>
    </row>
    <row r="1783" spans="1:2" x14ac:dyDescent="0.25">
      <c r="A1783" s="41"/>
      <c r="B1783" s="41"/>
    </row>
    <row r="1784" spans="1:2" x14ac:dyDescent="0.25">
      <c r="A1784" s="41"/>
      <c r="B1784" s="41"/>
    </row>
    <row r="1785" spans="1:2" x14ac:dyDescent="0.25">
      <c r="A1785" s="41"/>
      <c r="B1785" s="41"/>
    </row>
    <row r="1786" spans="1:2" x14ac:dyDescent="0.25">
      <c r="A1786" s="41"/>
      <c r="B1786" s="41"/>
    </row>
    <row r="1787" spans="1:2" x14ac:dyDescent="0.25">
      <c r="A1787" s="41"/>
      <c r="B1787" s="41"/>
    </row>
    <row r="1788" spans="1:2" x14ac:dyDescent="0.25">
      <c r="A1788" s="41"/>
      <c r="B1788" s="41"/>
    </row>
    <row r="1789" spans="1:2" x14ac:dyDescent="0.25">
      <c r="A1789" s="41"/>
      <c r="B1789" s="41"/>
    </row>
    <row r="1790" spans="1:2" x14ac:dyDescent="0.25">
      <c r="A1790" s="41"/>
      <c r="B1790" s="41"/>
    </row>
    <row r="1791" spans="1:2" x14ac:dyDescent="0.25">
      <c r="A1791" s="41"/>
      <c r="B1791" s="41"/>
    </row>
    <row r="1792" spans="1:2" x14ac:dyDescent="0.25">
      <c r="A1792" s="41"/>
      <c r="B1792" s="41"/>
    </row>
    <row r="1793" spans="1:2" x14ac:dyDescent="0.25">
      <c r="A1793" s="41"/>
      <c r="B1793" s="41"/>
    </row>
    <row r="1794" spans="1:2" x14ac:dyDescent="0.25">
      <c r="A1794" s="41"/>
      <c r="B1794" s="41"/>
    </row>
    <row r="1795" spans="1:2" x14ac:dyDescent="0.25">
      <c r="A1795" s="41"/>
      <c r="B1795" s="41"/>
    </row>
    <row r="1796" spans="1:2" x14ac:dyDescent="0.25">
      <c r="A1796" s="41"/>
      <c r="B1796" s="41"/>
    </row>
    <row r="1797" spans="1:2" x14ac:dyDescent="0.25">
      <c r="A1797" s="41"/>
      <c r="B1797" s="41"/>
    </row>
    <row r="1798" spans="1:2" x14ac:dyDescent="0.25">
      <c r="A1798" s="41"/>
      <c r="B1798" s="41"/>
    </row>
    <row r="1799" spans="1:2" x14ac:dyDescent="0.25">
      <c r="A1799" s="41"/>
      <c r="B1799" s="41"/>
    </row>
    <row r="1800" spans="1:2" x14ac:dyDescent="0.25">
      <c r="A1800" s="41"/>
      <c r="B1800" s="41"/>
    </row>
    <row r="1801" spans="1:2" x14ac:dyDescent="0.25">
      <c r="A1801" s="41"/>
      <c r="B1801" s="41"/>
    </row>
    <row r="1802" spans="1:2" x14ac:dyDescent="0.25">
      <c r="A1802" s="41"/>
      <c r="B1802" s="41"/>
    </row>
    <row r="1803" spans="1:2" x14ac:dyDescent="0.25">
      <c r="A1803" s="41"/>
      <c r="B1803" s="41"/>
    </row>
    <row r="1804" spans="1:2" x14ac:dyDescent="0.25">
      <c r="A1804" s="41"/>
      <c r="B1804" s="41"/>
    </row>
    <row r="1805" spans="1:2" x14ac:dyDescent="0.25">
      <c r="A1805" s="41"/>
      <c r="B1805" s="41"/>
    </row>
    <row r="1806" spans="1:2" x14ac:dyDescent="0.25">
      <c r="A1806" s="41"/>
      <c r="B1806" s="41"/>
    </row>
    <row r="1807" spans="1:2" x14ac:dyDescent="0.25">
      <c r="A1807" s="41"/>
      <c r="B1807" s="41"/>
    </row>
    <row r="1808" spans="1:2" x14ac:dyDescent="0.25">
      <c r="A1808" s="41"/>
      <c r="B1808" s="41"/>
    </row>
    <row r="1809" spans="1:2" x14ac:dyDescent="0.25">
      <c r="A1809" s="41"/>
      <c r="B1809" s="41"/>
    </row>
    <row r="1810" spans="1:2" x14ac:dyDescent="0.25">
      <c r="A1810" s="41"/>
      <c r="B1810" s="41"/>
    </row>
    <row r="1811" spans="1:2" x14ac:dyDescent="0.25">
      <c r="A1811" s="41"/>
      <c r="B1811" s="41"/>
    </row>
    <row r="1812" spans="1:2" x14ac:dyDescent="0.25">
      <c r="A1812" s="41"/>
      <c r="B1812" s="41"/>
    </row>
    <row r="1813" spans="1:2" x14ac:dyDescent="0.25">
      <c r="A1813" s="41"/>
      <c r="B1813" s="41"/>
    </row>
    <row r="1814" spans="1:2" x14ac:dyDescent="0.25">
      <c r="A1814" s="41"/>
      <c r="B1814" s="41"/>
    </row>
    <row r="1815" spans="1:2" x14ac:dyDescent="0.25">
      <c r="A1815" s="41"/>
      <c r="B1815" s="41"/>
    </row>
    <row r="1816" spans="1:2" x14ac:dyDescent="0.25">
      <c r="A1816" s="41"/>
      <c r="B1816" s="41"/>
    </row>
    <row r="1817" spans="1:2" x14ac:dyDescent="0.25">
      <c r="A1817" s="41"/>
      <c r="B1817" s="41"/>
    </row>
    <row r="1818" spans="1:2" x14ac:dyDescent="0.25">
      <c r="A1818" s="41"/>
      <c r="B1818" s="41"/>
    </row>
    <row r="1819" spans="1:2" x14ac:dyDescent="0.25">
      <c r="A1819" s="41"/>
      <c r="B1819" s="41"/>
    </row>
    <row r="1820" spans="1:2" x14ac:dyDescent="0.25">
      <c r="A1820" s="41"/>
      <c r="B1820" s="41"/>
    </row>
    <row r="1821" spans="1:2" x14ac:dyDescent="0.25">
      <c r="A1821" s="41"/>
      <c r="B1821" s="41"/>
    </row>
    <row r="1822" spans="1:2" x14ac:dyDescent="0.25">
      <c r="A1822" s="41"/>
      <c r="B1822" s="41"/>
    </row>
    <row r="1823" spans="1:2" x14ac:dyDescent="0.25">
      <c r="A1823" s="41"/>
      <c r="B1823" s="41"/>
    </row>
    <row r="1824" spans="1:2" x14ac:dyDescent="0.25">
      <c r="A1824" s="41"/>
      <c r="B1824" s="41"/>
    </row>
    <row r="1825" spans="1:2" x14ac:dyDescent="0.25">
      <c r="A1825" s="41"/>
      <c r="B1825" s="41"/>
    </row>
    <row r="1826" spans="1:2" x14ac:dyDescent="0.25">
      <c r="A1826" s="41"/>
      <c r="B1826" s="41"/>
    </row>
    <row r="1827" spans="1:2" x14ac:dyDescent="0.25">
      <c r="A1827" s="41"/>
      <c r="B1827" s="41"/>
    </row>
    <row r="1828" spans="1:2" x14ac:dyDescent="0.25">
      <c r="A1828" s="41"/>
      <c r="B1828" s="41"/>
    </row>
    <row r="1829" spans="1:2" x14ac:dyDescent="0.25">
      <c r="A1829" s="41"/>
      <c r="B1829" s="41"/>
    </row>
    <row r="1830" spans="1:2" x14ac:dyDescent="0.25">
      <c r="A1830" s="41"/>
      <c r="B1830" s="41"/>
    </row>
    <row r="1831" spans="1:2" x14ac:dyDescent="0.25">
      <c r="A1831" s="41"/>
      <c r="B1831" s="41"/>
    </row>
    <row r="1832" spans="1:2" x14ac:dyDescent="0.25">
      <c r="A1832" s="41"/>
      <c r="B1832" s="41"/>
    </row>
    <row r="1833" spans="1:2" x14ac:dyDescent="0.25">
      <c r="A1833" s="41"/>
      <c r="B1833" s="41"/>
    </row>
    <row r="1834" spans="1:2" x14ac:dyDescent="0.25">
      <c r="A1834" s="41"/>
      <c r="B1834" s="41"/>
    </row>
    <row r="1835" spans="1:2" x14ac:dyDescent="0.25">
      <c r="A1835" s="41"/>
      <c r="B1835" s="41"/>
    </row>
    <row r="1836" spans="1:2" x14ac:dyDescent="0.25">
      <c r="A1836" s="41"/>
      <c r="B1836" s="41"/>
    </row>
    <row r="1837" spans="1:2" x14ac:dyDescent="0.25">
      <c r="A1837" s="41"/>
      <c r="B1837" s="41"/>
    </row>
    <row r="1838" spans="1:2" x14ac:dyDescent="0.25">
      <c r="A1838" s="41"/>
      <c r="B1838" s="41"/>
    </row>
    <row r="1839" spans="1:2" x14ac:dyDescent="0.25">
      <c r="A1839" s="41"/>
      <c r="B1839" s="41"/>
    </row>
    <row r="1840" spans="1:2" x14ac:dyDescent="0.25">
      <c r="A1840" s="41"/>
      <c r="B1840" s="41"/>
    </row>
    <row r="1841" spans="1:2" x14ac:dyDescent="0.25">
      <c r="A1841" s="41"/>
      <c r="B1841" s="41"/>
    </row>
    <row r="1842" spans="1:2" x14ac:dyDescent="0.25">
      <c r="A1842" s="41"/>
      <c r="B1842" s="41"/>
    </row>
    <row r="1843" spans="1:2" x14ac:dyDescent="0.25">
      <c r="A1843" s="41"/>
      <c r="B1843" s="41"/>
    </row>
    <row r="1844" spans="1:2" x14ac:dyDescent="0.25">
      <c r="A1844" s="41"/>
      <c r="B1844" s="41"/>
    </row>
    <row r="1845" spans="1:2" x14ac:dyDescent="0.25">
      <c r="A1845" s="41"/>
      <c r="B1845" s="41"/>
    </row>
    <row r="1846" spans="1:2" x14ac:dyDescent="0.25">
      <c r="A1846" s="41"/>
      <c r="B1846" s="41"/>
    </row>
    <row r="1847" spans="1:2" x14ac:dyDescent="0.25">
      <c r="A1847" s="41"/>
      <c r="B1847" s="41"/>
    </row>
    <row r="1848" spans="1:2" x14ac:dyDescent="0.25">
      <c r="A1848" s="41"/>
      <c r="B1848" s="41"/>
    </row>
    <row r="1849" spans="1:2" x14ac:dyDescent="0.25">
      <c r="A1849" s="41"/>
      <c r="B1849" s="41"/>
    </row>
    <row r="1850" spans="1:2" x14ac:dyDescent="0.25">
      <c r="A1850" s="41"/>
      <c r="B1850" s="41"/>
    </row>
    <row r="1851" spans="1:2" x14ac:dyDescent="0.25">
      <c r="A1851" s="41"/>
      <c r="B1851" s="41"/>
    </row>
    <row r="1852" spans="1:2" x14ac:dyDescent="0.25">
      <c r="A1852" s="41"/>
      <c r="B1852" s="41"/>
    </row>
    <row r="1853" spans="1:2" x14ac:dyDescent="0.25">
      <c r="A1853" s="41"/>
      <c r="B1853" s="41"/>
    </row>
    <row r="1854" spans="1:2" x14ac:dyDescent="0.25">
      <c r="A1854" s="41"/>
      <c r="B1854" s="41"/>
    </row>
    <row r="1855" spans="1:2" x14ac:dyDescent="0.25">
      <c r="A1855" s="41"/>
      <c r="B1855" s="41"/>
    </row>
    <row r="1856" spans="1:2" x14ac:dyDescent="0.25">
      <c r="A1856" s="41"/>
      <c r="B1856" s="41"/>
    </row>
    <row r="1857" spans="1:2" x14ac:dyDescent="0.25">
      <c r="A1857" s="41"/>
      <c r="B1857" s="41"/>
    </row>
    <row r="1858" spans="1:2" x14ac:dyDescent="0.25">
      <c r="A1858" s="41"/>
      <c r="B1858" s="41"/>
    </row>
    <row r="1859" spans="1:2" x14ac:dyDescent="0.25">
      <c r="A1859" s="41"/>
      <c r="B1859" s="41"/>
    </row>
    <row r="1860" spans="1:2" x14ac:dyDescent="0.25">
      <c r="A1860" s="41"/>
      <c r="B1860" s="41"/>
    </row>
    <row r="1861" spans="1:2" x14ac:dyDescent="0.25">
      <c r="A1861" s="41"/>
      <c r="B1861" s="41"/>
    </row>
    <row r="1862" spans="1:2" x14ac:dyDescent="0.25">
      <c r="A1862" s="41"/>
      <c r="B1862" s="41"/>
    </row>
    <row r="1863" spans="1:2" x14ac:dyDescent="0.25">
      <c r="A1863" s="41"/>
      <c r="B1863" s="41"/>
    </row>
    <row r="1864" spans="1:2" x14ac:dyDescent="0.25">
      <c r="A1864" s="41"/>
      <c r="B1864" s="41"/>
    </row>
    <row r="1865" spans="1:2" x14ac:dyDescent="0.25">
      <c r="A1865" s="41"/>
      <c r="B1865" s="41"/>
    </row>
    <row r="1866" spans="1:2" x14ac:dyDescent="0.25">
      <c r="A1866" s="41"/>
      <c r="B1866" s="41"/>
    </row>
    <row r="1867" spans="1:2" x14ac:dyDescent="0.25">
      <c r="A1867" s="41"/>
      <c r="B1867" s="41"/>
    </row>
    <row r="1868" spans="1:2" x14ac:dyDescent="0.25">
      <c r="A1868" s="41"/>
      <c r="B1868" s="41"/>
    </row>
    <row r="1869" spans="1:2" x14ac:dyDescent="0.25">
      <c r="A1869" s="41"/>
      <c r="B1869" s="41"/>
    </row>
    <row r="1870" spans="1:2" x14ac:dyDescent="0.25">
      <c r="A1870" s="41"/>
      <c r="B1870" s="41"/>
    </row>
    <row r="1871" spans="1:2" x14ac:dyDescent="0.25">
      <c r="A1871" s="41"/>
      <c r="B1871" s="41"/>
    </row>
    <row r="1872" spans="1:2" x14ac:dyDescent="0.25">
      <c r="A1872" s="41"/>
      <c r="B1872" s="41"/>
    </row>
    <row r="1873" spans="1:2" x14ac:dyDescent="0.25">
      <c r="A1873" s="41"/>
      <c r="B1873" s="41"/>
    </row>
    <row r="1874" spans="1:2" x14ac:dyDescent="0.25">
      <c r="A1874" s="41"/>
      <c r="B1874" s="41"/>
    </row>
    <row r="1875" spans="1:2" x14ac:dyDescent="0.25">
      <c r="A1875" s="41"/>
      <c r="B1875" s="41"/>
    </row>
    <row r="1876" spans="1:2" x14ac:dyDescent="0.25">
      <c r="A1876" s="41"/>
      <c r="B1876" s="41"/>
    </row>
    <row r="1877" spans="1:2" x14ac:dyDescent="0.25">
      <c r="A1877" s="41"/>
      <c r="B1877" s="41"/>
    </row>
    <row r="1878" spans="1:2" x14ac:dyDescent="0.25">
      <c r="A1878" s="41"/>
      <c r="B1878" s="41"/>
    </row>
    <row r="1879" spans="1:2" x14ac:dyDescent="0.25">
      <c r="A1879" s="41"/>
      <c r="B1879" s="41"/>
    </row>
    <row r="1880" spans="1:2" x14ac:dyDescent="0.25">
      <c r="A1880" s="41"/>
      <c r="B1880" s="41"/>
    </row>
    <row r="1881" spans="1:2" x14ac:dyDescent="0.25">
      <c r="A1881" s="41"/>
      <c r="B1881" s="41"/>
    </row>
    <row r="1882" spans="1:2" x14ac:dyDescent="0.25">
      <c r="A1882" s="41"/>
      <c r="B1882" s="41"/>
    </row>
    <row r="1883" spans="1:2" x14ac:dyDescent="0.25">
      <c r="A1883" s="41"/>
      <c r="B1883" s="41"/>
    </row>
    <row r="1884" spans="1:2" x14ac:dyDescent="0.25">
      <c r="A1884" s="41"/>
      <c r="B1884" s="41"/>
    </row>
    <row r="1885" spans="1:2" x14ac:dyDescent="0.25">
      <c r="A1885" s="41"/>
      <c r="B1885" s="41"/>
    </row>
    <row r="1886" spans="1:2" x14ac:dyDescent="0.25">
      <c r="A1886" s="41"/>
      <c r="B1886" s="41"/>
    </row>
    <row r="1887" spans="1:2" x14ac:dyDescent="0.25">
      <c r="A1887" s="41"/>
      <c r="B1887" s="41"/>
    </row>
    <row r="1888" spans="1:2" x14ac:dyDescent="0.25">
      <c r="A1888" s="41"/>
      <c r="B1888" s="41"/>
    </row>
    <row r="1889" spans="1:2" x14ac:dyDescent="0.25">
      <c r="A1889" s="41"/>
      <c r="B1889" s="41"/>
    </row>
    <row r="1890" spans="1:2" x14ac:dyDescent="0.25">
      <c r="A1890" s="41"/>
      <c r="B1890" s="41"/>
    </row>
    <row r="1891" spans="1:2" x14ac:dyDescent="0.25">
      <c r="A1891" s="41"/>
      <c r="B1891" s="41"/>
    </row>
    <row r="1892" spans="1:2" x14ac:dyDescent="0.25">
      <c r="A1892" s="41"/>
      <c r="B1892" s="41"/>
    </row>
    <row r="1893" spans="1:2" x14ac:dyDescent="0.25">
      <c r="A1893" s="41"/>
      <c r="B1893" s="41"/>
    </row>
    <row r="1894" spans="1:2" x14ac:dyDescent="0.25">
      <c r="A1894" s="41"/>
      <c r="B1894" s="41"/>
    </row>
    <row r="1895" spans="1:2" x14ac:dyDescent="0.25">
      <c r="A1895" s="41"/>
      <c r="B1895" s="41"/>
    </row>
    <row r="1896" spans="1:2" x14ac:dyDescent="0.25">
      <c r="A1896" s="41"/>
      <c r="B1896" s="41"/>
    </row>
    <row r="1897" spans="1:2" x14ac:dyDescent="0.25">
      <c r="A1897" s="41"/>
      <c r="B1897" s="41"/>
    </row>
    <row r="1898" spans="1:2" x14ac:dyDescent="0.25">
      <c r="A1898" s="41"/>
      <c r="B1898" s="41"/>
    </row>
    <row r="1899" spans="1:2" x14ac:dyDescent="0.25">
      <c r="A1899" s="41"/>
      <c r="B1899" s="41"/>
    </row>
    <row r="1900" spans="1:2" x14ac:dyDescent="0.25">
      <c r="A1900" s="41"/>
      <c r="B1900" s="41"/>
    </row>
    <row r="1901" spans="1:2" x14ac:dyDescent="0.25">
      <c r="A1901" s="41"/>
      <c r="B1901" s="41"/>
    </row>
    <row r="1902" spans="1:2" x14ac:dyDescent="0.25">
      <c r="A1902" s="41"/>
      <c r="B1902" s="41"/>
    </row>
    <row r="1903" spans="1:2" x14ac:dyDescent="0.25">
      <c r="A1903" s="41"/>
      <c r="B1903" s="41"/>
    </row>
    <row r="1904" spans="1:2" x14ac:dyDescent="0.25">
      <c r="A1904" s="41"/>
      <c r="B1904" s="41"/>
    </row>
    <row r="1905" spans="1:2" x14ac:dyDescent="0.25">
      <c r="A1905" s="41"/>
      <c r="B1905" s="41"/>
    </row>
    <row r="1906" spans="1:2" x14ac:dyDescent="0.25">
      <c r="A1906" s="41"/>
      <c r="B1906" s="41"/>
    </row>
    <row r="1907" spans="1:2" x14ac:dyDescent="0.25">
      <c r="A1907" s="41"/>
      <c r="B1907" s="41"/>
    </row>
    <row r="1908" spans="1:2" x14ac:dyDescent="0.25">
      <c r="A1908" s="41"/>
      <c r="B1908" s="41"/>
    </row>
    <row r="1909" spans="1:2" x14ac:dyDescent="0.25">
      <c r="A1909" s="41"/>
      <c r="B1909" s="41"/>
    </row>
    <row r="1910" spans="1:2" x14ac:dyDescent="0.25">
      <c r="A1910" s="41"/>
      <c r="B1910" s="41"/>
    </row>
    <row r="1911" spans="1:2" x14ac:dyDescent="0.25">
      <c r="A1911" s="41"/>
      <c r="B1911" s="41"/>
    </row>
    <row r="1912" spans="1:2" x14ac:dyDescent="0.25">
      <c r="A1912" s="41"/>
      <c r="B1912" s="41"/>
    </row>
    <row r="1913" spans="1:2" x14ac:dyDescent="0.25">
      <c r="A1913" s="41"/>
      <c r="B1913" s="41"/>
    </row>
    <row r="1914" spans="1:2" x14ac:dyDescent="0.25">
      <c r="A1914" s="41"/>
      <c r="B1914" s="41"/>
    </row>
    <row r="1915" spans="1:2" x14ac:dyDescent="0.25">
      <c r="A1915" s="41"/>
      <c r="B1915" s="41"/>
    </row>
    <row r="1916" spans="1:2" x14ac:dyDescent="0.25">
      <c r="A1916" s="41"/>
      <c r="B1916" s="41"/>
    </row>
    <row r="1917" spans="1:2" x14ac:dyDescent="0.25">
      <c r="A1917" s="41"/>
      <c r="B1917" s="41"/>
    </row>
    <row r="1918" spans="1:2" x14ac:dyDescent="0.25">
      <c r="A1918" s="41"/>
      <c r="B1918" s="41"/>
    </row>
    <row r="1919" spans="1:2" x14ac:dyDescent="0.25">
      <c r="A1919" s="41"/>
      <c r="B1919" s="41"/>
    </row>
    <row r="1920" spans="1:2" x14ac:dyDescent="0.25">
      <c r="A1920" s="41"/>
      <c r="B1920" s="41"/>
    </row>
    <row r="1921" spans="1:2" x14ac:dyDescent="0.25">
      <c r="A1921" s="41"/>
      <c r="B1921" s="41"/>
    </row>
    <row r="1922" spans="1:2" x14ac:dyDescent="0.25">
      <c r="A1922" s="41"/>
      <c r="B1922" s="41"/>
    </row>
    <row r="1923" spans="1:2" x14ac:dyDescent="0.25">
      <c r="A1923" s="41"/>
      <c r="B1923" s="41"/>
    </row>
    <row r="1924" spans="1:2" x14ac:dyDescent="0.25">
      <c r="A1924" s="41"/>
      <c r="B1924" s="41"/>
    </row>
    <row r="1925" spans="1:2" x14ac:dyDescent="0.25">
      <c r="A1925" s="41"/>
      <c r="B1925" s="41"/>
    </row>
    <row r="1926" spans="1:2" x14ac:dyDescent="0.25">
      <c r="A1926" s="41"/>
      <c r="B1926" s="41"/>
    </row>
    <row r="1927" spans="1:2" x14ac:dyDescent="0.25">
      <c r="A1927" s="41"/>
      <c r="B1927" s="41"/>
    </row>
    <row r="1928" spans="1:2" x14ac:dyDescent="0.25">
      <c r="A1928" s="41"/>
      <c r="B1928" s="41"/>
    </row>
    <row r="1929" spans="1:2" x14ac:dyDescent="0.25">
      <c r="A1929" s="41"/>
      <c r="B1929" s="41"/>
    </row>
    <row r="1930" spans="1:2" x14ac:dyDescent="0.25">
      <c r="A1930" s="41"/>
      <c r="B1930" s="41"/>
    </row>
    <row r="1931" spans="1:2" x14ac:dyDescent="0.25">
      <c r="A1931" s="41"/>
      <c r="B1931" s="41"/>
    </row>
    <row r="1932" spans="1:2" x14ac:dyDescent="0.25">
      <c r="A1932" s="41"/>
      <c r="B1932" s="41"/>
    </row>
    <row r="1933" spans="1:2" x14ac:dyDescent="0.25">
      <c r="A1933" s="41"/>
      <c r="B1933" s="41"/>
    </row>
    <row r="1934" spans="1:2" x14ac:dyDescent="0.25">
      <c r="A1934" s="41"/>
      <c r="B1934" s="41"/>
    </row>
    <row r="1935" spans="1:2" x14ac:dyDescent="0.25">
      <c r="A1935" s="41"/>
      <c r="B1935" s="41"/>
    </row>
    <row r="1936" spans="1:2" x14ac:dyDescent="0.25">
      <c r="A1936" s="41"/>
      <c r="B1936" s="41"/>
    </row>
    <row r="1937" spans="1:2" x14ac:dyDescent="0.25">
      <c r="A1937" s="41"/>
      <c r="B1937" s="41"/>
    </row>
    <row r="1938" spans="1:2" x14ac:dyDescent="0.25">
      <c r="A1938" s="41"/>
      <c r="B1938" s="41"/>
    </row>
    <row r="1939" spans="1:2" x14ac:dyDescent="0.25">
      <c r="A1939" s="41"/>
      <c r="B1939" s="41"/>
    </row>
    <row r="1940" spans="1:2" x14ac:dyDescent="0.25">
      <c r="A1940" s="41"/>
      <c r="B1940" s="41"/>
    </row>
    <row r="1941" spans="1:2" x14ac:dyDescent="0.25">
      <c r="A1941" s="41"/>
      <c r="B1941" s="41"/>
    </row>
    <row r="1942" spans="1:2" x14ac:dyDescent="0.25">
      <c r="A1942" s="41"/>
      <c r="B1942" s="41"/>
    </row>
    <row r="1943" spans="1:2" x14ac:dyDescent="0.25">
      <c r="A1943" s="41"/>
      <c r="B1943" s="41"/>
    </row>
    <row r="1944" spans="1:2" x14ac:dyDescent="0.25">
      <c r="A1944" s="41"/>
      <c r="B1944" s="41"/>
    </row>
    <row r="1945" spans="1:2" x14ac:dyDescent="0.25">
      <c r="A1945" s="41"/>
      <c r="B1945" s="41"/>
    </row>
    <row r="1946" spans="1:2" x14ac:dyDescent="0.25">
      <c r="A1946" s="41"/>
      <c r="B1946" s="41"/>
    </row>
    <row r="1947" spans="1:2" x14ac:dyDescent="0.25">
      <c r="A1947" s="41"/>
      <c r="B1947" s="41"/>
    </row>
    <row r="1948" spans="1:2" x14ac:dyDescent="0.25">
      <c r="A1948" s="41"/>
      <c r="B1948" s="41"/>
    </row>
    <row r="1949" spans="1:2" x14ac:dyDescent="0.25">
      <c r="A1949" s="41"/>
      <c r="B1949" s="41"/>
    </row>
    <row r="1950" spans="1:2" x14ac:dyDescent="0.25">
      <c r="A1950" s="41"/>
      <c r="B1950" s="41"/>
    </row>
    <row r="1951" spans="1:2" x14ac:dyDescent="0.25">
      <c r="A1951" s="41"/>
      <c r="B1951" s="41"/>
    </row>
    <row r="1952" spans="1:2" x14ac:dyDescent="0.25">
      <c r="A1952" s="41"/>
      <c r="B1952" s="41"/>
    </row>
    <row r="1953" spans="1:2" x14ac:dyDescent="0.25">
      <c r="A1953" s="41"/>
      <c r="B1953" s="41"/>
    </row>
    <row r="1954" spans="1:2" x14ac:dyDescent="0.25">
      <c r="A1954" s="41"/>
      <c r="B1954" s="41"/>
    </row>
    <row r="1955" spans="1:2" x14ac:dyDescent="0.25">
      <c r="A1955" s="41"/>
      <c r="B1955" s="41"/>
    </row>
    <row r="1956" spans="1:2" x14ac:dyDescent="0.25">
      <c r="A1956" s="41"/>
      <c r="B1956" s="41"/>
    </row>
    <row r="1957" spans="1:2" x14ac:dyDescent="0.25">
      <c r="A1957" s="41"/>
      <c r="B1957" s="41"/>
    </row>
    <row r="1958" spans="1:2" x14ac:dyDescent="0.25">
      <c r="A1958" s="41"/>
      <c r="B1958" s="41"/>
    </row>
    <row r="1959" spans="1:2" x14ac:dyDescent="0.25">
      <c r="A1959" s="41"/>
      <c r="B1959" s="41"/>
    </row>
    <row r="1960" spans="1:2" x14ac:dyDescent="0.25">
      <c r="A1960" s="41"/>
      <c r="B1960" s="41"/>
    </row>
    <row r="1961" spans="1:2" x14ac:dyDescent="0.25">
      <c r="A1961" s="41"/>
      <c r="B1961" s="41"/>
    </row>
    <row r="1962" spans="1:2" x14ac:dyDescent="0.25">
      <c r="A1962" s="41"/>
      <c r="B1962" s="41"/>
    </row>
    <row r="1963" spans="1:2" x14ac:dyDescent="0.25">
      <c r="A1963" s="41"/>
      <c r="B1963" s="41"/>
    </row>
    <row r="1964" spans="1:2" x14ac:dyDescent="0.25">
      <c r="A1964" s="41"/>
      <c r="B1964" s="41"/>
    </row>
    <row r="1965" spans="1:2" x14ac:dyDescent="0.25">
      <c r="A1965" s="41"/>
      <c r="B1965" s="41"/>
    </row>
    <row r="1966" spans="1:2" x14ac:dyDescent="0.25">
      <c r="A1966" s="41"/>
      <c r="B1966" s="41"/>
    </row>
    <row r="1967" spans="1:2" x14ac:dyDescent="0.25">
      <c r="A1967" s="41"/>
      <c r="B1967" s="41"/>
    </row>
    <row r="1968" spans="1:2" x14ac:dyDescent="0.25">
      <c r="A1968" s="41"/>
      <c r="B1968" s="41"/>
    </row>
    <row r="1969" spans="1:2" x14ac:dyDescent="0.25">
      <c r="A1969" s="41"/>
      <c r="B1969" s="41"/>
    </row>
    <row r="1970" spans="1:2" x14ac:dyDescent="0.25">
      <c r="A1970" s="41"/>
      <c r="B1970" s="41"/>
    </row>
    <row r="1971" spans="1:2" x14ac:dyDescent="0.25">
      <c r="A1971" s="41"/>
      <c r="B1971" s="41"/>
    </row>
    <row r="1972" spans="1:2" x14ac:dyDescent="0.25">
      <c r="A1972" s="41"/>
      <c r="B1972" s="41"/>
    </row>
    <row r="1973" spans="1:2" x14ac:dyDescent="0.25">
      <c r="A1973" s="41"/>
      <c r="B1973" s="41"/>
    </row>
    <row r="1974" spans="1:2" x14ac:dyDescent="0.25">
      <c r="A1974" s="41"/>
      <c r="B1974" s="41"/>
    </row>
    <row r="1975" spans="1:2" x14ac:dyDescent="0.25">
      <c r="A1975" s="41"/>
      <c r="B1975" s="41"/>
    </row>
    <row r="1976" spans="1:2" x14ac:dyDescent="0.25">
      <c r="A1976" s="41"/>
      <c r="B1976" s="41"/>
    </row>
    <row r="1977" spans="1:2" x14ac:dyDescent="0.25">
      <c r="A1977" s="41"/>
      <c r="B1977" s="41"/>
    </row>
    <row r="1978" spans="1:2" x14ac:dyDescent="0.25">
      <c r="A1978" s="41"/>
      <c r="B1978" s="41"/>
    </row>
    <row r="1979" spans="1:2" x14ac:dyDescent="0.25">
      <c r="A1979" s="41"/>
      <c r="B1979" s="41"/>
    </row>
    <row r="1980" spans="1:2" x14ac:dyDescent="0.25">
      <c r="A1980" s="41"/>
      <c r="B1980" s="41"/>
    </row>
    <row r="1981" spans="1:2" x14ac:dyDescent="0.25">
      <c r="A1981" s="41"/>
      <c r="B1981" s="41"/>
    </row>
    <row r="1982" spans="1:2" x14ac:dyDescent="0.25">
      <c r="A1982" s="41"/>
      <c r="B1982" s="41"/>
    </row>
    <row r="1983" spans="1:2" x14ac:dyDescent="0.25">
      <c r="A1983" s="41"/>
      <c r="B1983" s="41"/>
    </row>
    <row r="1984" spans="1:2" x14ac:dyDescent="0.25">
      <c r="A1984" s="41"/>
      <c r="B1984" s="41"/>
    </row>
    <row r="1985" spans="1:2" x14ac:dyDescent="0.25">
      <c r="A1985" s="41"/>
      <c r="B1985" s="41"/>
    </row>
    <row r="1986" spans="1:2" x14ac:dyDescent="0.25">
      <c r="A1986" s="41"/>
      <c r="B1986" s="41"/>
    </row>
    <row r="1987" spans="1:2" x14ac:dyDescent="0.25">
      <c r="A1987" s="41"/>
      <c r="B1987" s="41"/>
    </row>
    <row r="1988" spans="1:2" x14ac:dyDescent="0.25">
      <c r="A1988" s="41"/>
      <c r="B1988" s="41"/>
    </row>
    <row r="1989" spans="1:2" x14ac:dyDescent="0.25">
      <c r="A1989" s="41"/>
      <c r="B1989" s="41"/>
    </row>
    <row r="1990" spans="1:2" x14ac:dyDescent="0.25">
      <c r="A1990" s="41"/>
      <c r="B1990" s="41"/>
    </row>
    <row r="1991" spans="1:2" x14ac:dyDescent="0.25">
      <c r="A1991" s="41"/>
      <c r="B1991" s="41"/>
    </row>
    <row r="1992" spans="1:2" x14ac:dyDescent="0.25">
      <c r="A1992" s="41"/>
      <c r="B1992" s="41"/>
    </row>
    <row r="1993" spans="1:2" x14ac:dyDescent="0.25">
      <c r="A1993" s="41"/>
      <c r="B1993" s="41"/>
    </row>
    <row r="1994" spans="1:2" x14ac:dyDescent="0.25">
      <c r="A1994" s="41"/>
      <c r="B1994" s="41"/>
    </row>
    <row r="1995" spans="1:2" x14ac:dyDescent="0.25">
      <c r="A1995" s="41"/>
      <c r="B1995" s="41"/>
    </row>
    <row r="1996" spans="1:2" x14ac:dyDescent="0.25">
      <c r="A1996" s="41"/>
      <c r="B1996" s="41"/>
    </row>
    <row r="1997" spans="1:2" x14ac:dyDescent="0.25">
      <c r="A1997" s="41"/>
      <c r="B1997" s="41"/>
    </row>
    <row r="1998" spans="1:2" x14ac:dyDescent="0.25">
      <c r="A1998" s="41"/>
      <c r="B1998" s="41"/>
    </row>
    <row r="1999" spans="1:2" x14ac:dyDescent="0.25">
      <c r="A1999" s="41"/>
      <c r="B1999" s="41"/>
    </row>
    <row r="2000" spans="1:2" x14ac:dyDescent="0.25">
      <c r="A2000" s="41"/>
      <c r="B2000" s="41"/>
    </row>
    <row r="2001" spans="1:2" x14ac:dyDescent="0.25">
      <c r="A2001" s="41"/>
      <c r="B2001" s="41"/>
    </row>
    <row r="2002" spans="1:2" x14ac:dyDescent="0.25">
      <c r="A2002" s="41"/>
      <c r="B2002" s="41"/>
    </row>
    <row r="2003" spans="1:2" x14ac:dyDescent="0.25">
      <c r="A2003" s="41"/>
      <c r="B2003" s="41"/>
    </row>
    <row r="2004" spans="1:2" x14ac:dyDescent="0.25">
      <c r="A2004" s="41"/>
      <c r="B2004" s="41"/>
    </row>
    <row r="2005" spans="1:2" x14ac:dyDescent="0.25">
      <c r="A2005" s="41"/>
      <c r="B2005" s="41"/>
    </row>
    <row r="2006" spans="1:2" x14ac:dyDescent="0.25">
      <c r="A2006" s="41"/>
      <c r="B2006" s="41"/>
    </row>
    <row r="2007" spans="1:2" x14ac:dyDescent="0.25">
      <c r="A2007" s="41"/>
      <c r="B2007" s="41"/>
    </row>
    <row r="2008" spans="1:2" x14ac:dyDescent="0.25">
      <c r="A2008" s="41"/>
      <c r="B2008" s="41"/>
    </row>
    <row r="2009" spans="1:2" x14ac:dyDescent="0.25">
      <c r="A2009" s="41"/>
      <c r="B2009" s="41"/>
    </row>
    <row r="2010" spans="1:2" x14ac:dyDescent="0.25">
      <c r="A2010" s="41"/>
      <c r="B2010" s="41"/>
    </row>
    <row r="2011" spans="1:2" x14ac:dyDescent="0.25">
      <c r="A2011" s="41"/>
      <c r="B2011" s="41"/>
    </row>
    <row r="2012" spans="1:2" x14ac:dyDescent="0.25">
      <c r="A2012" s="41"/>
      <c r="B2012" s="41"/>
    </row>
    <row r="2013" spans="1:2" x14ac:dyDescent="0.25">
      <c r="A2013" s="41"/>
      <c r="B2013" s="41"/>
    </row>
    <row r="2014" spans="1:2" x14ac:dyDescent="0.25">
      <c r="A2014" s="41"/>
      <c r="B2014" s="41"/>
    </row>
    <row r="2015" spans="1:2" x14ac:dyDescent="0.25">
      <c r="A2015" s="41"/>
      <c r="B2015" s="41"/>
    </row>
    <row r="2016" spans="1:2" x14ac:dyDescent="0.25">
      <c r="A2016" s="41"/>
      <c r="B2016" s="41"/>
    </row>
    <row r="2017" spans="1:2" x14ac:dyDescent="0.25">
      <c r="A2017" s="41"/>
      <c r="B2017" s="41"/>
    </row>
    <row r="2018" spans="1:2" x14ac:dyDescent="0.25">
      <c r="A2018" s="41"/>
      <c r="B2018" s="41"/>
    </row>
    <row r="2019" spans="1:2" x14ac:dyDescent="0.25">
      <c r="A2019" s="41"/>
      <c r="B2019" s="41"/>
    </row>
    <row r="2020" spans="1:2" x14ac:dyDescent="0.25">
      <c r="A2020" s="41"/>
      <c r="B2020" s="41"/>
    </row>
    <row r="2021" spans="1:2" x14ac:dyDescent="0.25">
      <c r="A2021" s="41"/>
      <c r="B2021" s="41"/>
    </row>
    <row r="2022" spans="1:2" x14ac:dyDescent="0.25">
      <c r="A2022" s="41"/>
      <c r="B2022" s="41"/>
    </row>
    <row r="2023" spans="1:2" x14ac:dyDescent="0.25">
      <c r="A2023" s="41"/>
      <c r="B2023" s="41"/>
    </row>
    <row r="2024" spans="1:2" x14ac:dyDescent="0.25">
      <c r="A2024" s="41"/>
      <c r="B2024" s="41"/>
    </row>
    <row r="2025" spans="1:2" x14ac:dyDescent="0.25">
      <c r="A2025" s="41"/>
      <c r="B2025" s="41"/>
    </row>
    <row r="2026" spans="1:2" x14ac:dyDescent="0.25">
      <c r="A2026" s="41"/>
      <c r="B2026" s="41"/>
    </row>
    <row r="2027" spans="1:2" x14ac:dyDescent="0.25">
      <c r="A2027" s="41"/>
      <c r="B2027" s="41"/>
    </row>
    <row r="2028" spans="1:2" x14ac:dyDescent="0.25">
      <c r="A2028" s="41"/>
      <c r="B2028" s="41"/>
    </row>
    <row r="2029" spans="1:2" x14ac:dyDescent="0.25">
      <c r="A2029" s="41"/>
      <c r="B2029" s="41"/>
    </row>
    <row r="2030" spans="1:2" x14ac:dyDescent="0.25">
      <c r="A2030" s="41"/>
      <c r="B2030" s="41"/>
    </row>
    <row r="2031" spans="1:2" x14ac:dyDescent="0.25">
      <c r="A2031" s="41"/>
      <c r="B2031" s="41"/>
    </row>
    <row r="2032" spans="1:2" x14ac:dyDescent="0.25">
      <c r="A2032" s="41"/>
      <c r="B2032" s="41"/>
    </row>
    <row r="2033" spans="1:2" x14ac:dyDescent="0.25">
      <c r="A2033" s="41"/>
      <c r="B2033" s="41"/>
    </row>
    <row r="2034" spans="1:2" x14ac:dyDescent="0.25">
      <c r="A2034" s="41"/>
      <c r="B2034" s="41"/>
    </row>
    <row r="2035" spans="1:2" x14ac:dyDescent="0.25">
      <c r="A2035" s="41"/>
      <c r="B2035" s="41"/>
    </row>
    <row r="2036" spans="1:2" x14ac:dyDescent="0.25">
      <c r="A2036" s="41"/>
      <c r="B2036" s="41"/>
    </row>
    <row r="2037" spans="1:2" x14ac:dyDescent="0.25">
      <c r="A2037" s="41"/>
      <c r="B2037" s="41"/>
    </row>
    <row r="2038" spans="1:2" x14ac:dyDescent="0.25">
      <c r="A2038" s="41"/>
      <c r="B2038" s="41"/>
    </row>
    <row r="2039" spans="1:2" x14ac:dyDescent="0.25">
      <c r="A2039" s="41"/>
      <c r="B2039" s="41"/>
    </row>
    <row r="2040" spans="1:2" x14ac:dyDescent="0.25">
      <c r="A2040" s="41"/>
      <c r="B2040" s="41"/>
    </row>
    <row r="2041" spans="1:2" x14ac:dyDescent="0.25">
      <c r="A2041" s="41"/>
      <c r="B2041" s="41"/>
    </row>
    <row r="2042" spans="1:2" x14ac:dyDescent="0.25">
      <c r="A2042" s="41"/>
      <c r="B2042" s="41"/>
    </row>
    <row r="2043" spans="1:2" x14ac:dyDescent="0.25">
      <c r="A2043" s="41"/>
      <c r="B2043" s="41"/>
    </row>
    <row r="2044" spans="1:2" x14ac:dyDescent="0.25">
      <c r="A2044" s="41"/>
      <c r="B2044" s="41"/>
    </row>
    <row r="2045" spans="1:2" x14ac:dyDescent="0.25">
      <c r="A2045" s="41"/>
      <c r="B2045" s="41"/>
    </row>
    <row r="2046" spans="1:2" x14ac:dyDescent="0.25">
      <c r="A2046" s="41"/>
      <c r="B2046" s="41"/>
    </row>
    <row r="2047" spans="1:2" x14ac:dyDescent="0.25">
      <c r="A2047" s="41"/>
      <c r="B2047" s="41"/>
    </row>
    <row r="2048" spans="1:2" x14ac:dyDescent="0.25">
      <c r="A2048" s="41"/>
      <c r="B2048" s="41"/>
    </row>
    <row r="2049" spans="1:2" x14ac:dyDescent="0.25">
      <c r="A2049" s="41"/>
      <c r="B2049" s="41"/>
    </row>
    <row r="2050" spans="1:2" x14ac:dyDescent="0.25">
      <c r="A2050" s="41"/>
      <c r="B2050" s="41"/>
    </row>
    <row r="2051" spans="1:2" x14ac:dyDescent="0.25">
      <c r="A2051" s="41"/>
      <c r="B2051" s="41"/>
    </row>
    <row r="2052" spans="1:2" x14ac:dyDescent="0.25">
      <c r="A2052" s="41"/>
      <c r="B2052" s="41"/>
    </row>
    <row r="2053" spans="1:2" x14ac:dyDescent="0.25">
      <c r="A2053" s="41"/>
      <c r="B2053" s="41"/>
    </row>
    <row r="2054" spans="1:2" x14ac:dyDescent="0.25">
      <c r="A2054" s="41"/>
      <c r="B2054" s="41"/>
    </row>
    <row r="2055" spans="1:2" x14ac:dyDescent="0.25">
      <c r="A2055" s="41"/>
      <c r="B2055" s="41"/>
    </row>
    <row r="2056" spans="1:2" x14ac:dyDescent="0.25">
      <c r="A2056" s="41"/>
      <c r="B2056" s="41"/>
    </row>
    <row r="2057" spans="1:2" x14ac:dyDescent="0.25">
      <c r="A2057" s="41"/>
      <c r="B2057" s="41"/>
    </row>
    <row r="2058" spans="1:2" x14ac:dyDescent="0.25">
      <c r="A2058" s="41"/>
      <c r="B2058" s="41"/>
    </row>
    <row r="2059" spans="1:2" x14ac:dyDescent="0.25">
      <c r="A2059" s="41"/>
      <c r="B2059" s="41"/>
    </row>
    <row r="2060" spans="1:2" x14ac:dyDescent="0.25">
      <c r="A2060" s="41"/>
      <c r="B2060" s="41"/>
    </row>
    <row r="2061" spans="1:2" x14ac:dyDescent="0.25">
      <c r="A2061" s="41"/>
      <c r="B2061" s="41"/>
    </row>
    <row r="2062" spans="1:2" x14ac:dyDescent="0.25">
      <c r="A2062" s="41"/>
      <c r="B2062" s="41"/>
    </row>
    <row r="2063" spans="1:2" x14ac:dyDescent="0.25">
      <c r="A2063" s="41"/>
      <c r="B2063" s="41"/>
    </row>
    <row r="2064" spans="1:2" x14ac:dyDescent="0.25">
      <c r="A2064" s="41"/>
      <c r="B2064" s="41"/>
    </row>
    <row r="2065" spans="1:2" x14ac:dyDescent="0.25">
      <c r="A2065" s="41"/>
      <c r="B2065" s="41"/>
    </row>
    <row r="2066" spans="1:2" x14ac:dyDescent="0.25">
      <c r="A2066" s="41"/>
      <c r="B2066" s="41"/>
    </row>
    <row r="2067" spans="1:2" x14ac:dyDescent="0.25">
      <c r="A2067" s="41"/>
      <c r="B2067" s="41"/>
    </row>
    <row r="2068" spans="1:2" x14ac:dyDescent="0.25">
      <c r="A2068" s="41"/>
      <c r="B2068" s="41"/>
    </row>
    <row r="2069" spans="1:2" x14ac:dyDescent="0.25">
      <c r="A2069" s="41"/>
      <c r="B2069" s="41"/>
    </row>
    <row r="2070" spans="1:2" x14ac:dyDescent="0.25">
      <c r="A2070" s="41"/>
      <c r="B2070" s="41"/>
    </row>
    <row r="2071" spans="1:2" x14ac:dyDescent="0.25">
      <c r="A2071" s="41"/>
      <c r="B2071" s="41"/>
    </row>
    <row r="2072" spans="1:2" x14ac:dyDescent="0.25">
      <c r="A2072" s="41"/>
      <c r="B2072" s="41"/>
    </row>
    <row r="2073" spans="1:2" x14ac:dyDescent="0.25">
      <c r="A2073" s="41"/>
      <c r="B2073" s="41"/>
    </row>
    <row r="2074" spans="1:2" x14ac:dyDescent="0.25">
      <c r="A2074" s="41"/>
      <c r="B2074" s="41"/>
    </row>
    <row r="2075" spans="1:2" x14ac:dyDescent="0.25">
      <c r="A2075" s="41"/>
      <c r="B2075" s="41"/>
    </row>
    <row r="2076" spans="1:2" x14ac:dyDescent="0.25">
      <c r="A2076" s="41"/>
      <c r="B2076" s="41"/>
    </row>
    <row r="2077" spans="1:2" x14ac:dyDescent="0.25">
      <c r="A2077" s="41"/>
      <c r="B2077" s="41"/>
    </row>
    <row r="2078" spans="1:2" x14ac:dyDescent="0.25">
      <c r="A2078" s="41"/>
      <c r="B2078" s="41"/>
    </row>
    <row r="2079" spans="1:2" x14ac:dyDescent="0.25">
      <c r="A2079" s="41"/>
      <c r="B2079" s="41"/>
    </row>
    <row r="2080" spans="1:2" x14ac:dyDescent="0.25">
      <c r="A2080" s="41"/>
      <c r="B2080" s="41"/>
    </row>
    <row r="2081" spans="1:2" x14ac:dyDescent="0.25">
      <c r="A2081" s="41"/>
      <c r="B2081" s="41"/>
    </row>
    <row r="2082" spans="1:2" x14ac:dyDescent="0.25">
      <c r="A2082" s="41"/>
      <c r="B2082" s="41"/>
    </row>
    <row r="2083" spans="1:2" x14ac:dyDescent="0.25">
      <c r="A2083" s="41"/>
      <c r="B2083" s="41"/>
    </row>
    <row r="2084" spans="1:2" x14ac:dyDescent="0.25">
      <c r="A2084" s="41"/>
      <c r="B2084" s="41"/>
    </row>
    <row r="2085" spans="1:2" x14ac:dyDescent="0.25">
      <c r="A2085" s="41"/>
      <c r="B2085" s="41"/>
    </row>
    <row r="2086" spans="1:2" x14ac:dyDescent="0.25">
      <c r="A2086" s="41"/>
      <c r="B2086" s="41"/>
    </row>
    <row r="2087" spans="1:2" x14ac:dyDescent="0.25">
      <c r="A2087" s="41"/>
      <c r="B2087" s="41"/>
    </row>
    <row r="2088" spans="1:2" x14ac:dyDescent="0.25">
      <c r="A2088" s="41"/>
      <c r="B2088" s="41"/>
    </row>
    <row r="2089" spans="1:2" x14ac:dyDescent="0.25">
      <c r="A2089" s="41"/>
      <c r="B2089" s="41"/>
    </row>
    <row r="2090" spans="1:2" x14ac:dyDescent="0.25">
      <c r="A2090" s="41"/>
      <c r="B2090" s="41"/>
    </row>
    <row r="2091" spans="1:2" x14ac:dyDescent="0.25">
      <c r="A2091" s="41"/>
      <c r="B2091" s="41"/>
    </row>
    <row r="2092" spans="1:2" x14ac:dyDescent="0.25">
      <c r="A2092" s="41"/>
      <c r="B2092" s="41"/>
    </row>
    <row r="2093" spans="1:2" x14ac:dyDescent="0.25">
      <c r="A2093" s="41"/>
      <c r="B2093" s="41"/>
    </row>
    <row r="2094" spans="1:2" x14ac:dyDescent="0.25">
      <c r="A2094" s="41"/>
      <c r="B2094" s="41"/>
    </row>
    <row r="2095" spans="1:2" x14ac:dyDescent="0.25">
      <c r="A2095" s="41"/>
      <c r="B2095" s="41"/>
    </row>
    <row r="2096" spans="1:2" x14ac:dyDescent="0.25">
      <c r="A2096" s="41"/>
      <c r="B2096" s="41"/>
    </row>
    <row r="2097" spans="1:2" x14ac:dyDescent="0.25">
      <c r="A2097" s="41"/>
      <c r="B2097" s="41"/>
    </row>
    <row r="2098" spans="1:2" x14ac:dyDescent="0.25">
      <c r="A2098" s="41"/>
      <c r="B2098" s="41"/>
    </row>
    <row r="2099" spans="1:2" x14ac:dyDescent="0.25">
      <c r="A2099" s="41"/>
      <c r="B2099" s="41"/>
    </row>
    <row r="2100" spans="1:2" x14ac:dyDescent="0.25">
      <c r="A2100" s="41"/>
      <c r="B2100" s="41"/>
    </row>
    <row r="2101" spans="1:2" x14ac:dyDescent="0.25">
      <c r="A2101" s="41"/>
      <c r="B2101" s="41"/>
    </row>
    <row r="2102" spans="1:2" x14ac:dyDescent="0.25">
      <c r="A2102" s="41"/>
      <c r="B2102" s="41"/>
    </row>
    <row r="2103" spans="1:2" x14ac:dyDescent="0.25">
      <c r="A2103" s="41"/>
      <c r="B2103" s="41"/>
    </row>
    <row r="2104" spans="1:2" x14ac:dyDescent="0.25">
      <c r="A2104" s="41"/>
      <c r="B2104" s="41"/>
    </row>
    <row r="2105" spans="1:2" x14ac:dyDescent="0.25">
      <c r="A2105" s="41"/>
      <c r="B2105" s="41"/>
    </row>
    <row r="2106" spans="1:2" x14ac:dyDescent="0.25">
      <c r="A2106" s="41"/>
      <c r="B2106" s="41"/>
    </row>
    <row r="2107" spans="1:2" x14ac:dyDescent="0.25">
      <c r="A2107" s="41"/>
      <c r="B2107" s="41"/>
    </row>
    <row r="2108" spans="1:2" x14ac:dyDescent="0.25">
      <c r="A2108" s="41"/>
      <c r="B2108" s="41"/>
    </row>
    <row r="2109" spans="1:2" x14ac:dyDescent="0.25">
      <c r="A2109" s="41"/>
      <c r="B2109" s="41"/>
    </row>
    <row r="2110" spans="1:2" x14ac:dyDescent="0.25">
      <c r="A2110" s="41"/>
      <c r="B2110" s="41"/>
    </row>
    <row r="2111" spans="1:2" x14ac:dyDescent="0.25">
      <c r="A2111" s="41"/>
      <c r="B2111" s="41"/>
    </row>
    <row r="2112" spans="1:2" x14ac:dyDescent="0.25">
      <c r="A2112" s="41"/>
      <c r="B2112" s="41"/>
    </row>
    <row r="2113" spans="1:2" x14ac:dyDescent="0.25">
      <c r="A2113" s="41"/>
      <c r="B2113" s="41"/>
    </row>
    <row r="2114" spans="1:2" x14ac:dyDescent="0.25">
      <c r="A2114" s="41"/>
      <c r="B2114" s="41"/>
    </row>
    <row r="2115" spans="1:2" x14ac:dyDescent="0.25">
      <c r="A2115" s="41"/>
      <c r="B2115" s="41"/>
    </row>
    <row r="2116" spans="1:2" x14ac:dyDescent="0.25">
      <c r="A2116" s="41"/>
      <c r="B2116" s="41"/>
    </row>
    <row r="2117" spans="1:2" x14ac:dyDescent="0.25">
      <c r="A2117" s="41"/>
      <c r="B2117" s="41"/>
    </row>
    <row r="2118" spans="1:2" x14ac:dyDescent="0.25">
      <c r="A2118" s="41"/>
      <c r="B2118" s="41"/>
    </row>
    <row r="2119" spans="1:2" x14ac:dyDescent="0.25">
      <c r="A2119" s="41"/>
      <c r="B2119" s="41"/>
    </row>
    <row r="2120" spans="1:2" x14ac:dyDescent="0.25">
      <c r="A2120" s="41"/>
      <c r="B2120" s="41"/>
    </row>
    <row r="2121" spans="1:2" x14ac:dyDescent="0.25">
      <c r="A2121" s="41"/>
      <c r="B2121" s="41"/>
    </row>
    <row r="2122" spans="1:2" x14ac:dyDescent="0.25">
      <c r="A2122" s="41"/>
      <c r="B2122" s="41"/>
    </row>
    <row r="2123" spans="1:2" x14ac:dyDescent="0.25">
      <c r="A2123" s="41"/>
      <c r="B2123" s="41"/>
    </row>
    <row r="2124" spans="1:2" x14ac:dyDescent="0.25">
      <c r="A2124" s="41"/>
      <c r="B2124" s="41"/>
    </row>
    <row r="2125" spans="1:2" x14ac:dyDescent="0.25">
      <c r="A2125" s="41"/>
      <c r="B2125" s="41"/>
    </row>
    <row r="2126" spans="1:2" x14ac:dyDescent="0.25">
      <c r="A2126" s="41"/>
      <c r="B2126" s="41"/>
    </row>
    <row r="2127" spans="1:2" x14ac:dyDescent="0.25">
      <c r="A2127" s="41"/>
      <c r="B2127" s="41"/>
    </row>
    <row r="2128" spans="1:2" x14ac:dyDescent="0.25">
      <c r="A2128" s="41"/>
      <c r="B2128" s="41"/>
    </row>
    <row r="2129" spans="1:2" x14ac:dyDescent="0.25">
      <c r="A2129" s="41"/>
      <c r="B2129" s="41"/>
    </row>
    <row r="2130" spans="1:2" x14ac:dyDescent="0.25">
      <c r="A2130" s="41"/>
      <c r="B2130" s="41"/>
    </row>
    <row r="2131" spans="1:2" x14ac:dyDescent="0.25">
      <c r="A2131" s="41"/>
      <c r="B2131" s="41"/>
    </row>
    <row r="2132" spans="1:2" x14ac:dyDescent="0.25">
      <c r="A2132" s="41"/>
      <c r="B2132" s="41"/>
    </row>
    <row r="2133" spans="1:2" x14ac:dyDescent="0.25">
      <c r="A2133" s="41"/>
      <c r="B2133" s="41"/>
    </row>
    <row r="2134" spans="1:2" x14ac:dyDescent="0.25">
      <c r="A2134" s="41"/>
      <c r="B2134" s="41"/>
    </row>
    <row r="2135" spans="1:2" x14ac:dyDescent="0.25">
      <c r="A2135" s="41"/>
      <c r="B2135" s="41"/>
    </row>
    <row r="2136" spans="1:2" x14ac:dyDescent="0.25">
      <c r="A2136" s="41"/>
      <c r="B2136" s="41"/>
    </row>
    <row r="2137" spans="1:2" x14ac:dyDescent="0.25">
      <c r="A2137" s="41"/>
      <c r="B2137" s="41"/>
    </row>
    <row r="2138" spans="1:2" x14ac:dyDescent="0.25">
      <c r="A2138" s="41"/>
      <c r="B2138" s="41"/>
    </row>
    <row r="2139" spans="1:2" x14ac:dyDescent="0.25">
      <c r="A2139" s="41"/>
      <c r="B2139" s="41"/>
    </row>
    <row r="2140" spans="1:2" x14ac:dyDescent="0.25">
      <c r="A2140" s="41"/>
      <c r="B2140" s="41"/>
    </row>
    <row r="2141" spans="1:2" x14ac:dyDescent="0.25">
      <c r="A2141" s="41"/>
      <c r="B2141" s="41"/>
    </row>
    <row r="2142" spans="1:2" x14ac:dyDescent="0.25">
      <c r="A2142" s="41"/>
      <c r="B2142" s="41"/>
    </row>
    <row r="2143" spans="1:2" x14ac:dyDescent="0.25">
      <c r="A2143" s="41"/>
      <c r="B2143" s="41"/>
    </row>
    <row r="2144" spans="1:2" x14ac:dyDescent="0.25">
      <c r="A2144" s="41"/>
      <c r="B2144" s="41"/>
    </row>
    <row r="2145" spans="1:2" x14ac:dyDescent="0.25">
      <c r="A2145" s="41"/>
      <c r="B2145" s="41"/>
    </row>
    <row r="2146" spans="1:2" x14ac:dyDescent="0.25">
      <c r="A2146" s="41"/>
      <c r="B2146" s="41"/>
    </row>
    <row r="2147" spans="1:2" x14ac:dyDescent="0.25">
      <c r="A2147" s="41"/>
      <c r="B2147" s="41"/>
    </row>
    <row r="2148" spans="1:2" x14ac:dyDescent="0.25">
      <c r="A2148" s="41"/>
      <c r="B2148" s="41"/>
    </row>
    <row r="2149" spans="1:2" x14ac:dyDescent="0.25">
      <c r="A2149" s="41"/>
      <c r="B2149" s="41"/>
    </row>
    <row r="2150" spans="1:2" x14ac:dyDescent="0.25">
      <c r="A2150" s="41"/>
      <c r="B2150" s="41"/>
    </row>
    <row r="2151" spans="1:2" x14ac:dyDescent="0.25">
      <c r="A2151" s="41"/>
      <c r="B2151" s="41"/>
    </row>
    <row r="2152" spans="1:2" x14ac:dyDescent="0.25">
      <c r="A2152" s="41"/>
      <c r="B2152" s="41"/>
    </row>
    <row r="2153" spans="1:2" x14ac:dyDescent="0.25">
      <c r="A2153" s="41"/>
      <c r="B2153" s="41"/>
    </row>
    <row r="2154" spans="1:2" x14ac:dyDescent="0.25">
      <c r="A2154" s="41"/>
      <c r="B2154" s="41"/>
    </row>
    <row r="2155" spans="1:2" x14ac:dyDescent="0.25">
      <c r="A2155" s="41"/>
      <c r="B2155" s="41"/>
    </row>
    <row r="2156" spans="1:2" x14ac:dyDescent="0.25">
      <c r="A2156" s="41"/>
      <c r="B2156" s="41"/>
    </row>
    <row r="2157" spans="1:2" x14ac:dyDescent="0.25">
      <c r="A2157" s="41"/>
      <c r="B2157" s="41"/>
    </row>
    <row r="2158" spans="1:2" x14ac:dyDescent="0.25">
      <c r="A2158" s="41"/>
      <c r="B2158" s="41"/>
    </row>
    <row r="2159" spans="1:2" x14ac:dyDescent="0.25">
      <c r="A2159" s="41"/>
      <c r="B2159" s="41"/>
    </row>
    <row r="2160" spans="1:2" x14ac:dyDescent="0.25">
      <c r="A2160" s="41"/>
      <c r="B2160" s="41"/>
    </row>
    <row r="2161" spans="1:2" x14ac:dyDescent="0.25">
      <c r="A2161" s="41"/>
      <c r="B2161" s="41"/>
    </row>
    <row r="2162" spans="1:2" x14ac:dyDescent="0.25">
      <c r="A2162" s="41"/>
      <c r="B2162" s="41"/>
    </row>
    <row r="2163" spans="1:2" x14ac:dyDescent="0.25">
      <c r="A2163" s="41"/>
      <c r="B2163" s="41"/>
    </row>
    <row r="2164" spans="1:2" x14ac:dyDescent="0.25">
      <c r="A2164" s="41"/>
      <c r="B2164" s="41"/>
    </row>
    <row r="2165" spans="1:2" x14ac:dyDescent="0.25">
      <c r="A2165" s="41"/>
      <c r="B2165" s="41"/>
    </row>
    <row r="2166" spans="1:2" x14ac:dyDescent="0.25">
      <c r="A2166" s="41"/>
      <c r="B2166" s="41"/>
    </row>
    <row r="2167" spans="1:2" x14ac:dyDescent="0.25">
      <c r="A2167" s="41"/>
      <c r="B2167" s="41"/>
    </row>
    <row r="2168" spans="1:2" x14ac:dyDescent="0.25">
      <c r="A2168" s="41"/>
      <c r="B2168" s="41"/>
    </row>
    <row r="2169" spans="1:2" x14ac:dyDescent="0.25">
      <c r="A2169" s="41"/>
      <c r="B2169" s="41"/>
    </row>
    <row r="2170" spans="1:2" x14ac:dyDescent="0.25">
      <c r="A2170" s="41"/>
      <c r="B2170" s="41"/>
    </row>
    <row r="2171" spans="1:2" x14ac:dyDescent="0.25">
      <c r="A2171" s="41"/>
      <c r="B2171" s="41"/>
    </row>
    <row r="2172" spans="1:2" x14ac:dyDescent="0.25">
      <c r="A2172" s="41"/>
      <c r="B2172" s="41"/>
    </row>
    <row r="2173" spans="1:2" x14ac:dyDescent="0.25">
      <c r="A2173" s="41"/>
      <c r="B2173" s="41"/>
    </row>
    <row r="2174" spans="1:2" x14ac:dyDescent="0.25">
      <c r="A2174" s="41"/>
      <c r="B2174" s="41"/>
    </row>
    <row r="2175" spans="1:2" x14ac:dyDescent="0.25">
      <c r="A2175" s="41"/>
      <c r="B2175" s="41"/>
    </row>
    <row r="2176" spans="1:2" x14ac:dyDescent="0.25">
      <c r="A2176" s="41"/>
      <c r="B2176" s="41"/>
    </row>
    <row r="2177" spans="1:2" x14ac:dyDescent="0.25">
      <c r="A2177" s="41"/>
      <c r="B2177" s="41"/>
    </row>
    <row r="2178" spans="1:2" x14ac:dyDescent="0.25">
      <c r="A2178" s="41"/>
      <c r="B2178" s="41"/>
    </row>
    <row r="2179" spans="1:2" x14ac:dyDescent="0.25">
      <c r="A2179" s="41"/>
      <c r="B2179" s="41"/>
    </row>
    <row r="2180" spans="1:2" x14ac:dyDescent="0.25">
      <c r="A2180" s="41"/>
      <c r="B2180" s="41"/>
    </row>
    <row r="2181" spans="1:2" x14ac:dyDescent="0.25">
      <c r="A2181" s="41"/>
      <c r="B2181" s="41"/>
    </row>
    <row r="2182" spans="1:2" x14ac:dyDescent="0.25">
      <c r="A2182" s="41"/>
      <c r="B2182" s="41"/>
    </row>
    <row r="2183" spans="1:2" x14ac:dyDescent="0.25">
      <c r="A2183" s="41"/>
      <c r="B2183" s="41"/>
    </row>
    <row r="2184" spans="1:2" x14ac:dyDescent="0.25">
      <c r="A2184" s="41"/>
      <c r="B2184" s="41"/>
    </row>
    <row r="2185" spans="1:2" x14ac:dyDescent="0.25">
      <c r="A2185" s="41"/>
      <c r="B2185" s="41"/>
    </row>
    <row r="2186" spans="1:2" x14ac:dyDescent="0.25">
      <c r="A2186" s="41"/>
      <c r="B2186" s="41"/>
    </row>
    <row r="2187" spans="1:2" x14ac:dyDescent="0.25">
      <c r="A2187" s="41"/>
      <c r="B2187" s="41"/>
    </row>
    <row r="2188" spans="1:2" x14ac:dyDescent="0.25">
      <c r="A2188" s="41"/>
      <c r="B2188" s="41"/>
    </row>
    <row r="2189" spans="1:2" x14ac:dyDescent="0.25">
      <c r="A2189" s="41"/>
      <c r="B2189" s="41"/>
    </row>
    <row r="2190" spans="1:2" x14ac:dyDescent="0.25">
      <c r="A2190" s="41"/>
      <c r="B2190" s="41"/>
    </row>
    <row r="2191" spans="1:2" x14ac:dyDescent="0.25">
      <c r="A2191" s="41"/>
      <c r="B2191" s="41"/>
    </row>
    <row r="2192" spans="1:2" x14ac:dyDescent="0.25">
      <c r="A2192" s="41"/>
      <c r="B2192" s="41"/>
    </row>
    <row r="2193" spans="1:2" x14ac:dyDescent="0.25">
      <c r="A2193" s="41"/>
      <c r="B2193" s="41"/>
    </row>
    <row r="2194" spans="1:2" x14ac:dyDescent="0.25">
      <c r="A2194" s="41"/>
      <c r="B2194" s="41"/>
    </row>
    <row r="2195" spans="1:2" x14ac:dyDescent="0.25">
      <c r="A2195" s="41"/>
      <c r="B2195" s="41"/>
    </row>
    <row r="2196" spans="1:2" x14ac:dyDescent="0.25">
      <c r="A2196" s="41"/>
      <c r="B2196" s="41"/>
    </row>
    <row r="2197" spans="1:2" x14ac:dyDescent="0.25">
      <c r="A2197" s="41"/>
      <c r="B2197" s="41"/>
    </row>
    <row r="2198" spans="1:2" x14ac:dyDescent="0.25">
      <c r="A2198" s="41"/>
      <c r="B2198" s="41"/>
    </row>
    <row r="2199" spans="1:2" x14ac:dyDescent="0.25">
      <c r="A2199" s="41"/>
      <c r="B2199" s="41"/>
    </row>
    <row r="2200" spans="1:2" x14ac:dyDescent="0.25">
      <c r="A2200" s="41"/>
      <c r="B2200" s="41"/>
    </row>
    <row r="2201" spans="1:2" x14ac:dyDescent="0.25">
      <c r="A2201" s="41"/>
      <c r="B2201" s="41"/>
    </row>
    <row r="2202" spans="1:2" x14ac:dyDescent="0.25">
      <c r="A2202" s="41"/>
      <c r="B2202" s="41"/>
    </row>
    <row r="2203" spans="1:2" x14ac:dyDescent="0.25">
      <c r="A2203" s="41"/>
      <c r="B2203" s="41"/>
    </row>
    <row r="2204" spans="1:2" x14ac:dyDescent="0.25">
      <c r="A2204" s="41"/>
      <c r="B2204" s="41"/>
    </row>
    <row r="2205" spans="1:2" x14ac:dyDescent="0.25">
      <c r="A2205" s="41"/>
      <c r="B2205" s="41"/>
    </row>
    <row r="2206" spans="1:2" x14ac:dyDescent="0.25">
      <c r="A2206" s="41"/>
      <c r="B2206" s="41"/>
    </row>
    <row r="2207" spans="1:2" x14ac:dyDescent="0.25">
      <c r="A2207" s="41"/>
      <c r="B2207" s="41"/>
    </row>
    <row r="2208" spans="1:2" x14ac:dyDescent="0.25">
      <c r="A2208" s="41"/>
      <c r="B2208" s="41"/>
    </row>
    <row r="2209" spans="1:2" x14ac:dyDescent="0.25">
      <c r="A2209" s="41"/>
      <c r="B2209" s="41"/>
    </row>
    <row r="2210" spans="1:2" x14ac:dyDescent="0.25">
      <c r="A2210" s="41"/>
      <c r="B2210" s="41"/>
    </row>
    <row r="2211" spans="1:2" x14ac:dyDescent="0.25">
      <c r="A2211" s="41"/>
      <c r="B2211" s="41"/>
    </row>
    <row r="2212" spans="1:2" x14ac:dyDescent="0.25">
      <c r="A2212" s="41"/>
      <c r="B2212" s="41"/>
    </row>
    <row r="2213" spans="1:2" x14ac:dyDescent="0.25">
      <c r="A2213" s="41"/>
      <c r="B2213" s="41"/>
    </row>
    <row r="2214" spans="1:2" x14ac:dyDescent="0.25">
      <c r="A2214" s="41"/>
      <c r="B2214" s="41"/>
    </row>
    <row r="2215" spans="1:2" x14ac:dyDescent="0.25">
      <c r="A2215" s="41"/>
      <c r="B2215" s="41"/>
    </row>
    <row r="2216" spans="1:2" x14ac:dyDescent="0.25">
      <c r="A2216" s="41"/>
      <c r="B2216" s="41"/>
    </row>
    <row r="2217" spans="1:2" x14ac:dyDescent="0.25">
      <c r="A2217" s="41"/>
      <c r="B2217" s="41"/>
    </row>
    <row r="2218" spans="1:2" x14ac:dyDescent="0.25">
      <c r="A2218" s="41"/>
      <c r="B2218" s="41"/>
    </row>
    <row r="2219" spans="1:2" x14ac:dyDescent="0.25">
      <c r="A2219" s="41"/>
      <c r="B2219" s="41"/>
    </row>
    <row r="2220" spans="1:2" x14ac:dyDescent="0.25">
      <c r="A2220" s="41"/>
      <c r="B2220" s="41"/>
    </row>
    <row r="2221" spans="1:2" x14ac:dyDescent="0.25">
      <c r="A2221" s="41"/>
      <c r="B2221" s="41"/>
    </row>
    <row r="2222" spans="1:2" x14ac:dyDescent="0.25">
      <c r="A2222" s="41"/>
      <c r="B2222" s="41"/>
    </row>
    <row r="2223" spans="1:2" x14ac:dyDescent="0.25">
      <c r="A2223" s="41"/>
      <c r="B2223" s="41"/>
    </row>
    <row r="2224" spans="1:2" x14ac:dyDescent="0.25">
      <c r="A2224" s="41"/>
      <c r="B2224" s="41"/>
    </row>
    <row r="2225" spans="1:2" x14ac:dyDescent="0.25">
      <c r="A2225" s="41"/>
      <c r="B2225" s="41"/>
    </row>
    <row r="2226" spans="1:2" x14ac:dyDescent="0.25">
      <c r="A2226" s="41"/>
      <c r="B2226" s="41"/>
    </row>
    <row r="2227" spans="1:2" x14ac:dyDescent="0.25">
      <c r="A2227" s="41"/>
      <c r="B2227" s="41"/>
    </row>
    <row r="2228" spans="1:2" x14ac:dyDescent="0.25">
      <c r="A2228" s="41"/>
      <c r="B2228" s="41"/>
    </row>
    <row r="2229" spans="1:2" x14ac:dyDescent="0.25">
      <c r="A2229" s="41"/>
      <c r="B2229" s="41"/>
    </row>
    <row r="2230" spans="1:2" x14ac:dyDescent="0.25">
      <c r="A2230" s="41"/>
      <c r="B2230" s="41"/>
    </row>
    <row r="2231" spans="1:2" x14ac:dyDescent="0.25">
      <c r="A2231" s="41"/>
      <c r="B2231" s="41"/>
    </row>
    <row r="2232" spans="1:2" x14ac:dyDescent="0.25">
      <c r="A2232" s="41"/>
      <c r="B2232" s="41"/>
    </row>
    <row r="2233" spans="1:2" x14ac:dyDescent="0.25">
      <c r="A2233" s="41"/>
      <c r="B2233" s="41"/>
    </row>
    <row r="2234" spans="1:2" x14ac:dyDescent="0.25">
      <c r="A2234" s="41"/>
      <c r="B2234" s="41"/>
    </row>
    <row r="2235" spans="1:2" x14ac:dyDescent="0.25">
      <c r="A2235" s="41"/>
      <c r="B2235" s="41"/>
    </row>
    <row r="2236" spans="1:2" x14ac:dyDescent="0.25">
      <c r="A2236" s="41"/>
      <c r="B2236" s="41"/>
    </row>
    <row r="2237" spans="1:2" x14ac:dyDescent="0.25">
      <c r="A2237" s="41"/>
      <c r="B2237" s="41"/>
    </row>
    <row r="2238" spans="1:2" x14ac:dyDescent="0.25">
      <c r="A2238" s="41"/>
      <c r="B2238" s="41"/>
    </row>
    <row r="2239" spans="1:2" x14ac:dyDescent="0.25">
      <c r="A2239" s="41"/>
      <c r="B2239" s="41"/>
    </row>
    <row r="2240" spans="1:2" x14ac:dyDescent="0.25">
      <c r="A2240" s="41"/>
      <c r="B2240" s="41"/>
    </row>
    <row r="2241" spans="1:2" x14ac:dyDescent="0.25">
      <c r="A2241" s="41"/>
      <c r="B2241" s="41"/>
    </row>
    <row r="2242" spans="1:2" x14ac:dyDescent="0.25">
      <c r="A2242" s="41"/>
      <c r="B2242" s="41"/>
    </row>
    <row r="2243" spans="1:2" x14ac:dyDescent="0.25">
      <c r="A2243" s="41"/>
      <c r="B2243" s="41"/>
    </row>
    <row r="2244" spans="1:2" x14ac:dyDescent="0.25">
      <c r="A2244" s="41"/>
      <c r="B2244" s="41"/>
    </row>
    <row r="2245" spans="1:2" x14ac:dyDescent="0.25">
      <c r="A2245" s="41"/>
      <c r="B2245" s="41"/>
    </row>
    <row r="2246" spans="1:2" x14ac:dyDescent="0.25">
      <c r="A2246" s="41"/>
      <c r="B2246" s="41"/>
    </row>
    <row r="2247" spans="1:2" x14ac:dyDescent="0.25">
      <c r="A2247" s="41"/>
      <c r="B2247" s="41"/>
    </row>
    <row r="2248" spans="1:2" x14ac:dyDescent="0.25">
      <c r="A2248" s="41"/>
      <c r="B2248" s="41"/>
    </row>
    <row r="2249" spans="1:2" x14ac:dyDescent="0.25">
      <c r="A2249" s="41"/>
      <c r="B2249" s="41"/>
    </row>
    <row r="2250" spans="1:2" x14ac:dyDescent="0.25">
      <c r="A2250" s="41"/>
      <c r="B2250" s="41"/>
    </row>
    <row r="2251" spans="1:2" x14ac:dyDescent="0.25">
      <c r="A2251" s="41"/>
      <c r="B2251" s="41"/>
    </row>
    <row r="2252" spans="1:2" x14ac:dyDescent="0.25">
      <c r="A2252" s="41"/>
      <c r="B2252" s="41"/>
    </row>
    <row r="2253" spans="1:2" x14ac:dyDescent="0.25">
      <c r="A2253" s="41"/>
      <c r="B2253" s="41"/>
    </row>
    <row r="2254" spans="1:2" x14ac:dyDescent="0.25">
      <c r="A2254" s="41"/>
      <c r="B2254" s="41"/>
    </row>
    <row r="2255" spans="1:2" x14ac:dyDescent="0.25">
      <c r="A2255" s="41"/>
      <c r="B2255" s="41"/>
    </row>
    <row r="2256" spans="1:2" x14ac:dyDescent="0.25">
      <c r="A2256" s="41"/>
      <c r="B2256" s="41"/>
    </row>
    <row r="2257" spans="1:2" x14ac:dyDescent="0.25">
      <c r="A2257" s="41"/>
      <c r="B2257" s="41"/>
    </row>
    <row r="2258" spans="1:2" x14ac:dyDescent="0.25">
      <c r="A2258" s="41"/>
      <c r="B2258" s="41"/>
    </row>
    <row r="2259" spans="1:2" x14ac:dyDescent="0.25">
      <c r="A2259" s="41"/>
      <c r="B2259" s="41"/>
    </row>
    <row r="2260" spans="1:2" x14ac:dyDescent="0.25">
      <c r="A2260" s="41"/>
      <c r="B2260" s="41"/>
    </row>
    <row r="2261" spans="1:2" x14ac:dyDescent="0.25">
      <c r="A2261" s="41"/>
      <c r="B2261" s="41"/>
    </row>
    <row r="2262" spans="1:2" x14ac:dyDescent="0.25">
      <c r="A2262" s="41"/>
      <c r="B2262" s="41"/>
    </row>
    <row r="2263" spans="1:2" x14ac:dyDescent="0.25">
      <c r="A2263" s="41"/>
      <c r="B2263" s="41"/>
    </row>
    <row r="2264" spans="1:2" x14ac:dyDescent="0.25">
      <c r="A2264" s="41"/>
      <c r="B2264" s="41"/>
    </row>
    <row r="2265" spans="1:2" x14ac:dyDescent="0.25">
      <c r="A2265" s="41"/>
      <c r="B2265" s="41"/>
    </row>
    <row r="2266" spans="1:2" x14ac:dyDescent="0.25">
      <c r="A2266" s="41"/>
      <c r="B2266" s="41"/>
    </row>
    <row r="2267" spans="1:2" x14ac:dyDescent="0.25">
      <c r="A2267" s="41"/>
      <c r="B2267" s="41"/>
    </row>
    <row r="2268" spans="1:2" x14ac:dyDescent="0.25">
      <c r="A2268" s="41"/>
      <c r="B2268" s="41"/>
    </row>
    <row r="2269" spans="1:2" x14ac:dyDescent="0.25">
      <c r="A2269" s="41"/>
      <c r="B2269" s="41"/>
    </row>
    <row r="2270" spans="1:2" x14ac:dyDescent="0.25">
      <c r="A2270" s="41"/>
      <c r="B2270" s="41"/>
    </row>
    <row r="2271" spans="1:2" x14ac:dyDescent="0.25">
      <c r="A2271" s="41"/>
      <c r="B2271" s="41"/>
    </row>
    <row r="2272" spans="1:2" x14ac:dyDescent="0.25">
      <c r="A2272" s="41"/>
      <c r="B2272" s="41"/>
    </row>
    <row r="2273" spans="1:2" x14ac:dyDescent="0.25">
      <c r="A2273" s="41"/>
      <c r="B2273" s="41"/>
    </row>
    <row r="2274" spans="1:2" x14ac:dyDescent="0.25">
      <c r="A2274" s="41"/>
      <c r="B2274" s="41"/>
    </row>
    <row r="2275" spans="1:2" x14ac:dyDescent="0.25">
      <c r="A2275" s="41"/>
      <c r="B2275" s="41"/>
    </row>
    <row r="2276" spans="1:2" x14ac:dyDescent="0.25">
      <c r="A2276" s="41"/>
      <c r="B2276" s="41"/>
    </row>
    <row r="2277" spans="1:2" x14ac:dyDescent="0.25">
      <c r="A2277" s="41"/>
      <c r="B2277" s="41"/>
    </row>
    <row r="2278" spans="1:2" x14ac:dyDescent="0.25">
      <c r="A2278" s="41"/>
      <c r="B2278" s="41"/>
    </row>
    <row r="2279" spans="1:2" x14ac:dyDescent="0.25">
      <c r="A2279" s="41"/>
      <c r="B2279" s="41"/>
    </row>
    <row r="2280" spans="1:2" x14ac:dyDescent="0.25">
      <c r="A2280" s="41"/>
      <c r="B2280" s="41"/>
    </row>
    <row r="2281" spans="1:2" x14ac:dyDescent="0.25">
      <c r="A2281" s="41"/>
      <c r="B2281" s="41"/>
    </row>
    <row r="2282" spans="1:2" x14ac:dyDescent="0.25">
      <c r="A2282" s="41"/>
      <c r="B2282" s="41"/>
    </row>
    <row r="2283" spans="1:2" x14ac:dyDescent="0.25">
      <c r="A2283" s="41"/>
      <c r="B2283" s="41"/>
    </row>
    <row r="2284" spans="1:2" x14ac:dyDescent="0.25">
      <c r="A2284" s="41"/>
      <c r="B2284" s="41"/>
    </row>
    <row r="2285" spans="1:2" x14ac:dyDescent="0.25">
      <c r="A2285" s="41"/>
      <c r="B2285" s="41"/>
    </row>
    <row r="2286" spans="1:2" x14ac:dyDescent="0.25">
      <c r="A2286" s="41"/>
      <c r="B2286" s="41"/>
    </row>
    <row r="2287" spans="1:2" x14ac:dyDescent="0.25">
      <c r="A2287" s="41"/>
      <c r="B2287" s="41"/>
    </row>
    <row r="2288" spans="1:2" x14ac:dyDescent="0.25">
      <c r="A2288" s="41"/>
      <c r="B2288" s="41"/>
    </row>
    <row r="2289" spans="1:2" x14ac:dyDescent="0.25">
      <c r="A2289" s="41"/>
      <c r="B2289" s="41"/>
    </row>
    <row r="2290" spans="1:2" x14ac:dyDescent="0.25">
      <c r="A2290" s="41"/>
      <c r="B2290" s="41"/>
    </row>
    <row r="2291" spans="1:2" x14ac:dyDescent="0.25">
      <c r="A2291" s="41"/>
      <c r="B2291" s="41"/>
    </row>
    <row r="2292" spans="1:2" x14ac:dyDescent="0.25">
      <c r="A2292" s="41"/>
      <c r="B2292" s="41"/>
    </row>
    <row r="2293" spans="1:2" x14ac:dyDescent="0.25">
      <c r="A2293" s="41"/>
      <c r="B2293" s="41"/>
    </row>
    <row r="2294" spans="1:2" x14ac:dyDescent="0.25">
      <c r="A2294" s="41"/>
      <c r="B2294" s="41"/>
    </row>
    <row r="2295" spans="1:2" x14ac:dyDescent="0.25">
      <c r="A2295" s="41"/>
      <c r="B2295" s="41"/>
    </row>
    <row r="2296" spans="1:2" x14ac:dyDescent="0.25">
      <c r="A2296" s="41"/>
      <c r="B2296" s="41"/>
    </row>
    <row r="2297" spans="1:2" x14ac:dyDescent="0.25">
      <c r="A2297" s="41"/>
      <c r="B2297" s="41"/>
    </row>
    <row r="2298" spans="1:2" x14ac:dyDescent="0.25">
      <c r="A2298" s="41"/>
      <c r="B2298" s="41"/>
    </row>
    <row r="2299" spans="1:2" x14ac:dyDescent="0.25">
      <c r="A2299" s="41"/>
      <c r="B2299" s="41"/>
    </row>
    <row r="2300" spans="1:2" x14ac:dyDescent="0.25">
      <c r="A2300" s="41"/>
      <c r="B2300" s="41"/>
    </row>
    <row r="2301" spans="1:2" x14ac:dyDescent="0.25">
      <c r="A2301" s="41"/>
      <c r="B2301" s="41"/>
    </row>
    <row r="2302" spans="1:2" x14ac:dyDescent="0.25">
      <c r="A2302" s="41"/>
      <c r="B2302" s="41"/>
    </row>
    <row r="2303" spans="1:2" x14ac:dyDescent="0.25">
      <c r="A2303" s="41"/>
      <c r="B2303" s="41"/>
    </row>
    <row r="2304" spans="1:2" x14ac:dyDescent="0.25">
      <c r="A2304" s="41"/>
      <c r="B2304" s="41"/>
    </row>
    <row r="2305" spans="1:2" x14ac:dyDescent="0.25">
      <c r="A2305" s="41"/>
      <c r="B2305" s="41"/>
    </row>
    <row r="2306" spans="1:2" x14ac:dyDescent="0.25">
      <c r="A2306" s="41"/>
      <c r="B2306" s="41"/>
    </row>
    <row r="2307" spans="1:2" x14ac:dyDescent="0.25">
      <c r="A2307" s="41"/>
      <c r="B2307" s="41"/>
    </row>
    <row r="2308" spans="1:2" x14ac:dyDescent="0.25">
      <c r="A2308" s="41"/>
      <c r="B2308" s="41"/>
    </row>
    <row r="2309" spans="1:2" x14ac:dyDescent="0.25">
      <c r="A2309" s="41"/>
      <c r="B2309" s="41"/>
    </row>
    <row r="2310" spans="1:2" x14ac:dyDescent="0.25">
      <c r="A2310" s="41"/>
      <c r="B2310" s="41"/>
    </row>
    <row r="2311" spans="1:2" x14ac:dyDescent="0.25">
      <c r="A2311" s="41"/>
      <c r="B2311" s="41"/>
    </row>
    <row r="2312" spans="1:2" x14ac:dyDescent="0.25">
      <c r="A2312" s="41"/>
      <c r="B2312" s="41"/>
    </row>
    <row r="2313" spans="1:2" x14ac:dyDescent="0.25">
      <c r="A2313" s="41"/>
      <c r="B2313" s="41"/>
    </row>
    <row r="2314" spans="1:2" x14ac:dyDescent="0.25">
      <c r="A2314" s="41"/>
      <c r="B2314" s="41"/>
    </row>
    <row r="2315" spans="1:2" x14ac:dyDescent="0.25">
      <c r="A2315" s="41"/>
      <c r="B2315" s="41"/>
    </row>
    <row r="2316" spans="1:2" x14ac:dyDescent="0.25">
      <c r="A2316" s="41"/>
      <c r="B2316" s="41"/>
    </row>
    <row r="2317" spans="1:2" x14ac:dyDescent="0.25">
      <c r="A2317" s="41"/>
      <c r="B2317" s="41"/>
    </row>
    <row r="2318" spans="1:2" x14ac:dyDescent="0.25">
      <c r="A2318" s="41"/>
      <c r="B2318" s="41"/>
    </row>
    <row r="2319" spans="1:2" x14ac:dyDescent="0.25">
      <c r="A2319" s="41"/>
      <c r="B2319" s="41"/>
    </row>
    <row r="2320" spans="1:2" x14ac:dyDescent="0.25">
      <c r="A2320" s="41"/>
      <c r="B2320" s="41"/>
    </row>
    <row r="2321" spans="1:2" x14ac:dyDescent="0.25">
      <c r="A2321" s="41"/>
      <c r="B2321" s="41"/>
    </row>
    <row r="2322" spans="1:2" x14ac:dyDescent="0.25">
      <c r="A2322" s="41"/>
      <c r="B2322" s="41"/>
    </row>
    <row r="2323" spans="1:2" x14ac:dyDescent="0.25">
      <c r="A2323" s="41"/>
      <c r="B2323" s="41"/>
    </row>
    <row r="2324" spans="1:2" x14ac:dyDescent="0.25">
      <c r="A2324" s="41"/>
      <c r="B2324" s="41"/>
    </row>
    <row r="2325" spans="1:2" x14ac:dyDescent="0.25">
      <c r="A2325" s="41"/>
      <c r="B2325" s="41"/>
    </row>
    <row r="2326" spans="1:2" x14ac:dyDescent="0.25">
      <c r="A2326" s="41"/>
      <c r="B2326" s="41"/>
    </row>
    <row r="2327" spans="1:2" x14ac:dyDescent="0.25">
      <c r="A2327" s="41"/>
      <c r="B2327" s="41"/>
    </row>
    <row r="2328" spans="1:2" x14ac:dyDescent="0.25">
      <c r="A2328" s="41"/>
      <c r="B2328" s="41"/>
    </row>
    <row r="2329" spans="1:2" x14ac:dyDescent="0.25">
      <c r="A2329" s="41"/>
      <c r="B2329" s="41"/>
    </row>
    <row r="2330" spans="1:2" x14ac:dyDescent="0.25">
      <c r="A2330" s="41"/>
      <c r="B2330" s="41"/>
    </row>
    <row r="2331" spans="1:2" x14ac:dyDescent="0.25">
      <c r="A2331" s="41"/>
      <c r="B2331" s="41"/>
    </row>
    <row r="2332" spans="1:2" x14ac:dyDescent="0.25">
      <c r="A2332" s="41"/>
      <c r="B2332" s="41"/>
    </row>
    <row r="2333" spans="1:2" x14ac:dyDescent="0.25">
      <c r="A2333" s="41"/>
      <c r="B2333" s="41"/>
    </row>
    <row r="2334" spans="1:2" x14ac:dyDescent="0.25">
      <c r="A2334" s="41"/>
      <c r="B2334" s="41"/>
    </row>
    <row r="2335" spans="1:2" x14ac:dyDescent="0.25">
      <c r="A2335" s="41"/>
      <c r="B2335" s="41"/>
    </row>
    <row r="2336" spans="1:2" x14ac:dyDescent="0.25">
      <c r="A2336" s="41"/>
      <c r="B2336" s="41"/>
    </row>
    <row r="2337" spans="1:2" x14ac:dyDescent="0.25">
      <c r="A2337" s="41"/>
      <c r="B2337" s="41"/>
    </row>
    <row r="2338" spans="1:2" x14ac:dyDescent="0.25">
      <c r="A2338" s="41"/>
      <c r="B2338" s="41"/>
    </row>
    <row r="2339" spans="1:2" x14ac:dyDescent="0.25">
      <c r="A2339" s="41"/>
      <c r="B2339" s="41"/>
    </row>
    <row r="2340" spans="1:2" x14ac:dyDescent="0.25">
      <c r="A2340" s="41"/>
      <c r="B2340" s="41"/>
    </row>
    <row r="2341" spans="1:2" x14ac:dyDescent="0.25">
      <c r="A2341" s="41"/>
      <c r="B2341" s="41"/>
    </row>
    <row r="2342" spans="1:2" x14ac:dyDescent="0.25">
      <c r="A2342" s="41"/>
      <c r="B2342" s="41"/>
    </row>
    <row r="2343" spans="1:2" x14ac:dyDescent="0.25">
      <c r="A2343" s="41"/>
      <c r="B2343" s="41"/>
    </row>
    <row r="2344" spans="1:2" x14ac:dyDescent="0.25">
      <c r="A2344" s="41"/>
      <c r="B2344" s="41"/>
    </row>
    <row r="2345" spans="1:2" x14ac:dyDescent="0.25">
      <c r="A2345" s="41"/>
      <c r="B2345" s="41"/>
    </row>
    <row r="2346" spans="1:2" x14ac:dyDescent="0.25">
      <c r="A2346" s="41"/>
      <c r="B2346" s="41"/>
    </row>
    <row r="2347" spans="1:2" x14ac:dyDescent="0.25">
      <c r="A2347" s="41"/>
      <c r="B2347" s="41"/>
    </row>
    <row r="2348" spans="1:2" x14ac:dyDescent="0.25">
      <c r="A2348" s="41"/>
      <c r="B2348" s="41"/>
    </row>
    <row r="2349" spans="1:2" x14ac:dyDescent="0.25">
      <c r="A2349" s="41"/>
      <c r="B2349" s="41"/>
    </row>
    <row r="2350" spans="1:2" x14ac:dyDescent="0.25">
      <c r="A2350" s="41"/>
      <c r="B2350" s="41"/>
    </row>
    <row r="2351" spans="1:2" x14ac:dyDescent="0.25">
      <c r="A2351" s="41"/>
      <c r="B2351" s="41"/>
    </row>
    <row r="2352" spans="1:2" x14ac:dyDescent="0.25">
      <c r="A2352" s="41"/>
      <c r="B2352" s="41"/>
    </row>
    <row r="2353" spans="1:2" x14ac:dyDescent="0.25">
      <c r="A2353" s="41"/>
      <c r="B2353" s="41"/>
    </row>
    <row r="2354" spans="1:2" x14ac:dyDescent="0.25">
      <c r="A2354" s="41"/>
      <c r="B2354" s="41"/>
    </row>
    <row r="2355" spans="1:2" x14ac:dyDescent="0.25">
      <c r="A2355" s="41"/>
      <c r="B2355" s="41"/>
    </row>
    <row r="2356" spans="1:2" x14ac:dyDescent="0.25">
      <c r="A2356" s="41"/>
      <c r="B2356" s="41"/>
    </row>
    <row r="2357" spans="1:2" x14ac:dyDescent="0.25">
      <c r="A2357" s="41"/>
      <c r="B2357" s="41"/>
    </row>
    <row r="2358" spans="1:2" x14ac:dyDescent="0.25">
      <c r="A2358" s="41"/>
      <c r="B2358" s="41"/>
    </row>
    <row r="2359" spans="1:2" x14ac:dyDescent="0.25">
      <c r="A2359" s="41"/>
      <c r="B2359" s="41"/>
    </row>
    <row r="2360" spans="1:2" x14ac:dyDescent="0.25">
      <c r="A2360" s="41"/>
      <c r="B2360" s="41"/>
    </row>
    <row r="2361" spans="1:2" x14ac:dyDescent="0.25">
      <c r="A2361" s="41"/>
      <c r="B2361" s="41"/>
    </row>
    <row r="2362" spans="1:2" x14ac:dyDescent="0.25">
      <c r="A2362" s="41"/>
      <c r="B2362" s="41"/>
    </row>
    <row r="2363" spans="1:2" x14ac:dyDescent="0.25">
      <c r="A2363" s="41"/>
      <c r="B2363" s="41"/>
    </row>
    <row r="2364" spans="1:2" x14ac:dyDescent="0.25">
      <c r="A2364" s="41"/>
      <c r="B2364" s="41"/>
    </row>
    <row r="2365" spans="1:2" x14ac:dyDescent="0.25">
      <c r="A2365" s="41"/>
      <c r="B2365" s="41"/>
    </row>
    <row r="2366" spans="1:2" x14ac:dyDescent="0.25">
      <c r="A2366" s="41"/>
      <c r="B2366" s="41"/>
    </row>
    <row r="2367" spans="1:2" x14ac:dyDescent="0.25">
      <c r="A2367" s="41"/>
      <c r="B2367" s="41"/>
    </row>
    <row r="2368" spans="1:2" x14ac:dyDescent="0.25">
      <c r="A2368" s="41"/>
      <c r="B2368" s="41"/>
    </row>
    <row r="2369" spans="1:2" x14ac:dyDescent="0.25">
      <c r="A2369" s="41"/>
      <c r="B2369" s="41"/>
    </row>
    <row r="2370" spans="1:2" x14ac:dyDescent="0.25">
      <c r="A2370" s="41"/>
      <c r="B2370" s="41"/>
    </row>
    <row r="2371" spans="1:2" x14ac:dyDescent="0.25">
      <c r="A2371" s="41"/>
      <c r="B2371" s="41"/>
    </row>
    <row r="2372" spans="1:2" x14ac:dyDescent="0.25">
      <c r="A2372" s="41"/>
      <c r="B2372" s="41"/>
    </row>
    <row r="2373" spans="1:2" x14ac:dyDescent="0.25">
      <c r="A2373" s="41"/>
      <c r="B2373" s="41"/>
    </row>
    <row r="2374" spans="1:2" x14ac:dyDescent="0.25">
      <c r="A2374" s="41"/>
      <c r="B2374" s="41"/>
    </row>
    <row r="2375" spans="1:2" x14ac:dyDescent="0.25">
      <c r="A2375" s="41"/>
      <c r="B2375" s="41"/>
    </row>
    <row r="2376" spans="1:2" x14ac:dyDescent="0.25">
      <c r="A2376" s="41"/>
      <c r="B2376" s="41"/>
    </row>
    <row r="2377" spans="1:2" x14ac:dyDescent="0.25">
      <c r="A2377" s="41"/>
      <c r="B2377" s="41"/>
    </row>
    <row r="2378" spans="1:2" x14ac:dyDescent="0.25">
      <c r="A2378" s="41"/>
      <c r="B2378" s="41"/>
    </row>
    <row r="2379" spans="1:2" x14ac:dyDescent="0.25">
      <c r="A2379" s="41"/>
      <c r="B2379" s="41"/>
    </row>
    <row r="2380" spans="1:2" x14ac:dyDescent="0.25">
      <c r="A2380" s="41"/>
      <c r="B2380" s="41"/>
    </row>
    <row r="2381" spans="1:2" x14ac:dyDescent="0.25">
      <c r="A2381" s="41"/>
      <c r="B2381" s="41"/>
    </row>
    <row r="2382" spans="1:2" x14ac:dyDescent="0.25">
      <c r="A2382" s="41"/>
      <c r="B2382" s="41"/>
    </row>
    <row r="2383" spans="1:2" x14ac:dyDescent="0.25">
      <c r="A2383" s="41"/>
      <c r="B2383" s="41"/>
    </row>
    <row r="2384" spans="1:2" x14ac:dyDescent="0.25">
      <c r="A2384" s="41"/>
      <c r="B2384" s="41"/>
    </row>
    <row r="2385" spans="1:2" x14ac:dyDescent="0.25">
      <c r="A2385" s="41"/>
      <c r="B2385" s="41"/>
    </row>
    <row r="2386" spans="1:2" x14ac:dyDescent="0.25">
      <c r="A2386" s="41"/>
      <c r="B2386" s="41"/>
    </row>
    <row r="2387" spans="1:2" x14ac:dyDescent="0.25">
      <c r="A2387" s="41"/>
      <c r="B2387" s="41"/>
    </row>
    <row r="2388" spans="1:2" x14ac:dyDescent="0.25">
      <c r="A2388" s="41"/>
      <c r="B2388" s="41"/>
    </row>
    <row r="2389" spans="1:2" x14ac:dyDescent="0.25">
      <c r="A2389" s="41"/>
      <c r="B2389" s="41"/>
    </row>
    <row r="2390" spans="1:2" x14ac:dyDescent="0.25">
      <c r="A2390" s="41"/>
      <c r="B2390" s="41"/>
    </row>
    <row r="2391" spans="1:2" x14ac:dyDescent="0.25">
      <c r="A2391" s="41"/>
      <c r="B2391" s="41"/>
    </row>
    <row r="2392" spans="1:2" x14ac:dyDescent="0.25">
      <c r="A2392" s="41"/>
      <c r="B2392" s="41"/>
    </row>
    <row r="2393" spans="1:2" x14ac:dyDescent="0.25">
      <c r="A2393" s="41"/>
      <c r="B2393" s="41"/>
    </row>
    <row r="2394" spans="1:2" x14ac:dyDescent="0.25">
      <c r="A2394" s="41"/>
      <c r="B2394" s="41"/>
    </row>
    <row r="2395" spans="1:2" x14ac:dyDescent="0.25">
      <c r="A2395" s="41"/>
      <c r="B2395" s="41"/>
    </row>
    <row r="2396" spans="1:2" x14ac:dyDescent="0.25">
      <c r="A2396" s="41"/>
      <c r="B2396" s="41"/>
    </row>
    <row r="2397" spans="1:2" x14ac:dyDescent="0.25">
      <c r="A2397" s="41"/>
      <c r="B2397" s="41"/>
    </row>
    <row r="2398" spans="1:2" x14ac:dyDescent="0.25">
      <c r="A2398" s="41"/>
      <c r="B2398" s="41"/>
    </row>
    <row r="2399" spans="1:2" x14ac:dyDescent="0.25">
      <c r="A2399" s="41"/>
      <c r="B2399" s="41"/>
    </row>
    <row r="2400" spans="1:2" x14ac:dyDescent="0.25">
      <c r="A2400" s="41"/>
      <c r="B2400" s="41"/>
    </row>
    <row r="2401" spans="1:2" x14ac:dyDescent="0.25">
      <c r="A2401" s="41"/>
      <c r="B2401" s="41"/>
    </row>
    <row r="2402" spans="1:2" x14ac:dyDescent="0.25">
      <c r="A2402" s="41"/>
      <c r="B2402" s="41"/>
    </row>
    <row r="2403" spans="1:2" x14ac:dyDescent="0.25">
      <c r="A2403" s="41"/>
      <c r="B2403" s="41"/>
    </row>
    <row r="2404" spans="1:2" x14ac:dyDescent="0.25">
      <c r="A2404" s="41"/>
      <c r="B2404" s="41"/>
    </row>
    <row r="2405" spans="1:2" x14ac:dyDescent="0.25">
      <c r="A2405" s="41"/>
      <c r="B2405" s="41"/>
    </row>
    <row r="2406" spans="1:2" x14ac:dyDescent="0.25">
      <c r="A2406" s="41"/>
      <c r="B2406" s="41"/>
    </row>
    <row r="2407" spans="1:2" x14ac:dyDescent="0.25">
      <c r="A2407" s="41"/>
      <c r="B2407" s="41"/>
    </row>
    <row r="2408" spans="1:2" x14ac:dyDescent="0.25">
      <c r="A2408" s="41"/>
      <c r="B2408" s="41"/>
    </row>
    <row r="2409" spans="1:2" x14ac:dyDescent="0.25">
      <c r="A2409" s="41"/>
      <c r="B2409" s="41"/>
    </row>
    <row r="2410" spans="1:2" x14ac:dyDescent="0.25">
      <c r="A2410" s="41"/>
      <c r="B2410" s="41"/>
    </row>
    <row r="2411" spans="1:2" x14ac:dyDescent="0.25">
      <c r="A2411" s="41"/>
      <c r="B2411" s="41"/>
    </row>
    <row r="2412" spans="1:2" x14ac:dyDescent="0.25">
      <c r="A2412" s="41"/>
      <c r="B2412" s="41"/>
    </row>
    <row r="2413" spans="1:2" x14ac:dyDescent="0.25">
      <c r="A2413" s="41"/>
      <c r="B2413" s="41"/>
    </row>
    <row r="2414" spans="1:2" x14ac:dyDescent="0.25">
      <c r="A2414" s="41"/>
      <c r="B2414" s="41"/>
    </row>
    <row r="2415" spans="1:2" x14ac:dyDescent="0.25">
      <c r="A2415" s="41"/>
      <c r="B2415" s="41"/>
    </row>
    <row r="2416" spans="1:2" x14ac:dyDescent="0.25">
      <c r="A2416" s="41"/>
      <c r="B2416" s="41"/>
    </row>
    <row r="2417" spans="1:2" x14ac:dyDescent="0.25">
      <c r="A2417" s="41"/>
      <c r="B2417" s="41"/>
    </row>
    <row r="2418" spans="1:2" x14ac:dyDescent="0.25">
      <c r="A2418" s="41"/>
      <c r="B2418" s="41"/>
    </row>
    <row r="2419" spans="1:2" x14ac:dyDescent="0.25">
      <c r="A2419" s="41"/>
      <c r="B2419" s="41"/>
    </row>
    <row r="2420" spans="1:2" x14ac:dyDescent="0.25">
      <c r="A2420" s="41"/>
      <c r="B2420" s="41"/>
    </row>
    <row r="2421" spans="1:2" x14ac:dyDescent="0.25">
      <c r="A2421" s="41"/>
      <c r="B2421" s="41"/>
    </row>
    <row r="2422" spans="1:2" x14ac:dyDescent="0.25">
      <c r="A2422" s="41"/>
      <c r="B2422" s="41"/>
    </row>
    <row r="2423" spans="1:2" x14ac:dyDescent="0.25">
      <c r="A2423" s="41"/>
      <c r="B2423" s="41"/>
    </row>
    <row r="2424" spans="1:2" x14ac:dyDescent="0.25">
      <c r="A2424" s="41"/>
      <c r="B2424" s="41"/>
    </row>
    <row r="2425" spans="1:2" x14ac:dyDescent="0.25">
      <c r="A2425" s="41"/>
      <c r="B2425" s="41"/>
    </row>
    <row r="2426" spans="1:2" x14ac:dyDescent="0.25">
      <c r="A2426" s="41"/>
      <c r="B2426" s="41"/>
    </row>
    <row r="2427" spans="1:2" x14ac:dyDescent="0.25">
      <c r="A2427" s="41"/>
      <c r="B2427" s="41"/>
    </row>
    <row r="2428" spans="1:2" x14ac:dyDescent="0.25">
      <c r="A2428" s="41"/>
      <c r="B2428" s="41"/>
    </row>
    <row r="2429" spans="1:2" x14ac:dyDescent="0.25">
      <c r="A2429" s="41"/>
      <c r="B2429" s="41"/>
    </row>
    <row r="2430" spans="1:2" x14ac:dyDescent="0.25">
      <c r="A2430" s="41"/>
      <c r="B2430" s="41"/>
    </row>
    <row r="2431" spans="1:2" x14ac:dyDescent="0.25">
      <c r="A2431" s="41"/>
      <c r="B2431" s="41"/>
    </row>
    <row r="2432" spans="1:2" x14ac:dyDescent="0.25">
      <c r="A2432" s="41"/>
      <c r="B2432" s="41"/>
    </row>
    <row r="2433" spans="1:2" x14ac:dyDescent="0.25">
      <c r="A2433" s="41"/>
      <c r="B2433" s="41"/>
    </row>
    <row r="2434" spans="1:2" x14ac:dyDescent="0.25">
      <c r="A2434" s="41"/>
      <c r="B2434" s="41"/>
    </row>
    <row r="2435" spans="1:2" x14ac:dyDescent="0.25">
      <c r="A2435" s="41"/>
      <c r="B2435" s="41"/>
    </row>
    <row r="2436" spans="1:2" x14ac:dyDescent="0.25">
      <c r="A2436" s="41"/>
      <c r="B2436" s="41"/>
    </row>
    <row r="2437" spans="1:2" x14ac:dyDescent="0.25">
      <c r="A2437" s="41"/>
      <c r="B2437" s="41"/>
    </row>
    <row r="2438" spans="1:2" x14ac:dyDescent="0.25">
      <c r="A2438" s="41"/>
      <c r="B2438" s="41"/>
    </row>
    <row r="2439" spans="1:2" x14ac:dyDescent="0.25">
      <c r="A2439" s="41"/>
      <c r="B2439" s="41"/>
    </row>
    <row r="2440" spans="1:2" x14ac:dyDescent="0.25">
      <c r="A2440" s="41"/>
      <c r="B2440" s="41"/>
    </row>
    <row r="2441" spans="1:2" x14ac:dyDescent="0.25">
      <c r="A2441" s="41"/>
      <c r="B2441" s="41"/>
    </row>
    <row r="2442" spans="1:2" x14ac:dyDescent="0.25">
      <c r="A2442" s="41"/>
      <c r="B2442" s="41"/>
    </row>
    <row r="2443" spans="1:2" x14ac:dyDescent="0.25">
      <c r="A2443" s="41"/>
      <c r="B2443" s="41"/>
    </row>
    <row r="2444" spans="1:2" x14ac:dyDescent="0.25">
      <c r="A2444" s="41"/>
      <c r="B2444" s="41"/>
    </row>
    <row r="2445" spans="1:2" x14ac:dyDescent="0.25">
      <c r="A2445" s="41"/>
      <c r="B2445" s="41"/>
    </row>
    <row r="2446" spans="1:2" x14ac:dyDescent="0.25">
      <c r="A2446" s="41"/>
      <c r="B2446" s="41"/>
    </row>
    <row r="2447" spans="1:2" x14ac:dyDescent="0.25">
      <c r="A2447" s="41"/>
      <c r="B2447" s="41"/>
    </row>
    <row r="2448" spans="1:2" x14ac:dyDescent="0.25">
      <c r="A2448" s="41"/>
      <c r="B2448" s="41"/>
    </row>
    <row r="2449" spans="1:2" x14ac:dyDescent="0.25">
      <c r="A2449" s="41"/>
      <c r="B2449" s="41"/>
    </row>
    <row r="2450" spans="1:2" x14ac:dyDescent="0.25">
      <c r="A2450" s="41"/>
      <c r="B2450" s="41"/>
    </row>
    <row r="2451" spans="1:2" x14ac:dyDescent="0.25">
      <c r="A2451" s="41"/>
      <c r="B2451" s="41"/>
    </row>
    <row r="2452" spans="1:2" x14ac:dyDescent="0.25">
      <c r="A2452" s="41"/>
      <c r="B2452" s="41"/>
    </row>
    <row r="2453" spans="1:2" x14ac:dyDescent="0.25">
      <c r="A2453" s="41"/>
      <c r="B2453" s="41"/>
    </row>
    <row r="2454" spans="1:2" x14ac:dyDescent="0.25">
      <c r="A2454" s="41"/>
      <c r="B2454" s="41"/>
    </row>
    <row r="2455" spans="1:2" x14ac:dyDescent="0.25">
      <c r="A2455" s="41"/>
      <c r="B2455" s="41"/>
    </row>
    <row r="2456" spans="1:2" x14ac:dyDescent="0.25">
      <c r="A2456" s="41"/>
      <c r="B2456" s="41"/>
    </row>
    <row r="2457" spans="1:2" x14ac:dyDescent="0.25">
      <c r="A2457" s="41"/>
      <c r="B2457" s="41"/>
    </row>
    <row r="2458" spans="1:2" x14ac:dyDescent="0.25">
      <c r="A2458" s="41"/>
      <c r="B2458" s="41"/>
    </row>
    <row r="2459" spans="1:2" x14ac:dyDescent="0.25">
      <c r="A2459" s="41"/>
      <c r="B2459" s="41"/>
    </row>
    <row r="2460" spans="1:2" x14ac:dyDescent="0.25">
      <c r="A2460" s="41"/>
      <c r="B2460" s="41"/>
    </row>
    <row r="2461" spans="1:2" x14ac:dyDescent="0.25">
      <c r="A2461" s="41"/>
      <c r="B2461" s="41"/>
    </row>
    <row r="2462" spans="1:2" x14ac:dyDescent="0.25">
      <c r="A2462" s="41"/>
      <c r="B2462" s="41"/>
    </row>
    <row r="2463" spans="1:2" x14ac:dyDescent="0.25">
      <c r="A2463" s="41"/>
      <c r="B2463" s="41"/>
    </row>
    <row r="2464" spans="1:2" x14ac:dyDescent="0.25">
      <c r="A2464" s="41"/>
      <c r="B2464" s="41"/>
    </row>
    <row r="2465" spans="1:2" x14ac:dyDescent="0.25">
      <c r="A2465" s="41"/>
      <c r="B2465" s="41"/>
    </row>
    <row r="2466" spans="1:2" x14ac:dyDescent="0.25">
      <c r="A2466" s="41"/>
      <c r="B2466" s="41"/>
    </row>
    <row r="2467" spans="1:2" x14ac:dyDescent="0.25">
      <c r="A2467" s="41"/>
      <c r="B2467" s="41"/>
    </row>
    <row r="2468" spans="1:2" x14ac:dyDescent="0.25">
      <c r="A2468" s="41"/>
      <c r="B2468" s="41"/>
    </row>
    <row r="2469" spans="1:2" x14ac:dyDescent="0.25">
      <c r="A2469" s="41"/>
      <c r="B2469" s="41"/>
    </row>
    <row r="2470" spans="1:2" x14ac:dyDescent="0.25">
      <c r="A2470" s="41"/>
      <c r="B2470" s="41"/>
    </row>
    <row r="2471" spans="1:2" x14ac:dyDescent="0.25">
      <c r="A2471" s="41"/>
      <c r="B2471" s="41"/>
    </row>
    <row r="2472" spans="1:2" x14ac:dyDescent="0.25">
      <c r="A2472" s="41"/>
      <c r="B2472" s="41"/>
    </row>
    <row r="2473" spans="1:2" x14ac:dyDescent="0.25">
      <c r="A2473" s="41"/>
      <c r="B2473" s="41"/>
    </row>
    <row r="2474" spans="1:2" x14ac:dyDescent="0.25">
      <c r="A2474" s="41"/>
      <c r="B2474" s="41"/>
    </row>
    <row r="2475" spans="1:2" x14ac:dyDescent="0.25">
      <c r="A2475" s="41"/>
      <c r="B2475" s="41"/>
    </row>
    <row r="2476" spans="1:2" x14ac:dyDescent="0.25">
      <c r="A2476" s="41"/>
      <c r="B2476" s="41"/>
    </row>
    <row r="2477" spans="1:2" x14ac:dyDescent="0.25">
      <c r="A2477" s="41"/>
      <c r="B2477" s="41"/>
    </row>
    <row r="2478" spans="1:2" x14ac:dyDescent="0.25">
      <c r="A2478" s="41"/>
      <c r="B2478" s="41"/>
    </row>
    <row r="2479" spans="1:2" x14ac:dyDescent="0.25">
      <c r="A2479" s="41"/>
      <c r="B2479" s="41"/>
    </row>
    <row r="2480" spans="1:2" x14ac:dyDescent="0.25">
      <c r="A2480" s="41"/>
      <c r="B2480" s="41"/>
    </row>
    <row r="2481" spans="1:2" x14ac:dyDescent="0.25">
      <c r="A2481" s="41"/>
      <c r="B2481" s="41"/>
    </row>
    <row r="2482" spans="1:2" x14ac:dyDescent="0.25">
      <c r="A2482" s="41"/>
      <c r="B2482" s="41"/>
    </row>
    <row r="2483" spans="1:2" x14ac:dyDescent="0.25">
      <c r="A2483" s="41"/>
      <c r="B2483" s="41"/>
    </row>
    <row r="2484" spans="1:2" x14ac:dyDescent="0.25">
      <c r="A2484" s="41"/>
      <c r="B2484" s="41"/>
    </row>
    <row r="2485" spans="1:2" x14ac:dyDescent="0.25">
      <c r="A2485" s="41"/>
      <c r="B2485" s="41"/>
    </row>
    <row r="2486" spans="1:2" x14ac:dyDescent="0.25">
      <c r="A2486" s="41"/>
      <c r="B2486" s="41"/>
    </row>
    <row r="2487" spans="1:2" x14ac:dyDescent="0.25">
      <c r="A2487" s="41"/>
      <c r="B2487" s="41"/>
    </row>
    <row r="2488" spans="1:2" x14ac:dyDescent="0.25">
      <c r="A2488" s="41"/>
      <c r="B2488" s="41"/>
    </row>
    <row r="2489" spans="1:2" x14ac:dyDescent="0.25">
      <c r="A2489" s="41"/>
      <c r="B2489" s="41"/>
    </row>
    <row r="2490" spans="1:2" x14ac:dyDescent="0.25">
      <c r="A2490" s="41"/>
      <c r="B2490" s="41"/>
    </row>
    <row r="2491" spans="1:2" x14ac:dyDescent="0.25">
      <c r="A2491" s="41"/>
      <c r="B2491" s="41"/>
    </row>
    <row r="2492" spans="1:2" x14ac:dyDescent="0.25">
      <c r="A2492" s="41"/>
      <c r="B2492" s="41"/>
    </row>
    <row r="2493" spans="1:2" x14ac:dyDescent="0.25">
      <c r="A2493" s="41"/>
      <c r="B2493" s="41"/>
    </row>
    <row r="2494" spans="1:2" x14ac:dyDescent="0.25">
      <c r="A2494" s="41"/>
      <c r="B2494" s="41"/>
    </row>
    <row r="2495" spans="1:2" x14ac:dyDescent="0.25">
      <c r="A2495" s="41"/>
      <c r="B2495" s="41"/>
    </row>
    <row r="2496" spans="1:2" x14ac:dyDescent="0.25">
      <c r="A2496" s="41"/>
      <c r="B2496" s="41"/>
    </row>
    <row r="2497" spans="1:2" x14ac:dyDescent="0.25">
      <c r="A2497" s="41"/>
      <c r="B2497" s="41"/>
    </row>
    <row r="2498" spans="1:2" x14ac:dyDescent="0.25">
      <c r="A2498" s="41"/>
      <c r="B2498" s="41"/>
    </row>
    <row r="2499" spans="1:2" x14ac:dyDescent="0.25">
      <c r="A2499" s="41"/>
      <c r="B2499" s="41"/>
    </row>
    <row r="2500" spans="1:2" x14ac:dyDescent="0.25">
      <c r="A2500" s="41"/>
      <c r="B2500" s="41"/>
    </row>
    <row r="2501" spans="1:2" x14ac:dyDescent="0.25">
      <c r="A2501" s="41"/>
      <c r="B2501" s="41"/>
    </row>
    <row r="2502" spans="1:2" x14ac:dyDescent="0.25">
      <c r="A2502" s="41"/>
      <c r="B2502" s="41"/>
    </row>
    <row r="2503" spans="1:2" x14ac:dyDescent="0.25">
      <c r="A2503" s="41"/>
      <c r="B2503" s="41"/>
    </row>
    <row r="2504" spans="1:2" x14ac:dyDescent="0.25">
      <c r="A2504" s="41"/>
      <c r="B2504" s="41"/>
    </row>
    <row r="2505" spans="1:2" x14ac:dyDescent="0.25">
      <c r="A2505" s="41"/>
      <c r="B2505" s="41"/>
    </row>
    <row r="2506" spans="1:2" x14ac:dyDescent="0.25">
      <c r="A2506" s="41"/>
      <c r="B2506" s="41"/>
    </row>
    <row r="2507" spans="1:2" x14ac:dyDescent="0.25">
      <c r="A2507" s="41"/>
      <c r="B2507" s="41"/>
    </row>
    <row r="2508" spans="1:2" x14ac:dyDescent="0.25">
      <c r="A2508" s="41"/>
      <c r="B2508" s="41"/>
    </row>
    <row r="2509" spans="1:2" x14ac:dyDescent="0.25">
      <c r="A2509" s="41"/>
      <c r="B2509" s="41"/>
    </row>
    <row r="2510" spans="1:2" x14ac:dyDescent="0.25">
      <c r="A2510" s="41"/>
      <c r="B2510" s="41"/>
    </row>
    <row r="2511" spans="1:2" x14ac:dyDescent="0.25">
      <c r="A2511" s="41"/>
      <c r="B2511" s="41"/>
    </row>
    <row r="2512" spans="1:2" x14ac:dyDescent="0.25">
      <c r="A2512" s="41"/>
      <c r="B2512" s="41"/>
    </row>
    <row r="2513" spans="1:2" x14ac:dyDescent="0.25">
      <c r="A2513" s="41"/>
      <c r="B2513" s="41"/>
    </row>
    <row r="2514" spans="1:2" x14ac:dyDescent="0.25">
      <c r="A2514" s="41"/>
      <c r="B2514" s="41"/>
    </row>
    <row r="2515" spans="1:2" x14ac:dyDescent="0.25">
      <c r="A2515" s="41"/>
      <c r="B2515" s="41"/>
    </row>
    <row r="2516" spans="1:2" x14ac:dyDescent="0.25">
      <c r="A2516" s="41"/>
      <c r="B2516" s="41"/>
    </row>
    <row r="2517" spans="1:2" x14ac:dyDescent="0.25">
      <c r="A2517" s="41"/>
      <c r="B2517" s="41"/>
    </row>
    <row r="2518" spans="1:2" x14ac:dyDescent="0.25">
      <c r="A2518" s="41"/>
      <c r="B2518" s="41"/>
    </row>
    <row r="2519" spans="1:2" x14ac:dyDescent="0.25">
      <c r="A2519" s="41"/>
      <c r="B2519" s="41"/>
    </row>
    <row r="2520" spans="1:2" x14ac:dyDescent="0.25">
      <c r="A2520" s="41"/>
      <c r="B2520" s="41"/>
    </row>
    <row r="2521" spans="1:2" x14ac:dyDescent="0.25">
      <c r="A2521" s="41"/>
      <c r="B2521" s="41"/>
    </row>
    <row r="2522" spans="1:2" x14ac:dyDescent="0.25">
      <c r="A2522" s="41"/>
      <c r="B2522" s="41"/>
    </row>
    <row r="2523" spans="1:2" x14ac:dyDescent="0.25">
      <c r="A2523" s="41"/>
      <c r="B2523" s="41"/>
    </row>
    <row r="2524" spans="1:2" x14ac:dyDescent="0.25">
      <c r="A2524" s="41"/>
      <c r="B2524" s="41"/>
    </row>
    <row r="2525" spans="1:2" x14ac:dyDescent="0.25">
      <c r="A2525" s="41"/>
      <c r="B2525" s="41"/>
    </row>
    <row r="2526" spans="1:2" x14ac:dyDescent="0.25">
      <c r="A2526" s="41"/>
      <c r="B2526" s="41"/>
    </row>
    <row r="2527" spans="1:2" x14ac:dyDescent="0.25">
      <c r="A2527" s="41"/>
      <c r="B2527" s="41"/>
    </row>
    <row r="2528" spans="1:2" x14ac:dyDescent="0.25">
      <c r="A2528" s="41"/>
      <c r="B2528" s="41"/>
    </row>
    <row r="2529" spans="1:2" x14ac:dyDescent="0.25">
      <c r="A2529" s="41"/>
      <c r="B2529" s="41"/>
    </row>
    <row r="2530" spans="1:2" x14ac:dyDescent="0.25">
      <c r="A2530" s="41"/>
      <c r="B2530" s="41"/>
    </row>
    <row r="2531" spans="1:2" x14ac:dyDescent="0.25">
      <c r="A2531" s="41"/>
      <c r="B2531" s="41"/>
    </row>
    <row r="2532" spans="1:2" x14ac:dyDescent="0.25">
      <c r="A2532" s="41"/>
      <c r="B2532" s="41"/>
    </row>
    <row r="2533" spans="1:2" x14ac:dyDescent="0.25">
      <c r="A2533" s="41"/>
      <c r="B2533" s="41"/>
    </row>
    <row r="2534" spans="1:2" x14ac:dyDescent="0.25">
      <c r="A2534" s="41"/>
      <c r="B2534" s="41"/>
    </row>
    <row r="2535" spans="1:2" x14ac:dyDescent="0.25">
      <c r="A2535" s="41"/>
      <c r="B2535" s="41"/>
    </row>
    <row r="2536" spans="1:2" x14ac:dyDescent="0.25">
      <c r="A2536" s="41"/>
      <c r="B2536" s="41"/>
    </row>
    <row r="2537" spans="1:2" x14ac:dyDescent="0.25">
      <c r="A2537" s="41"/>
      <c r="B2537" s="41"/>
    </row>
    <row r="2538" spans="1:2" x14ac:dyDescent="0.25">
      <c r="A2538" s="41"/>
      <c r="B2538" s="41"/>
    </row>
    <row r="2539" spans="1:2" x14ac:dyDescent="0.25">
      <c r="A2539" s="41"/>
      <c r="B2539" s="41"/>
    </row>
    <row r="2540" spans="1:2" x14ac:dyDescent="0.25">
      <c r="A2540" s="41"/>
      <c r="B2540" s="41"/>
    </row>
    <row r="2541" spans="1:2" x14ac:dyDescent="0.25">
      <c r="A2541" s="41"/>
      <c r="B2541" s="41"/>
    </row>
    <row r="2542" spans="1:2" x14ac:dyDescent="0.25">
      <c r="A2542" s="41"/>
      <c r="B2542" s="41"/>
    </row>
    <row r="2543" spans="1:2" x14ac:dyDescent="0.25">
      <c r="A2543" s="41"/>
      <c r="B2543" s="41"/>
    </row>
    <row r="2544" spans="1:2" x14ac:dyDescent="0.25">
      <c r="A2544" s="41"/>
      <c r="B2544" s="41"/>
    </row>
    <row r="2545" spans="1:2" x14ac:dyDescent="0.25">
      <c r="A2545" s="41"/>
      <c r="B2545" s="41"/>
    </row>
    <row r="2546" spans="1:2" x14ac:dyDescent="0.25">
      <c r="A2546" s="41"/>
      <c r="B2546" s="41"/>
    </row>
    <row r="2547" spans="1:2" x14ac:dyDescent="0.25">
      <c r="A2547" s="41"/>
      <c r="B2547" s="41"/>
    </row>
    <row r="2548" spans="1:2" x14ac:dyDescent="0.25">
      <c r="A2548" s="41"/>
      <c r="B2548" s="41"/>
    </row>
    <row r="2549" spans="1:2" x14ac:dyDescent="0.25">
      <c r="A2549" s="41"/>
      <c r="B2549" s="41"/>
    </row>
    <row r="2550" spans="1:2" x14ac:dyDescent="0.25">
      <c r="A2550" s="41"/>
      <c r="B2550" s="41"/>
    </row>
    <row r="2551" spans="1:2" x14ac:dyDescent="0.25">
      <c r="A2551" s="41"/>
      <c r="B2551" s="41"/>
    </row>
    <row r="2552" spans="1:2" x14ac:dyDescent="0.25">
      <c r="A2552" s="41"/>
      <c r="B2552" s="41"/>
    </row>
    <row r="2553" spans="1:2" x14ac:dyDescent="0.25">
      <c r="A2553" s="41"/>
      <c r="B2553" s="41"/>
    </row>
    <row r="2554" spans="1:2" x14ac:dyDescent="0.25">
      <c r="A2554" s="41"/>
      <c r="B2554" s="41"/>
    </row>
    <row r="2555" spans="1:2" x14ac:dyDescent="0.25">
      <c r="A2555" s="41"/>
      <c r="B2555" s="41"/>
    </row>
    <row r="2556" spans="1:2" x14ac:dyDescent="0.25">
      <c r="A2556" s="41"/>
      <c r="B2556" s="41"/>
    </row>
    <row r="2557" spans="1:2" x14ac:dyDescent="0.25">
      <c r="A2557" s="41"/>
      <c r="B2557" s="41"/>
    </row>
    <row r="2558" spans="1:2" x14ac:dyDescent="0.25">
      <c r="A2558" s="41"/>
      <c r="B2558" s="41"/>
    </row>
    <row r="2559" spans="1:2" x14ac:dyDescent="0.25">
      <c r="A2559" s="41"/>
      <c r="B2559" s="41"/>
    </row>
    <row r="2560" spans="1:2" x14ac:dyDescent="0.25">
      <c r="A2560" s="41"/>
      <c r="B2560" s="41"/>
    </row>
    <row r="2561" spans="1:2" x14ac:dyDescent="0.25">
      <c r="A2561" s="41"/>
      <c r="B2561" s="41"/>
    </row>
    <row r="2562" spans="1:2" x14ac:dyDescent="0.25">
      <c r="A2562" s="41"/>
      <c r="B2562" s="41"/>
    </row>
    <row r="2563" spans="1:2" x14ac:dyDescent="0.25">
      <c r="A2563" s="41"/>
      <c r="B2563" s="41"/>
    </row>
    <row r="2564" spans="1:2" x14ac:dyDescent="0.25">
      <c r="A2564" s="41"/>
      <c r="B2564" s="41"/>
    </row>
    <row r="2565" spans="1:2" x14ac:dyDescent="0.25">
      <c r="A2565" s="41"/>
      <c r="B2565" s="41"/>
    </row>
    <row r="2566" spans="1:2" x14ac:dyDescent="0.25">
      <c r="A2566" s="41"/>
      <c r="B2566" s="41"/>
    </row>
    <row r="2567" spans="1:2" x14ac:dyDescent="0.25">
      <c r="A2567" s="41"/>
      <c r="B2567" s="41"/>
    </row>
    <row r="2568" spans="1:2" x14ac:dyDescent="0.25">
      <c r="A2568" s="41"/>
      <c r="B2568" s="41"/>
    </row>
    <row r="2569" spans="1:2" x14ac:dyDescent="0.25">
      <c r="A2569" s="41"/>
      <c r="B2569" s="41"/>
    </row>
    <row r="2570" spans="1:2" x14ac:dyDescent="0.25">
      <c r="A2570" s="41"/>
      <c r="B2570" s="41"/>
    </row>
    <row r="2571" spans="1:2" x14ac:dyDescent="0.25">
      <c r="A2571" s="41"/>
      <c r="B2571" s="41"/>
    </row>
    <row r="2572" spans="1:2" x14ac:dyDescent="0.25">
      <c r="A2572" s="41"/>
      <c r="B2572" s="41"/>
    </row>
    <row r="2573" spans="1:2" x14ac:dyDescent="0.25">
      <c r="A2573" s="41"/>
      <c r="B2573" s="41"/>
    </row>
    <row r="2574" spans="1:2" x14ac:dyDescent="0.25">
      <c r="A2574" s="41"/>
      <c r="B2574" s="41"/>
    </row>
    <row r="2575" spans="1:2" x14ac:dyDescent="0.25">
      <c r="A2575" s="41"/>
      <c r="B2575" s="41"/>
    </row>
    <row r="2576" spans="1:2" x14ac:dyDescent="0.25">
      <c r="A2576" s="41"/>
      <c r="B2576" s="41"/>
    </row>
    <row r="2577" spans="1:2" x14ac:dyDescent="0.25">
      <c r="A2577" s="41"/>
      <c r="B2577" s="41"/>
    </row>
    <row r="2578" spans="1:2" x14ac:dyDescent="0.25">
      <c r="A2578" s="41"/>
      <c r="B2578" s="41"/>
    </row>
    <row r="2579" spans="1:2" x14ac:dyDescent="0.25">
      <c r="A2579" s="41"/>
      <c r="B2579" s="41"/>
    </row>
    <row r="2580" spans="1:2" x14ac:dyDescent="0.25">
      <c r="A2580" s="41"/>
      <c r="B2580" s="41"/>
    </row>
    <row r="2581" spans="1:2" x14ac:dyDescent="0.25">
      <c r="A2581" s="41"/>
      <c r="B2581" s="41"/>
    </row>
    <row r="2582" spans="1:2" x14ac:dyDescent="0.25">
      <c r="A2582" s="41"/>
      <c r="B2582" s="41"/>
    </row>
    <row r="2583" spans="1:2" x14ac:dyDescent="0.25">
      <c r="A2583" s="41"/>
      <c r="B2583" s="41"/>
    </row>
    <row r="2584" spans="1:2" x14ac:dyDescent="0.25">
      <c r="A2584" s="41"/>
      <c r="B2584" s="41"/>
    </row>
    <row r="2585" spans="1:2" x14ac:dyDescent="0.25">
      <c r="A2585" s="41"/>
      <c r="B2585" s="41"/>
    </row>
    <row r="2586" spans="1:2" x14ac:dyDescent="0.25">
      <c r="A2586" s="41"/>
      <c r="B2586" s="41"/>
    </row>
    <row r="2587" spans="1:2" x14ac:dyDescent="0.25">
      <c r="A2587" s="41"/>
      <c r="B2587" s="41"/>
    </row>
    <row r="2588" spans="1:2" x14ac:dyDescent="0.25">
      <c r="A2588" s="41"/>
      <c r="B2588" s="41"/>
    </row>
    <row r="2589" spans="1:2" x14ac:dyDescent="0.25">
      <c r="A2589" s="41"/>
      <c r="B2589" s="41"/>
    </row>
    <row r="2590" spans="1:2" x14ac:dyDescent="0.25">
      <c r="A2590" s="41"/>
      <c r="B2590" s="41"/>
    </row>
    <row r="2591" spans="1:2" x14ac:dyDescent="0.25">
      <c r="A2591" s="41"/>
      <c r="B2591" s="41"/>
    </row>
    <row r="2592" spans="1:2" x14ac:dyDescent="0.25">
      <c r="A2592" s="41"/>
      <c r="B2592" s="41"/>
    </row>
    <row r="2593" spans="1:2" x14ac:dyDescent="0.25">
      <c r="A2593" s="41"/>
      <c r="B2593" s="41"/>
    </row>
    <row r="2594" spans="1:2" x14ac:dyDescent="0.25">
      <c r="A2594" s="41"/>
      <c r="B2594" s="41"/>
    </row>
    <row r="2595" spans="1:2" x14ac:dyDescent="0.25">
      <c r="A2595" s="41"/>
      <c r="B2595" s="41"/>
    </row>
    <row r="2596" spans="1:2" x14ac:dyDescent="0.25">
      <c r="A2596" s="41"/>
      <c r="B2596" s="41"/>
    </row>
    <row r="2597" spans="1:2" x14ac:dyDescent="0.25">
      <c r="A2597" s="41"/>
      <c r="B2597" s="41"/>
    </row>
    <row r="2598" spans="1:2" x14ac:dyDescent="0.25">
      <c r="A2598" s="41"/>
      <c r="B2598" s="41"/>
    </row>
    <row r="2599" spans="1:2" x14ac:dyDescent="0.25">
      <c r="A2599" s="41"/>
      <c r="B2599" s="41"/>
    </row>
    <row r="2600" spans="1:2" x14ac:dyDescent="0.25">
      <c r="A2600" s="41"/>
      <c r="B2600" s="41"/>
    </row>
    <row r="2601" spans="1:2" x14ac:dyDescent="0.25">
      <c r="A2601" s="41"/>
      <c r="B2601" s="41"/>
    </row>
    <row r="2602" spans="1:2" x14ac:dyDescent="0.25">
      <c r="A2602" s="41"/>
      <c r="B2602" s="41"/>
    </row>
    <row r="2603" spans="1:2" x14ac:dyDescent="0.25">
      <c r="A2603" s="41"/>
      <c r="B2603" s="41"/>
    </row>
    <row r="2604" spans="1:2" x14ac:dyDescent="0.25">
      <c r="A2604" s="41"/>
      <c r="B2604" s="41"/>
    </row>
    <row r="2605" spans="1:2" x14ac:dyDescent="0.25">
      <c r="A2605" s="41"/>
      <c r="B2605" s="41"/>
    </row>
    <row r="2606" spans="1:2" x14ac:dyDescent="0.25">
      <c r="A2606" s="41"/>
      <c r="B2606" s="41"/>
    </row>
    <row r="2607" spans="1:2" x14ac:dyDescent="0.25">
      <c r="A2607" s="41"/>
      <c r="B2607" s="41"/>
    </row>
    <row r="2608" spans="1:2" x14ac:dyDescent="0.25">
      <c r="A2608" s="41"/>
      <c r="B2608" s="41"/>
    </row>
    <row r="2609" spans="1:2" x14ac:dyDescent="0.25">
      <c r="A2609" s="41"/>
      <c r="B2609" s="41"/>
    </row>
    <row r="2610" spans="1:2" x14ac:dyDescent="0.25">
      <c r="A2610" s="41"/>
      <c r="B2610" s="41"/>
    </row>
    <row r="2611" spans="1:2" x14ac:dyDescent="0.25">
      <c r="A2611" s="41"/>
      <c r="B2611" s="41"/>
    </row>
    <row r="2612" spans="1:2" x14ac:dyDescent="0.25">
      <c r="A2612" s="41"/>
      <c r="B2612" s="41"/>
    </row>
    <row r="2613" spans="1:2" x14ac:dyDescent="0.25">
      <c r="A2613" s="41"/>
      <c r="B2613" s="41"/>
    </row>
    <row r="2614" spans="1:2" x14ac:dyDescent="0.25">
      <c r="A2614" s="41"/>
      <c r="B2614" s="41"/>
    </row>
    <row r="2615" spans="1:2" x14ac:dyDescent="0.25">
      <c r="A2615" s="41"/>
      <c r="B2615" s="41"/>
    </row>
    <row r="2616" spans="1:2" x14ac:dyDescent="0.25">
      <c r="A2616" s="41"/>
      <c r="B2616" s="41"/>
    </row>
    <row r="2617" spans="1:2" x14ac:dyDescent="0.25">
      <c r="A2617" s="41"/>
      <c r="B2617" s="41"/>
    </row>
    <row r="2618" spans="1:2" x14ac:dyDescent="0.25">
      <c r="A2618" s="41"/>
      <c r="B2618" s="41"/>
    </row>
    <row r="2619" spans="1:2" x14ac:dyDescent="0.25">
      <c r="A2619" s="41"/>
      <c r="B2619" s="41"/>
    </row>
    <row r="2620" spans="1:2" x14ac:dyDescent="0.25">
      <c r="A2620" s="41"/>
      <c r="B2620" s="41"/>
    </row>
    <row r="2621" spans="1:2" x14ac:dyDescent="0.25">
      <c r="A2621" s="41"/>
      <c r="B2621" s="41"/>
    </row>
    <row r="2622" spans="1:2" x14ac:dyDescent="0.25">
      <c r="A2622" s="41"/>
      <c r="B2622" s="41"/>
    </row>
    <row r="2623" spans="1:2" x14ac:dyDescent="0.25">
      <c r="A2623" s="41"/>
      <c r="B2623" s="41"/>
    </row>
    <row r="2624" spans="1:2" x14ac:dyDescent="0.25">
      <c r="A2624" s="41"/>
      <c r="B2624" s="41"/>
    </row>
    <row r="2625" spans="1:2" x14ac:dyDescent="0.25">
      <c r="A2625" s="41"/>
      <c r="B2625" s="41"/>
    </row>
    <row r="2626" spans="1:2" x14ac:dyDescent="0.25">
      <c r="A2626" s="41"/>
      <c r="B2626" s="41"/>
    </row>
    <row r="2627" spans="1:2" x14ac:dyDescent="0.25">
      <c r="A2627" s="41"/>
      <c r="B2627" s="41"/>
    </row>
    <row r="2628" spans="1:2" x14ac:dyDescent="0.25">
      <c r="A2628" s="41"/>
      <c r="B2628" s="41"/>
    </row>
    <row r="2629" spans="1:2" x14ac:dyDescent="0.25">
      <c r="A2629" s="41"/>
      <c r="B2629" s="41"/>
    </row>
    <row r="2630" spans="1:2" x14ac:dyDescent="0.25">
      <c r="A2630" s="41"/>
      <c r="B2630" s="41"/>
    </row>
    <row r="2631" spans="1:2" x14ac:dyDescent="0.25">
      <c r="A2631" s="41"/>
      <c r="B2631" s="41"/>
    </row>
    <row r="2632" spans="1:2" x14ac:dyDescent="0.25">
      <c r="A2632" s="41"/>
      <c r="B2632" s="41"/>
    </row>
    <row r="2633" spans="1:2" x14ac:dyDescent="0.25">
      <c r="A2633" s="41"/>
      <c r="B2633" s="41"/>
    </row>
    <row r="2634" spans="1:2" x14ac:dyDescent="0.25">
      <c r="A2634" s="41"/>
      <c r="B2634" s="41"/>
    </row>
    <row r="2635" spans="1:2" x14ac:dyDescent="0.25">
      <c r="A2635" s="41"/>
      <c r="B2635" s="41"/>
    </row>
    <row r="2636" spans="1:2" x14ac:dyDescent="0.25">
      <c r="A2636" s="41"/>
      <c r="B2636" s="41"/>
    </row>
    <row r="2637" spans="1:2" x14ac:dyDescent="0.25">
      <c r="A2637" s="41"/>
      <c r="B2637" s="41"/>
    </row>
    <row r="2638" spans="1:2" x14ac:dyDescent="0.25">
      <c r="A2638" s="41"/>
      <c r="B2638" s="41"/>
    </row>
    <row r="2639" spans="1:2" x14ac:dyDescent="0.25">
      <c r="A2639" s="41"/>
      <c r="B2639" s="41"/>
    </row>
    <row r="2640" spans="1:2" x14ac:dyDescent="0.25">
      <c r="A2640" s="41"/>
      <c r="B2640" s="41"/>
    </row>
    <row r="2641" spans="1:2" x14ac:dyDescent="0.25">
      <c r="A2641" s="41"/>
      <c r="B2641" s="41"/>
    </row>
    <row r="2642" spans="1:2" x14ac:dyDescent="0.25">
      <c r="A2642" s="41"/>
      <c r="B2642" s="41"/>
    </row>
    <row r="2643" spans="1:2" x14ac:dyDescent="0.25">
      <c r="A2643" s="41"/>
      <c r="B2643" s="41"/>
    </row>
    <row r="2644" spans="1:2" x14ac:dyDescent="0.25">
      <c r="A2644" s="41"/>
      <c r="B2644" s="41"/>
    </row>
    <row r="2645" spans="1:2" x14ac:dyDescent="0.25">
      <c r="A2645" s="41"/>
      <c r="B2645" s="41"/>
    </row>
    <row r="2646" spans="1:2" x14ac:dyDescent="0.25">
      <c r="A2646" s="41"/>
      <c r="B2646" s="41"/>
    </row>
    <row r="2647" spans="1:2" x14ac:dyDescent="0.25">
      <c r="A2647" s="41"/>
      <c r="B2647" s="41"/>
    </row>
    <row r="2648" spans="1:2" x14ac:dyDescent="0.25">
      <c r="A2648" s="41"/>
      <c r="B2648" s="41"/>
    </row>
    <row r="2649" spans="1:2" x14ac:dyDescent="0.25">
      <c r="A2649" s="41"/>
      <c r="B2649" s="41"/>
    </row>
    <row r="2650" spans="1:2" x14ac:dyDescent="0.25">
      <c r="A2650" s="41"/>
      <c r="B2650" s="41"/>
    </row>
    <row r="2651" spans="1:2" x14ac:dyDescent="0.25">
      <c r="A2651" s="41"/>
      <c r="B2651" s="41"/>
    </row>
    <row r="2652" spans="1:2" x14ac:dyDescent="0.25">
      <c r="A2652" s="41"/>
      <c r="B2652" s="41"/>
    </row>
    <row r="2653" spans="1:2" x14ac:dyDescent="0.25">
      <c r="A2653" s="41"/>
      <c r="B2653" s="41"/>
    </row>
    <row r="2654" spans="1:2" x14ac:dyDescent="0.25">
      <c r="A2654" s="41"/>
      <c r="B2654" s="41"/>
    </row>
    <row r="2655" spans="1:2" x14ac:dyDescent="0.25">
      <c r="A2655" s="41"/>
      <c r="B2655" s="41"/>
    </row>
    <row r="2656" spans="1:2" x14ac:dyDescent="0.25">
      <c r="A2656" s="41"/>
      <c r="B2656" s="41"/>
    </row>
    <row r="2657" spans="1:2" x14ac:dyDescent="0.25">
      <c r="A2657" s="41"/>
      <c r="B2657" s="41"/>
    </row>
    <row r="2658" spans="1:2" x14ac:dyDescent="0.25">
      <c r="A2658" s="41"/>
      <c r="B2658" s="41"/>
    </row>
    <row r="2659" spans="1:2" x14ac:dyDescent="0.25">
      <c r="A2659" s="41"/>
      <c r="B2659" s="41"/>
    </row>
    <row r="2660" spans="1:2" x14ac:dyDescent="0.25">
      <c r="A2660" s="41"/>
      <c r="B2660" s="41"/>
    </row>
    <row r="2661" spans="1:2" x14ac:dyDescent="0.25">
      <c r="A2661" s="41"/>
      <c r="B2661" s="41"/>
    </row>
    <row r="2662" spans="1:2" x14ac:dyDescent="0.25">
      <c r="A2662" s="41"/>
      <c r="B2662" s="41"/>
    </row>
    <row r="2663" spans="1:2" x14ac:dyDescent="0.25">
      <c r="A2663" s="41"/>
      <c r="B2663" s="41"/>
    </row>
    <row r="2664" spans="1:2" x14ac:dyDescent="0.25">
      <c r="A2664" s="41"/>
      <c r="B2664" s="41"/>
    </row>
    <row r="2665" spans="1:2" x14ac:dyDescent="0.25">
      <c r="A2665" s="41"/>
      <c r="B2665" s="41"/>
    </row>
    <row r="2666" spans="1:2" x14ac:dyDescent="0.25">
      <c r="A2666" s="41"/>
      <c r="B2666" s="41"/>
    </row>
    <row r="2667" spans="1:2" x14ac:dyDescent="0.25">
      <c r="A2667" s="41"/>
      <c r="B2667" s="41"/>
    </row>
    <row r="2668" spans="1:2" x14ac:dyDescent="0.25">
      <c r="A2668" s="41"/>
      <c r="B2668" s="41"/>
    </row>
    <row r="2669" spans="1:2" x14ac:dyDescent="0.25">
      <c r="A2669" s="41"/>
      <c r="B2669" s="41"/>
    </row>
    <row r="2670" spans="1:2" x14ac:dyDescent="0.25">
      <c r="A2670" s="41"/>
      <c r="B2670" s="41"/>
    </row>
    <row r="2671" spans="1:2" x14ac:dyDescent="0.25">
      <c r="A2671" s="41"/>
      <c r="B2671" s="41"/>
    </row>
    <row r="2672" spans="1:2" x14ac:dyDescent="0.25">
      <c r="A2672" s="41"/>
      <c r="B2672" s="41"/>
    </row>
    <row r="2673" spans="1:2" x14ac:dyDescent="0.25">
      <c r="A2673" s="41"/>
      <c r="B2673" s="41"/>
    </row>
    <row r="2674" spans="1:2" x14ac:dyDescent="0.25">
      <c r="A2674" s="41"/>
      <c r="B2674" s="41"/>
    </row>
    <row r="2675" spans="1:2" x14ac:dyDescent="0.25">
      <c r="A2675" s="41"/>
      <c r="B2675" s="41"/>
    </row>
    <row r="2676" spans="1:2" x14ac:dyDescent="0.25">
      <c r="A2676" s="41"/>
      <c r="B2676" s="41"/>
    </row>
    <row r="2677" spans="1:2" x14ac:dyDescent="0.25">
      <c r="A2677" s="41"/>
      <c r="B2677" s="41"/>
    </row>
    <row r="2678" spans="1:2" x14ac:dyDescent="0.25">
      <c r="A2678" s="41"/>
      <c r="B2678" s="41"/>
    </row>
    <row r="2679" spans="1:2" x14ac:dyDescent="0.25">
      <c r="A2679" s="41"/>
      <c r="B2679" s="41"/>
    </row>
    <row r="2680" spans="1:2" x14ac:dyDescent="0.25">
      <c r="A2680" s="41"/>
      <c r="B2680" s="41"/>
    </row>
    <row r="2681" spans="1:2" x14ac:dyDescent="0.25">
      <c r="A2681" s="41"/>
      <c r="B2681" s="41"/>
    </row>
    <row r="2682" spans="1:2" x14ac:dyDescent="0.25">
      <c r="A2682" s="41"/>
      <c r="B2682" s="41"/>
    </row>
    <row r="2683" spans="1:2" x14ac:dyDescent="0.25">
      <c r="A2683" s="41"/>
      <c r="B2683" s="41"/>
    </row>
    <row r="2684" spans="1:2" x14ac:dyDescent="0.25">
      <c r="A2684" s="41"/>
      <c r="B2684" s="41"/>
    </row>
    <row r="2685" spans="1:2" x14ac:dyDescent="0.25">
      <c r="A2685" s="41"/>
      <c r="B2685" s="41"/>
    </row>
    <row r="2686" spans="1:2" x14ac:dyDescent="0.25">
      <c r="A2686" s="41"/>
      <c r="B2686" s="41"/>
    </row>
    <row r="2687" spans="1:2" x14ac:dyDescent="0.25">
      <c r="A2687" s="41"/>
      <c r="B2687" s="41"/>
    </row>
    <row r="2688" spans="1:2" x14ac:dyDescent="0.25">
      <c r="A2688" s="41"/>
      <c r="B2688" s="41"/>
    </row>
    <row r="2689" spans="1:2" x14ac:dyDescent="0.25">
      <c r="A2689" s="41"/>
      <c r="B2689" s="41"/>
    </row>
    <row r="2690" spans="1:2" x14ac:dyDescent="0.25">
      <c r="A2690" s="41"/>
      <c r="B2690" s="41"/>
    </row>
    <row r="2691" spans="1:2" x14ac:dyDescent="0.25">
      <c r="A2691" s="41"/>
      <c r="B2691" s="41"/>
    </row>
    <row r="2692" spans="1:2" x14ac:dyDescent="0.25">
      <c r="A2692" s="41"/>
      <c r="B2692" s="41"/>
    </row>
    <row r="2693" spans="1:2" x14ac:dyDescent="0.25">
      <c r="A2693" s="41"/>
      <c r="B2693" s="41"/>
    </row>
    <row r="2694" spans="1:2" x14ac:dyDescent="0.25">
      <c r="A2694" s="41"/>
      <c r="B2694" s="41"/>
    </row>
    <row r="2695" spans="1:2" x14ac:dyDescent="0.25">
      <c r="A2695" s="41"/>
      <c r="B2695" s="41"/>
    </row>
    <row r="2696" spans="1:2" x14ac:dyDescent="0.25">
      <c r="A2696" s="41"/>
      <c r="B2696" s="41"/>
    </row>
    <row r="2697" spans="1:2" x14ac:dyDescent="0.25">
      <c r="A2697" s="41"/>
      <c r="B2697" s="41"/>
    </row>
    <row r="2698" spans="1:2" x14ac:dyDescent="0.25">
      <c r="A2698" s="41"/>
      <c r="B2698" s="41"/>
    </row>
    <row r="2699" spans="1:2" x14ac:dyDescent="0.25">
      <c r="A2699" s="41"/>
      <c r="B2699" s="41"/>
    </row>
    <row r="2700" spans="1:2" x14ac:dyDescent="0.25">
      <c r="A2700" s="41"/>
      <c r="B2700" s="41"/>
    </row>
    <row r="2701" spans="1:2" x14ac:dyDescent="0.25">
      <c r="A2701" s="41"/>
      <c r="B2701" s="41"/>
    </row>
    <row r="2702" spans="1:2" x14ac:dyDescent="0.25">
      <c r="A2702" s="41"/>
      <c r="B2702" s="41"/>
    </row>
    <row r="2703" spans="1:2" x14ac:dyDescent="0.25">
      <c r="A2703" s="41"/>
      <c r="B2703" s="41"/>
    </row>
    <row r="2704" spans="1:2" x14ac:dyDescent="0.25">
      <c r="A2704" s="41"/>
      <c r="B2704" s="41"/>
    </row>
    <row r="2705" spans="1:2" x14ac:dyDescent="0.25">
      <c r="A2705" s="41"/>
      <c r="B2705" s="41"/>
    </row>
    <row r="2706" spans="1:2" x14ac:dyDescent="0.25">
      <c r="A2706" s="41"/>
      <c r="B2706" s="41"/>
    </row>
    <row r="2707" spans="1:2" x14ac:dyDescent="0.25">
      <c r="A2707" s="41"/>
      <c r="B2707" s="41"/>
    </row>
    <row r="2708" spans="1:2" x14ac:dyDescent="0.25">
      <c r="A2708" s="41"/>
      <c r="B2708" s="41"/>
    </row>
    <row r="2709" spans="1:2" x14ac:dyDescent="0.25">
      <c r="A2709" s="41"/>
      <c r="B2709" s="41"/>
    </row>
    <row r="2710" spans="1:2" x14ac:dyDescent="0.25">
      <c r="A2710" s="41"/>
      <c r="B2710" s="41"/>
    </row>
    <row r="2711" spans="1:2" x14ac:dyDescent="0.25">
      <c r="A2711" s="41"/>
      <c r="B2711" s="41"/>
    </row>
    <row r="2712" spans="1:2" x14ac:dyDescent="0.25">
      <c r="A2712" s="41"/>
      <c r="B2712" s="41"/>
    </row>
    <row r="2713" spans="1:2" x14ac:dyDescent="0.25">
      <c r="A2713" s="41"/>
      <c r="B2713" s="41"/>
    </row>
    <row r="2714" spans="1:2" x14ac:dyDescent="0.25">
      <c r="A2714" s="41"/>
      <c r="B2714" s="41"/>
    </row>
    <row r="2715" spans="1:2" x14ac:dyDescent="0.25">
      <c r="A2715" s="41"/>
      <c r="B2715" s="41"/>
    </row>
    <row r="2716" spans="1:2" x14ac:dyDescent="0.25">
      <c r="A2716" s="41"/>
      <c r="B2716" s="41"/>
    </row>
    <row r="2717" spans="1:2" x14ac:dyDescent="0.25">
      <c r="A2717" s="41"/>
      <c r="B2717" s="41"/>
    </row>
    <row r="2718" spans="1:2" x14ac:dyDescent="0.25">
      <c r="A2718" s="41"/>
      <c r="B2718" s="41"/>
    </row>
    <row r="2719" spans="1:2" x14ac:dyDescent="0.25">
      <c r="A2719" s="41"/>
      <c r="B2719" s="41"/>
    </row>
    <row r="2720" spans="1:2" x14ac:dyDescent="0.25">
      <c r="A2720" s="41"/>
      <c r="B2720" s="41"/>
    </row>
    <row r="2721" spans="1:2" x14ac:dyDescent="0.25">
      <c r="A2721" s="41"/>
      <c r="B2721" s="41"/>
    </row>
    <row r="2722" spans="1:2" x14ac:dyDescent="0.25">
      <c r="A2722" s="41"/>
      <c r="B2722" s="41"/>
    </row>
    <row r="2723" spans="1:2" x14ac:dyDescent="0.25">
      <c r="A2723" s="41"/>
      <c r="B2723" s="41"/>
    </row>
    <row r="2724" spans="1:2" x14ac:dyDescent="0.25">
      <c r="A2724" s="41"/>
      <c r="B2724" s="41"/>
    </row>
    <row r="2725" spans="1:2" x14ac:dyDescent="0.25">
      <c r="A2725" s="41"/>
      <c r="B2725" s="41"/>
    </row>
    <row r="2726" spans="1:2" x14ac:dyDescent="0.25">
      <c r="A2726" s="41"/>
      <c r="B2726" s="41"/>
    </row>
    <row r="2727" spans="1:2" x14ac:dyDescent="0.25">
      <c r="A2727" s="41"/>
      <c r="B2727" s="41"/>
    </row>
    <row r="2728" spans="1:2" x14ac:dyDescent="0.25">
      <c r="A2728" s="41"/>
      <c r="B2728" s="41"/>
    </row>
    <row r="2729" spans="1:2" x14ac:dyDescent="0.25">
      <c r="A2729" s="41"/>
      <c r="B2729" s="41"/>
    </row>
    <row r="2730" spans="1:2" x14ac:dyDescent="0.25">
      <c r="A2730" s="41"/>
      <c r="B2730" s="41"/>
    </row>
    <row r="2731" spans="1:2" x14ac:dyDescent="0.25">
      <c r="A2731" s="41"/>
      <c r="B2731" s="41"/>
    </row>
    <row r="2732" spans="1:2" x14ac:dyDescent="0.25">
      <c r="A2732" s="41"/>
      <c r="B2732" s="41"/>
    </row>
    <row r="2733" spans="1:2" x14ac:dyDescent="0.25">
      <c r="A2733" s="41"/>
      <c r="B2733" s="41"/>
    </row>
    <row r="2734" spans="1:2" x14ac:dyDescent="0.25">
      <c r="A2734" s="41"/>
      <c r="B2734" s="41"/>
    </row>
    <row r="2735" spans="1:2" x14ac:dyDescent="0.25">
      <c r="A2735" s="41"/>
      <c r="B2735" s="41"/>
    </row>
    <row r="2736" spans="1:2" x14ac:dyDescent="0.25">
      <c r="A2736" s="41"/>
      <c r="B2736" s="41"/>
    </row>
    <row r="2737" spans="1:2" x14ac:dyDescent="0.25">
      <c r="A2737" s="41"/>
      <c r="B2737" s="41"/>
    </row>
    <row r="2738" spans="1:2" x14ac:dyDescent="0.25">
      <c r="A2738" s="41"/>
      <c r="B2738" s="41"/>
    </row>
    <row r="2739" spans="1:2" x14ac:dyDescent="0.25">
      <c r="A2739" s="41"/>
      <c r="B2739" s="41"/>
    </row>
    <row r="2740" spans="1:2" x14ac:dyDescent="0.25">
      <c r="A2740" s="41"/>
      <c r="B2740" s="41"/>
    </row>
    <row r="2741" spans="1:2" x14ac:dyDescent="0.25">
      <c r="A2741" s="41"/>
      <c r="B2741" s="41"/>
    </row>
    <row r="2742" spans="1:2" x14ac:dyDescent="0.25">
      <c r="A2742" s="41"/>
      <c r="B2742" s="41"/>
    </row>
    <row r="2743" spans="1:2" x14ac:dyDescent="0.25">
      <c r="A2743" s="41"/>
      <c r="B2743" s="41"/>
    </row>
    <row r="2744" spans="1:2" x14ac:dyDescent="0.25">
      <c r="A2744" s="41"/>
      <c r="B2744" s="41"/>
    </row>
    <row r="2745" spans="1:2" x14ac:dyDescent="0.25">
      <c r="A2745" s="41"/>
      <c r="B2745" s="41"/>
    </row>
    <row r="2746" spans="1:2" x14ac:dyDescent="0.25">
      <c r="A2746" s="41"/>
      <c r="B2746" s="41"/>
    </row>
    <row r="2747" spans="1:2" x14ac:dyDescent="0.25">
      <c r="A2747" s="41"/>
      <c r="B2747" s="41"/>
    </row>
    <row r="2748" spans="1:2" x14ac:dyDescent="0.25">
      <c r="A2748" s="41"/>
      <c r="B2748" s="41"/>
    </row>
    <row r="2749" spans="1:2" x14ac:dyDescent="0.25">
      <c r="A2749" s="41"/>
      <c r="B2749" s="41"/>
    </row>
    <row r="2750" spans="1:2" x14ac:dyDescent="0.25">
      <c r="A2750" s="41"/>
      <c r="B2750" s="41"/>
    </row>
    <row r="2751" spans="1:2" x14ac:dyDescent="0.25">
      <c r="A2751" s="41"/>
      <c r="B2751" s="41"/>
    </row>
    <row r="2752" spans="1:2" x14ac:dyDescent="0.25">
      <c r="A2752" s="41"/>
      <c r="B2752" s="41"/>
    </row>
    <row r="2753" spans="1:2" x14ac:dyDescent="0.25">
      <c r="A2753" s="41"/>
      <c r="B2753" s="41"/>
    </row>
    <row r="2754" spans="1:2" x14ac:dyDescent="0.25">
      <c r="A2754" s="41"/>
      <c r="B2754" s="41"/>
    </row>
    <row r="2755" spans="1:2" x14ac:dyDescent="0.25">
      <c r="A2755" s="41"/>
      <c r="B2755" s="41"/>
    </row>
    <row r="2756" spans="1:2" x14ac:dyDescent="0.25">
      <c r="A2756" s="41"/>
      <c r="B2756" s="41"/>
    </row>
    <row r="2757" spans="1:2" x14ac:dyDescent="0.25">
      <c r="A2757" s="41"/>
      <c r="B2757" s="41"/>
    </row>
    <row r="2758" spans="1:2" x14ac:dyDescent="0.25">
      <c r="A2758" s="41"/>
      <c r="B2758" s="41"/>
    </row>
    <row r="2759" spans="1:2" x14ac:dyDescent="0.25">
      <c r="A2759" s="41"/>
      <c r="B2759" s="41"/>
    </row>
    <row r="2760" spans="1:2" x14ac:dyDescent="0.25">
      <c r="A2760" s="41"/>
      <c r="B2760" s="41"/>
    </row>
    <row r="2761" spans="1:2" x14ac:dyDescent="0.25">
      <c r="A2761" s="41"/>
      <c r="B2761" s="41"/>
    </row>
    <row r="2762" spans="1:2" x14ac:dyDescent="0.25">
      <c r="A2762" s="41"/>
      <c r="B2762" s="41"/>
    </row>
    <row r="2763" spans="1:2" x14ac:dyDescent="0.25">
      <c r="A2763" s="41"/>
      <c r="B2763" s="41"/>
    </row>
    <row r="2764" spans="1:2" x14ac:dyDescent="0.25">
      <c r="A2764" s="41"/>
      <c r="B2764" s="41"/>
    </row>
    <row r="2765" spans="1:2" x14ac:dyDescent="0.25">
      <c r="A2765" s="41"/>
      <c r="B2765" s="41"/>
    </row>
    <row r="2766" spans="1:2" x14ac:dyDescent="0.25">
      <c r="A2766" s="41"/>
      <c r="B2766" s="41"/>
    </row>
    <row r="2767" spans="1:2" x14ac:dyDescent="0.25">
      <c r="A2767" s="41"/>
      <c r="B2767" s="41"/>
    </row>
    <row r="2768" spans="1:2" x14ac:dyDescent="0.25">
      <c r="A2768" s="41"/>
      <c r="B2768" s="41"/>
    </row>
    <row r="2769" spans="1:2" x14ac:dyDescent="0.25">
      <c r="A2769" s="41"/>
      <c r="B2769" s="41"/>
    </row>
    <row r="2770" spans="1:2" x14ac:dyDescent="0.25">
      <c r="A2770" s="41"/>
      <c r="B2770" s="41"/>
    </row>
    <row r="2771" spans="1:2" x14ac:dyDescent="0.25">
      <c r="A2771" s="41"/>
      <c r="B2771" s="41"/>
    </row>
    <row r="2772" spans="1:2" x14ac:dyDescent="0.25">
      <c r="A2772" s="41"/>
      <c r="B2772" s="41"/>
    </row>
    <row r="2773" spans="1:2" x14ac:dyDescent="0.25">
      <c r="A2773" s="41"/>
      <c r="B2773" s="41"/>
    </row>
    <row r="2774" spans="1:2" x14ac:dyDescent="0.25">
      <c r="A2774" s="41"/>
      <c r="B2774" s="41"/>
    </row>
    <row r="2775" spans="1:2" x14ac:dyDescent="0.25">
      <c r="A2775" s="41"/>
      <c r="B2775" s="41"/>
    </row>
    <row r="2776" spans="1:2" x14ac:dyDescent="0.25">
      <c r="A2776" s="41"/>
      <c r="B2776" s="41"/>
    </row>
    <row r="2777" spans="1:2" x14ac:dyDescent="0.25">
      <c r="A2777" s="41"/>
      <c r="B2777" s="41"/>
    </row>
    <row r="2778" spans="1:2" x14ac:dyDescent="0.25">
      <c r="A2778" s="41"/>
      <c r="B2778" s="41"/>
    </row>
    <row r="2779" spans="1:2" x14ac:dyDescent="0.25">
      <c r="A2779" s="41"/>
      <c r="B2779" s="41"/>
    </row>
    <row r="2780" spans="1:2" x14ac:dyDescent="0.25">
      <c r="A2780" s="41"/>
      <c r="B2780" s="41"/>
    </row>
    <row r="2781" spans="1:2" x14ac:dyDescent="0.25">
      <c r="A2781" s="41"/>
      <c r="B2781" s="41"/>
    </row>
    <row r="2782" spans="1:2" x14ac:dyDescent="0.25">
      <c r="A2782" s="41"/>
      <c r="B2782" s="41"/>
    </row>
    <row r="2783" spans="1:2" x14ac:dyDescent="0.25">
      <c r="A2783" s="41"/>
      <c r="B2783" s="41"/>
    </row>
    <row r="2784" spans="1:2" x14ac:dyDescent="0.25">
      <c r="A2784" s="41"/>
      <c r="B2784" s="41"/>
    </row>
    <row r="2785" spans="1:2" x14ac:dyDescent="0.25">
      <c r="A2785" s="41"/>
      <c r="B2785" s="41"/>
    </row>
    <row r="2786" spans="1:2" x14ac:dyDescent="0.25">
      <c r="A2786" s="41"/>
      <c r="B2786" s="41"/>
    </row>
    <row r="2787" spans="1:2" x14ac:dyDescent="0.25">
      <c r="A2787" s="41"/>
      <c r="B2787" s="41"/>
    </row>
    <row r="2788" spans="1:2" x14ac:dyDescent="0.25">
      <c r="A2788" s="41"/>
      <c r="B2788" s="41"/>
    </row>
    <row r="2789" spans="1:2" x14ac:dyDescent="0.25">
      <c r="A2789" s="41"/>
      <c r="B2789" s="41"/>
    </row>
    <row r="2790" spans="1:2" x14ac:dyDescent="0.25">
      <c r="A2790" s="41"/>
      <c r="B2790" s="41"/>
    </row>
    <row r="2791" spans="1:2" x14ac:dyDescent="0.25">
      <c r="A2791" s="41"/>
      <c r="B2791" s="41"/>
    </row>
    <row r="2792" spans="1:2" x14ac:dyDescent="0.25">
      <c r="A2792" s="41"/>
      <c r="B2792" s="41"/>
    </row>
    <row r="2793" spans="1:2" x14ac:dyDescent="0.25">
      <c r="A2793" s="41"/>
      <c r="B2793" s="41"/>
    </row>
    <row r="2794" spans="1:2" x14ac:dyDescent="0.25">
      <c r="A2794" s="41"/>
      <c r="B2794" s="41"/>
    </row>
    <row r="2795" spans="1:2" x14ac:dyDescent="0.25">
      <c r="A2795" s="41"/>
      <c r="B2795" s="41"/>
    </row>
    <row r="2796" spans="1:2" x14ac:dyDescent="0.25">
      <c r="A2796" s="41"/>
      <c r="B2796" s="41"/>
    </row>
    <row r="2797" spans="1:2" x14ac:dyDescent="0.25">
      <c r="A2797" s="41"/>
      <c r="B2797" s="41"/>
    </row>
    <row r="2798" spans="1:2" x14ac:dyDescent="0.25">
      <c r="A2798" s="41"/>
      <c r="B2798" s="41"/>
    </row>
    <row r="2799" spans="1:2" x14ac:dyDescent="0.25">
      <c r="A2799" s="41"/>
      <c r="B2799" s="41"/>
    </row>
    <row r="2800" spans="1:2" x14ac:dyDescent="0.25">
      <c r="A2800" s="41"/>
      <c r="B2800" s="41"/>
    </row>
    <row r="2801" spans="1:2" x14ac:dyDescent="0.25">
      <c r="A2801" s="41"/>
      <c r="B2801" s="41"/>
    </row>
    <row r="2802" spans="1:2" x14ac:dyDescent="0.25">
      <c r="A2802" s="41"/>
      <c r="B2802" s="41"/>
    </row>
    <row r="2803" spans="1:2" x14ac:dyDescent="0.25">
      <c r="A2803" s="41"/>
      <c r="B2803" s="41"/>
    </row>
    <row r="2804" spans="1:2" x14ac:dyDescent="0.25">
      <c r="A2804" s="41"/>
      <c r="B2804" s="41"/>
    </row>
    <row r="2805" spans="1:2" x14ac:dyDescent="0.25">
      <c r="A2805" s="41"/>
      <c r="B2805" s="41"/>
    </row>
    <row r="2806" spans="1:2" x14ac:dyDescent="0.25">
      <c r="A2806" s="41"/>
      <c r="B2806" s="41"/>
    </row>
    <row r="2807" spans="1:2" x14ac:dyDescent="0.25">
      <c r="A2807" s="41"/>
      <c r="B2807" s="41"/>
    </row>
    <row r="2808" spans="1:2" x14ac:dyDescent="0.25">
      <c r="A2808" s="41"/>
      <c r="B2808" s="41"/>
    </row>
    <row r="2809" spans="1:2" x14ac:dyDescent="0.25">
      <c r="A2809" s="41"/>
      <c r="B2809" s="41"/>
    </row>
    <row r="2810" spans="1:2" x14ac:dyDescent="0.25">
      <c r="A2810" s="41"/>
      <c r="B2810" s="41"/>
    </row>
    <row r="2811" spans="1:2" x14ac:dyDescent="0.25">
      <c r="A2811" s="41"/>
      <c r="B2811" s="41"/>
    </row>
    <row r="2812" spans="1:2" x14ac:dyDescent="0.25">
      <c r="A2812" s="41"/>
      <c r="B2812" s="41"/>
    </row>
    <row r="2813" spans="1:2" x14ac:dyDescent="0.25">
      <c r="A2813" s="41"/>
      <c r="B2813" s="41"/>
    </row>
    <row r="2814" spans="1:2" x14ac:dyDescent="0.25">
      <c r="A2814" s="41"/>
      <c r="B2814" s="41"/>
    </row>
    <row r="2815" spans="1:2" x14ac:dyDescent="0.25">
      <c r="A2815" s="41"/>
      <c r="B2815" s="41"/>
    </row>
    <row r="2816" spans="1:2" x14ac:dyDescent="0.25">
      <c r="A2816" s="41"/>
      <c r="B2816" s="41"/>
    </row>
    <row r="2817" spans="1:2" x14ac:dyDescent="0.25">
      <c r="A2817" s="41"/>
      <c r="B2817" s="41"/>
    </row>
    <row r="2818" spans="1:2" x14ac:dyDescent="0.25">
      <c r="A2818" s="41"/>
      <c r="B2818" s="41"/>
    </row>
    <row r="2819" spans="1:2" x14ac:dyDescent="0.25">
      <c r="A2819" s="41"/>
      <c r="B2819" s="41"/>
    </row>
    <row r="2820" spans="1:2" x14ac:dyDescent="0.25">
      <c r="A2820" s="41"/>
      <c r="B2820" s="41"/>
    </row>
    <row r="2821" spans="1:2" x14ac:dyDescent="0.25">
      <c r="A2821" s="41"/>
      <c r="B2821" s="41"/>
    </row>
    <row r="2822" spans="1:2" x14ac:dyDescent="0.25">
      <c r="A2822" s="41"/>
      <c r="B2822" s="41"/>
    </row>
    <row r="2823" spans="1:2" x14ac:dyDescent="0.25">
      <c r="A2823" s="41"/>
      <c r="B2823" s="41"/>
    </row>
    <row r="2824" spans="1:2" x14ac:dyDescent="0.25">
      <c r="A2824" s="41"/>
      <c r="B2824" s="41"/>
    </row>
    <row r="2825" spans="1:2" x14ac:dyDescent="0.25">
      <c r="A2825" s="41"/>
      <c r="B2825" s="41"/>
    </row>
    <row r="2826" spans="1:2" x14ac:dyDescent="0.25">
      <c r="A2826" s="41"/>
      <c r="B2826" s="41"/>
    </row>
    <row r="2827" spans="1:2" x14ac:dyDescent="0.25">
      <c r="A2827" s="41"/>
      <c r="B2827" s="41"/>
    </row>
    <row r="2828" spans="1:2" x14ac:dyDescent="0.25">
      <c r="A2828" s="41"/>
      <c r="B2828" s="41"/>
    </row>
    <row r="2829" spans="1:2" x14ac:dyDescent="0.25">
      <c r="A2829" s="41"/>
      <c r="B2829" s="41"/>
    </row>
    <row r="2830" spans="1:2" x14ac:dyDescent="0.25">
      <c r="A2830" s="41"/>
      <c r="B2830" s="41"/>
    </row>
    <row r="2831" spans="1:2" x14ac:dyDescent="0.25">
      <c r="A2831" s="41"/>
      <c r="B2831" s="41"/>
    </row>
    <row r="2832" spans="1:2" x14ac:dyDescent="0.25">
      <c r="A2832" s="41"/>
      <c r="B2832" s="41"/>
    </row>
    <row r="2833" spans="1:2" x14ac:dyDescent="0.25">
      <c r="A2833" s="41"/>
      <c r="B2833" s="41"/>
    </row>
    <row r="2834" spans="1:2" x14ac:dyDescent="0.25">
      <c r="A2834" s="41"/>
      <c r="B2834" s="41"/>
    </row>
    <row r="2835" spans="1:2" x14ac:dyDescent="0.25">
      <c r="A2835" s="41"/>
      <c r="B2835" s="41"/>
    </row>
    <row r="2836" spans="1:2" x14ac:dyDescent="0.25">
      <c r="A2836" s="41"/>
      <c r="B2836" s="41"/>
    </row>
    <row r="2837" spans="1:2" x14ac:dyDescent="0.25">
      <c r="A2837" s="41"/>
      <c r="B2837" s="41"/>
    </row>
    <row r="2838" spans="1:2" x14ac:dyDescent="0.25">
      <c r="A2838" s="41"/>
      <c r="B2838" s="41"/>
    </row>
    <row r="2839" spans="1:2" x14ac:dyDescent="0.25">
      <c r="A2839" s="41"/>
      <c r="B2839" s="41"/>
    </row>
    <row r="2840" spans="1:2" x14ac:dyDescent="0.25">
      <c r="A2840" s="41"/>
      <c r="B2840" s="41"/>
    </row>
    <row r="2841" spans="1:2" x14ac:dyDescent="0.25">
      <c r="A2841" s="41"/>
      <c r="B2841" s="41"/>
    </row>
    <row r="2842" spans="1:2" x14ac:dyDescent="0.25">
      <c r="A2842" s="41"/>
      <c r="B2842" s="41"/>
    </row>
    <row r="2843" spans="1:2" x14ac:dyDescent="0.25">
      <c r="A2843" s="41"/>
      <c r="B2843" s="41"/>
    </row>
    <row r="2844" spans="1:2" x14ac:dyDescent="0.25">
      <c r="A2844" s="41"/>
      <c r="B2844" s="41"/>
    </row>
    <row r="2845" spans="1:2" x14ac:dyDescent="0.25">
      <c r="A2845" s="41"/>
      <c r="B2845" s="41"/>
    </row>
    <row r="2846" spans="1:2" x14ac:dyDescent="0.25">
      <c r="A2846" s="41"/>
      <c r="B2846" s="41"/>
    </row>
    <row r="2847" spans="1:2" x14ac:dyDescent="0.25">
      <c r="A2847" s="41"/>
      <c r="B2847" s="41"/>
    </row>
    <row r="2848" spans="1:2" x14ac:dyDescent="0.25">
      <c r="A2848" s="41"/>
      <c r="B2848" s="41"/>
    </row>
    <row r="2849" spans="1:2" x14ac:dyDescent="0.25">
      <c r="A2849" s="41"/>
      <c r="B2849" s="41"/>
    </row>
    <row r="2850" spans="1:2" x14ac:dyDescent="0.25">
      <c r="A2850" s="41"/>
      <c r="B2850" s="41"/>
    </row>
    <row r="2851" spans="1:2" x14ac:dyDescent="0.25">
      <c r="A2851" s="41"/>
      <c r="B2851" s="41"/>
    </row>
    <row r="2852" spans="1:2" x14ac:dyDescent="0.25">
      <c r="A2852" s="41"/>
      <c r="B2852" s="41"/>
    </row>
    <row r="2853" spans="1:2" x14ac:dyDescent="0.25">
      <c r="A2853" s="41"/>
      <c r="B2853" s="41"/>
    </row>
    <row r="2854" spans="1:2" x14ac:dyDescent="0.25">
      <c r="A2854" s="41"/>
      <c r="B2854" s="41"/>
    </row>
    <row r="2855" spans="1:2" x14ac:dyDescent="0.25">
      <c r="A2855" s="41"/>
      <c r="B2855" s="41"/>
    </row>
    <row r="2856" spans="1:2" x14ac:dyDescent="0.25">
      <c r="A2856" s="41"/>
      <c r="B2856" s="41"/>
    </row>
    <row r="2857" spans="1:2" x14ac:dyDescent="0.25">
      <c r="A2857" s="41"/>
      <c r="B2857" s="41"/>
    </row>
    <row r="2858" spans="1:2" x14ac:dyDescent="0.25">
      <c r="A2858" s="41"/>
      <c r="B2858" s="41"/>
    </row>
    <row r="2859" spans="1:2" x14ac:dyDescent="0.25">
      <c r="A2859" s="41"/>
      <c r="B2859" s="41"/>
    </row>
    <row r="2860" spans="1:2" x14ac:dyDescent="0.25">
      <c r="A2860" s="41"/>
      <c r="B2860" s="41"/>
    </row>
    <row r="2861" spans="1:2" x14ac:dyDescent="0.25">
      <c r="A2861" s="41"/>
      <c r="B2861" s="41"/>
    </row>
    <row r="2862" spans="1:2" x14ac:dyDescent="0.25">
      <c r="A2862" s="41"/>
      <c r="B2862" s="41"/>
    </row>
    <row r="2863" spans="1:2" x14ac:dyDescent="0.25">
      <c r="A2863" s="41"/>
      <c r="B2863" s="41"/>
    </row>
    <row r="2864" spans="1:2" x14ac:dyDescent="0.25">
      <c r="A2864" s="41"/>
      <c r="B2864" s="41"/>
    </row>
    <row r="2865" spans="1:2" x14ac:dyDescent="0.25">
      <c r="A2865" s="41"/>
      <c r="B2865" s="41"/>
    </row>
    <row r="2866" spans="1:2" x14ac:dyDescent="0.25">
      <c r="A2866" s="41"/>
      <c r="B2866" s="41"/>
    </row>
    <row r="2867" spans="1:2" x14ac:dyDescent="0.25">
      <c r="A2867" s="41"/>
      <c r="B2867" s="41"/>
    </row>
    <row r="2868" spans="1:2" x14ac:dyDescent="0.25">
      <c r="A2868" s="41"/>
      <c r="B2868" s="41"/>
    </row>
    <row r="2869" spans="1:2" x14ac:dyDescent="0.25">
      <c r="A2869" s="41"/>
      <c r="B2869" s="41"/>
    </row>
    <row r="2870" spans="1:2" x14ac:dyDescent="0.25">
      <c r="A2870" s="41"/>
      <c r="B2870" s="41"/>
    </row>
    <row r="2871" spans="1:2" x14ac:dyDescent="0.25">
      <c r="A2871" s="41"/>
      <c r="B2871" s="41"/>
    </row>
    <row r="2872" spans="1:2" x14ac:dyDescent="0.25">
      <c r="A2872" s="41"/>
      <c r="B2872" s="41"/>
    </row>
    <row r="2873" spans="1:2" x14ac:dyDescent="0.25">
      <c r="A2873" s="41"/>
      <c r="B2873" s="41"/>
    </row>
    <row r="2874" spans="1:2" x14ac:dyDescent="0.25">
      <c r="A2874" s="41"/>
      <c r="B2874" s="41"/>
    </row>
    <row r="2875" spans="1:2" x14ac:dyDescent="0.25">
      <c r="A2875" s="41"/>
      <c r="B2875" s="41"/>
    </row>
    <row r="2876" spans="1:2" x14ac:dyDescent="0.25">
      <c r="A2876" s="41"/>
      <c r="B2876" s="41"/>
    </row>
    <row r="2877" spans="1:2" x14ac:dyDescent="0.25">
      <c r="A2877" s="41"/>
      <c r="B2877" s="41"/>
    </row>
    <row r="2878" spans="1:2" x14ac:dyDescent="0.25">
      <c r="A2878" s="41"/>
      <c r="B2878" s="41"/>
    </row>
    <row r="2879" spans="1:2" x14ac:dyDescent="0.25">
      <c r="A2879" s="41"/>
      <c r="B2879" s="41"/>
    </row>
    <row r="2880" spans="1:2" x14ac:dyDescent="0.25">
      <c r="A2880" s="41"/>
      <c r="B2880" s="41"/>
    </row>
    <row r="2881" spans="1:2" x14ac:dyDescent="0.25">
      <c r="A2881" s="41"/>
      <c r="B2881" s="41"/>
    </row>
    <row r="2882" spans="1:2" x14ac:dyDescent="0.25">
      <c r="A2882" s="41"/>
      <c r="B2882" s="41"/>
    </row>
    <row r="2883" spans="1:2" x14ac:dyDescent="0.25">
      <c r="A2883" s="41"/>
      <c r="B2883" s="41"/>
    </row>
    <row r="2884" spans="1:2" x14ac:dyDescent="0.25">
      <c r="A2884" s="41"/>
      <c r="B2884" s="41"/>
    </row>
    <row r="2885" spans="1:2" x14ac:dyDescent="0.25">
      <c r="A2885" s="41"/>
      <c r="B2885" s="41"/>
    </row>
    <row r="2886" spans="1:2" x14ac:dyDescent="0.25">
      <c r="A2886" s="41"/>
      <c r="B2886" s="41"/>
    </row>
    <row r="2887" spans="1:2" x14ac:dyDescent="0.25">
      <c r="A2887" s="41"/>
      <c r="B2887" s="41"/>
    </row>
    <row r="2888" spans="1:2" x14ac:dyDescent="0.25">
      <c r="A2888" s="41"/>
      <c r="B2888" s="41"/>
    </row>
    <row r="2889" spans="1:2" x14ac:dyDescent="0.25">
      <c r="A2889" s="41"/>
      <c r="B2889" s="41"/>
    </row>
    <row r="2890" spans="1:2" x14ac:dyDescent="0.25">
      <c r="A2890" s="41"/>
      <c r="B2890" s="41"/>
    </row>
    <row r="2891" spans="1:2" x14ac:dyDescent="0.25">
      <c r="A2891" s="41"/>
      <c r="B2891" s="41"/>
    </row>
    <row r="2892" spans="1:2" x14ac:dyDescent="0.25">
      <c r="A2892" s="41"/>
      <c r="B2892" s="41"/>
    </row>
    <row r="2893" spans="1:2" x14ac:dyDescent="0.25">
      <c r="A2893" s="41"/>
      <c r="B2893" s="41"/>
    </row>
    <row r="2894" spans="1:2" x14ac:dyDescent="0.25">
      <c r="A2894" s="41"/>
      <c r="B2894" s="41"/>
    </row>
    <row r="2895" spans="1:2" x14ac:dyDescent="0.25">
      <c r="A2895" s="41"/>
      <c r="B2895" s="41"/>
    </row>
    <row r="2896" spans="1:2" x14ac:dyDescent="0.25">
      <c r="A2896" s="41"/>
      <c r="B2896" s="41"/>
    </row>
    <row r="2897" spans="1:2" x14ac:dyDescent="0.25">
      <c r="A2897" s="41"/>
      <c r="B2897" s="41"/>
    </row>
    <row r="2898" spans="1:2" x14ac:dyDescent="0.25">
      <c r="A2898" s="41"/>
      <c r="B2898" s="41"/>
    </row>
    <row r="2899" spans="1:2" x14ac:dyDescent="0.25">
      <c r="A2899" s="41"/>
      <c r="B2899" s="41"/>
    </row>
    <row r="2900" spans="1:2" x14ac:dyDescent="0.25">
      <c r="A2900" s="41"/>
      <c r="B2900" s="41"/>
    </row>
    <row r="2901" spans="1:2" x14ac:dyDescent="0.25">
      <c r="A2901" s="41"/>
      <c r="B2901" s="41"/>
    </row>
    <row r="2902" spans="1:2" x14ac:dyDescent="0.25">
      <c r="A2902" s="41"/>
      <c r="B2902" s="41"/>
    </row>
    <row r="2903" spans="1:2" x14ac:dyDescent="0.25">
      <c r="A2903" s="41"/>
      <c r="B2903" s="41"/>
    </row>
    <row r="2904" spans="1:2" x14ac:dyDescent="0.25">
      <c r="A2904" s="41"/>
      <c r="B2904" s="41"/>
    </row>
    <row r="2905" spans="1:2" x14ac:dyDescent="0.25">
      <c r="A2905" s="41"/>
      <c r="B2905" s="41"/>
    </row>
    <row r="2906" spans="1:2" x14ac:dyDescent="0.25">
      <c r="A2906" s="41"/>
      <c r="B2906" s="41"/>
    </row>
    <row r="2907" spans="1:2" x14ac:dyDescent="0.25">
      <c r="A2907" s="41"/>
      <c r="B2907" s="41"/>
    </row>
    <row r="2908" spans="1:2" x14ac:dyDescent="0.25">
      <c r="A2908" s="41"/>
      <c r="B2908" s="41"/>
    </row>
    <row r="2909" spans="1:2" x14ac:dyDescent="0.25">
      <c r="A2909" s="41"/>
      <c r="B2909" s="41"/>
    </row>
    <row r="2910" spans="1:2" x14ac:dyDescent="0.25">
      <c r="A2910" s="41"/>
      <c r="B2910" s="41"/>
    </row>
    <row r="2911" spans="1:2" x14ac:dyDescent="0.25">
      <c r="A2911" s="41"/>
      <c r="B2911" s="41"/>
    </row>
    <row r="2912" spans="1:2" x14ac:dyDescent="0.25">
      <c r="A2912" s="41"/>
      <c r="B2912" s="41"/>
    </row>
    <row r="2913" spans="1:2" x14ac:dyDescent="0.25">
      <c r="A2913" s="41"/>
      <c r="B2913" s="41"/>
    </row>
    <row r="2914" spans="1:2" x14ac:dyDescent="0.25">
      <c r="A2914" s="41"/>
      <c r="B2914" s="41"/>
    </row>
    <row r="2915" spans="1:2" x14ac:dyDescent="0.25">
      <c r="A2915" s="41"/>
      <c r="B2915" s="41"/>
    </row>
    <row r="2916" spans="1:2" x14ac:dyDescent="0.25">
      <c r="A2916" s="41"/>
      <c r="B2916" s="41"/>
    </row>
    <row r="2917" spans="1:2" x14ac:dyDescent="0.25">
      <c r="A2917" s="41"/>
      <c r="B2917" s="41"/>
    </row>
    <row r="2918" spans="1:2" x14ac:dyDescent="0.25">
      <c r="A2918" s="41"/>
      <c r="B2918" s="41"/>
    </row>
    <row r="2919" spans="1:2" x14ac:dyDescent="0.25">
      <c r="A2919" s="41"/>
      <c r="B2919" s="41"/>
    </row>
    <row r="2920" spans="1:2" x14ac:dyDescent="0.25">
      <c r="A2920" s="41"/>
      <c r="B2920" s="41"/>
    </row>
    <row r="2921" spans="1:2" x14ac:dyDescent="0.25">
      <c r="A2921" s="41"/>
      <c r="B2921" s="41"/>
    </row>
    <row r="2922" spans="1:2" x14ac:dyDescent="0.25">
      <c r="A2922" s="41"/>
      <c r="B2922" s="41"/>
    </row>
    <row r="2923" spans="1:2" x14ac:dyDescent="0.25">
      <c r="A2923" s="41"/>
      <c r="B2923" s="41"/>
    </row>
    <row r="2924" spans="1:2" x14ac:dyDescent="0.25">
      <c r="A2924" s="41"/>
      <c r="B2924" s="41"/>
    </row>
    <row r="2925" spans="1:2" x14ac:dyDescent="0.25">
      <c r="A2925" s="41"/>
      <c r="B2925" s="41"/>
    </row>
    <row r="2926" spans="1:2" x14ac:dyDescent="0.25">
      <c r="A2926" s="41"/>
      <c r="B2926" s="41"/>
    </row>
    <row r="2927" spans="1:2" x14ac:dyDescent="0.25">
      <c r="A2927" s="41"/>
      <c r="B2927" s="41"/>
    </row>
    <row r="2928" spans="1:2" x14ac:dyDescent="0.25">
      <c r="A2928" s="41"/>
      <c r="B2928" s="41"/>
    </row>
    <row r="2929" spans="1:2" x14ac:dyDescent="0.25">
      <c r="A2929" s="41"/>
      <c r="B2929" s="41"/>
    </row>
    <row r="2930" spans="1:2" x14ac:dyDescent="0.25">
      <c r="A2930" s="41"/>
      <c r="B2930" s="41"/>
    </row>
    <row r="2931" spans="1:2" x14ac:dyDescent="0.25">
      <c r="A2931" s="41"/>
      <c r="B2931" s="41"/>
    </row>
    <row r="2932" spans="1:2" x14ac:dyDescent="0.25">
      <c r="A2932" s="41"/>
      <c r="B2932" s="41"/>
    </row>
    <row r="2933" spans="1:2" x14ac:dyDescent="0.25">
      <c r="A2933" s="41"/>
      <c r="B2933" s="41"/>
    </row>
    <row r="2934" spans="1:2" x14ac:dyDescent="0.25">
      <c r="A2934" s="41"/>
      <c r="B2934" s="41"/>
    </row>
    <row r="2935" spans="1:2" x14ac:dyDescent="0.25">
      <c r="A2935" s="41"/>
      <c r="B2935" s="41"/>
    </row>
    <row r="2936" spans="1:2" x14ac:dyDescent="0.25">
      <c r="A2936" s="41"/>
      <c r="B2936" s="41"/>
    </row>
    <row r="2937" spans="1:2" x14ac:dyDescent="0.25">
      <c r="A2937" s="41"/>
      <c r="B2937" s="41"/>
    </row>
    <row r="2938" spans="1:2" x14ac:dyDescent="0.25">
      <c r="A2938" s="41"/>
      <c r="B2938" s="41"/>
    </row>
    <row r="2939" spans="1:2" x14ac:dyDescent="0.25">
      <c r="A2939" s="41"/>
      <c r="B2939" s="41"/>
    </row>
    <row r="2940" spans="1:2" x14ac:dyDescent="0.25">
      <c r="A2940" s="41"/>
      <c r="B2940" s="41"/>
    </row>
    <row r="2941" spans="1:2" x14ac:dyDescent="0.25">
      <c r="A2941" s="41"/>
      <c r="B2941" s="41"/>
    </row>
    <row r="2942" spans="1:2" x14ac:dyDescent="0.25">
      <c r="A2942" s="41"/>
      <c r="B2942" s="41"/>
    </row>
    <row r="2943" spans="1:2" x14ac:dyDescent="0.25">
      <c r="A2943" s="41"/>
      <c r="B2943" s="41"/>
    </row>
    <row r="2944" spans="1:2" x14ac:dyDescent="0.25">
      <c r="A2944" s="41"/>
      <c r="B2944" s="41"/>
    </row>
    <row r="2945" spans="1:2" x14ac:dyDescent="0.25">
      <c r="A2945" s="41"/>
      <c r="B2945" s="41"/>
    </row>
    <row r="2946" spans="1:2" x14ac:dyDescent="0.25">
      <c r="A2946" s="41"/>
      <c r="B2946" s="41"/>
    </row>
    <row r="2947" spans="1:2" x14ac:dyDescent="0.25">
      <c r="A2947" s="41"/>
      <c r="B2947" s="41"/>
    </row>
    <row r="2948" spans="1:2" x14ac:dyDescent="0.25">
      <c r="A2948" s="41"/>
      <c r="B2948" s="41"/>
    </row>
    <row r="2949" spans="1:2" x14ac:dyDescent="0.25">
      <c r="A2949" s="41"/>
      <c r="B2949" s="41"/>
    </row>
    <row r="2950" spans="1:2" x14ac:dyDescent="0.25">
      <c r="A2950" s="41"/>
      <c r="B2950" s="41"/>
    </row>
    <row r="2951" spans="1:2" x14ac:dyDescent="0.25">
      <c r="A2951" s="41"/>
      <c r="B2951" s="41"/>
    </row>
    <row r="2952" spans="1:2" x14ac:dyDescent="0.25">
      <c r="A2952" s="41"/>
      <c r="B2952" s="41"/>
    </row>
    <row r="2953" spans="1:2" x14ac:dyDescent="0.25">
      <c r="A2953" s="41"/>
      <c r="B2953" s="41"/>
    </row>
    <row r="2954" spans="1:2" x14ac:dyDescent="0.25">
      <c r="A2954" s="41"/>
      <c r="B2954" s="41"/>
    </row>
    <row r="2955" spans="1:2" x14ac:dyDescent="0.25">
      <c r="A2955" s="41"/>
      <c r="B2955" s="41"/>
    </row>
    <row r="2956" spans="1:2" x14ac:dyDescent="0.25">
      <c r="A2956" s="41"/>
      <c r="B2956" s="41"/>
    </row>
    <row r="2957" spans="1:2" x14ac:dyDescent="0.25">
      <c r="A2957" s="41"/>
      <c r="B2957" s="41"/>
    </row>
    <row r="2958" spans="1:2" x14ac:dyDescent="0.25">
      <c r="A2958" s="41"/>
      <c r="B2958" s="41"/>
    </row>
    <row r="2959" spans="1:2" x14ac:dyDescent="0.25">
      <c r="A2959" s="41"/>
      <c r="B2959" s="41"/>
    </row>
    <row r="2960" spans="1:2" x14ac:dyDescent="0.25">
      <c r="A2960" s="41"/>
      <c r="B2960" s="41"/>
    </row>
    <row r="2961" spans="1:2" x14ac:dyDescent="0.25">
      <c r="A2961" s="41"/>
      <c r="B2961" s="41"/>
    </row>
    <row r="2962" spans="1:2" x14ac:dyDescent="0.25">
      <c r="A2962" s="41"/>
      <c r="B2962" s="41"/>
    </row>
    <row r="2963" spans="1:2" x14ac:dyDescent="0.25">
      <c r="A2963" s="41"/>
      <c r="B2963" s="41"/>
    </row>
    <row r="2964" spans="1:2" x14ac:dyDescent="0.25">
      <c r="A2964" s="41"/>
      <c r="B2964" s="41"/>
    </row>
    <row r="2965" spans="1:2" x14ac:dyDescent="0.25">
      <c r="A2965" s="41"/>
      <c r="B2965" s="41"/>
    </row>
    <row r="2966" spans="1:2" x14ac:dyDescent="0.25">
      <c r="A2966" s="41"/>
      <c r="B2966" s="41"/>
    </row>
    <row r="2967" spans="1:2" x14ac:dyDescent="0.25">
      <c r="A2967" s="41"/>
      <c r="B2967" s="41"/>
    </row>
    <row r="2968" spans="1:2" x14ac:dyDescent="0.25">
      <c r="A2968" s="41"/>
      <c r="B2968" s="41"/>
    </row>
    <row r="2969" spans="1:2" x14ac:dyDescent="0.25">
      <c r="A2969" s="41"/>
      <c r="B2969" s="41"/>
    </row>
    <row r="2970" spans="1:2" x14ac:dyDescent="0.25">
      <c r="A2970" s="41"/>
      <c r="B2970" s="41"/>
    </row>
    <row r="2971" spans="1:2" x14ac:dyDescent="0.25">
      <c r="A2971" s="41"/>
      <c r="B2971" s="41"/>
    </row>
    <row r="2972" spans="1:2" x14ac:dyDescent="0.25">
      <c r="A2972" s="41"/>
      <c r="B2972" s="41"/>
    </row>
    <row r="2973" spans="1:2" x14ac:dyDescent="0.25">
      <c r="A2973" s="41"/>
      <c r="B2973" s="41"/>
    </row>
    <row r="2974" spans="1:2" x14ac:dyDescent="0.25">
      <c r="A2974" s="41"/>
      <c r="B2974" s="41"/>
    </row>
    <row r="2975" spans="1:2" x14ac:dyDescent="0.25">
      <c r="A2975" s="41"/>
      <c r="B2975" s="41"/>
    </row>
    <row r="2976" spans="1:2" x14ac:dyDescent="0.25">
      <c r="A2976" s="41"/>
      <c r="B2976" s="41"/>
    </row>
    <row r="2977" spans="1:2" x14ac:dyDescent="0.25">
      <c r="A2977" s="41"/>
      <c r="B2977" s="41"/>
    </row>
    <row r="2978" spans="1:2" x14ac:dyDescent="0.25">
      <c r="A2978" s="41"/>
      <c r="B2978" s="41"/>
    </row>
    <row r="2979" spans="1:2" x14ac:dyDescent="0.25">
      <c r="A2979" s="41"/>
      <c r="B2979" s="41"/>
    </row>
    <row r="2980" spans="1:2" x14ac:dyDescent="0.25">
      <c r="A2980" s="41"/>
      <c r="B2980" s="41"/>
    </row>
    <row r="2981" spans="1:2" x14ac:dyDescent="0.25">
      <c r="A2981" s="41"/>
      <c r="B2981" s="41"/>
    </row>
    <row r="2982" spans="1:2" x14ac:dyDescent="0.25">
      <c r="A2982" s="41"/>
      <c r="B2982" s="41"/>
    </row>
    <row r="2983" spans="1:2" x14ac:dyDescent="0.25">
      <c r="A2983" s="41"/>
      <c r="B2983" s="41"/>
    </row>
    <row r="2984" spans="1:2" x14ac:dyDescent="0.25">
      <c r="A2984" s="41"/>
      <c r="B2984" s="41"/>
    </row>
    <row r="2985" spans="1:2" x14ac:dyDescent="0.25">
      <c r="A2985" s="41"/>
      <c r="B2985" s="41"/>
    </row>
    <row r="2986" spans="1:2" x14ac:dyDescent="0.25">
      <c r="A2986" s="41"/>
      <c r="B2986" s="41"/>
    </row>
    <row r="2987" spans="1:2" x14ac:dyDescent="0.25">
      <c r="A2987" s="41"/>
      <c r="B2987" s="41"/>
    </row>
    <row r="2988" spans="1:2" x14ac:dyDescent="0.25">
      <c r="A2988" s="41"/>
      <c r="B2988" s="41"/>
    </row>
    <row r="2989" spans="1:2" x14ac:dyDescent="0.25">
      <c r="A2989" s="41"/>
      <c r="B2989" s="41"/>
    </row>
    <row r="2990" spans="1:2" x14ac:dyDescent="0.25">
      <c r="A2990" s="41"/>
      <c r="B2990" s="41"/>
    </row>
    <row r="2991" spans="1:2" x14ac:dyDescent="0.25">
      <c r="A2991" s="41"/>
      <c r="B2991" s="41"/>
    </row>
    <row r="2992" spans="1:2" x14ac:dyDescent="0.25">
      <c r="A2992" s="41"/>
      <c r="B2992" s="41"/>
    </row>
    <row r="2993" spans="1:2" x14ac:dyDescent="0.25">
      <c r="A2993" s="41"/>
      <c r="B2993" s="41"/>
    </row>
    <row r="2994" spans="1:2" x14ac:dyDescent="0.25">
      <c r="A2994" s="41"/>
      <c r="B2994" s="41"/>
    </row>
    <row r="2995" spans="1:2" x14ac:dyDescent="0.25">
      <c r="A2995" s="41"/>
      <c r="B2995" s="41"/>
    </row>
    <row r="2996" spans="1:2" x14ac:dyDescent="0.25">
      <c r="A2996" s="41"/>
      <c r="B2996" s="41"/>
    </row>
    <row r="2997" spans="1:2" x14ac:dyDescent="0.25">
      <c r="A2997" s="41"/>
      <c r="B2997" s="41"/>
    </row>
    <row r="2998" spans="1:2" x14ac:dyDescent="0.25">
      <c r="A2998" s="41"/>
      <c r="B2998" s="41"/>
    </row>
    <row r="2999" spans="1:2" x14ac:dyDescent="0.25">
      <c r="A2999" s="41"/>
      <c r="B2999" s="41"/>
    </row>
    <row r="3000" spans="1:2" x14ac:dyDescent="0.25">
      <c r="A3000" s="41"/>
      <c r="B3000" s="41"/>
    </row>
    <row r="3001" spans="1:2" x14ac:dyDescent="0.25">
      <c r="A3001" s="41"/>
      <c r="B3001" s="41"/>
    </row>
    <row r="3002" spans="1:2" x14ac:dyDescent="0.25">
      <c r="A3002" s="41"/>
      <c r="B3002" s="41"/>
    </row>
    <row r="3003" spans="1:2" x14ac:dyDescent="0.25">
      <c r="A3003" s="41"/>
      <c r="B3003" s="41"/>
    </row>
    <row r="3004" spans="1:2" x14ac:dyDescent="0.25">
      <c r="A3004" s="41"/>
      <c r="B3004" s="41"/>
    </row>
    <row r="3005" spans="1:2" x14ac:dyDescent="0.25">
      <c r="A3005" s="41"/>
      <c r="B3005" s="41"/>
    </row>
    <row r="3006" spans="1:2" x14ac:dyDescent="0.25">
      <c r="A3006" s="41"/>
      <c r="B3006" s="41"/>
    </row>
    <row r="3007" spans="1:2" x14ac:dyDescent="0.25">
      <c r="A3007" s="41"/>
      <c r="B3007" s="41"/>
    </row>
    <row r="3008" spans="1:2" x14ac:dyDescent="0.25">
      <c r="A3008" s="41"/>
      <c r="B3008" s="41"/>
    </row>
    <row r="3009" spans="1:2" x14ac:dyDescent="0.25">
      <c r="A3009" s="41"/>
      <c r="B3009" s="41"/>
    </row>
    <row r="3010" spans="1:2" x14ac:dyDescent="0.25">
      <c r="A3010" s="41"/>
      <c r="B3010" s="41"/>
    </row>
    <row r="3011" spans="1:2" x14ac:dyDescent="0.25">
      <c r="A3011" s="41"/>
      <c r="B3011" s="41"/>
    </row>
    <row r="3012" spans="1:2" x14ac:dyDescent="0.25">
      <c r="A3012" s="41"/>
      <c r="B3012" s="41"/>
    </row>
    <row r="3013" spans="1:2" x14ac:dyDescent="0.25">
      <c r="A3013" s="41"/>
      <c r="B3013" s="41"/>
    </row>
    <row r="3014" spans="1:2" x14ac:dyDescent="0.25">
      <c r="A3014" s="41"/>
      <c r="B3014" s="41"/>
    </row>
    <row r="3015" spans="1:2" x14ac:dyDescent="0.25">
      <c r="A3015" s="41"/>
      <c r="B3015" s="41"/>
    </row>
    <row r="3016" spans="1:2" x14ac:dyDescent="0.25">
      <c r="A3016" s="41"/>
      <c r="B3016" s="41"/>
    </row>
    <row r="3017" spans="1:2" x14ac:dyDescent="0.25">
      <c r="A3017" s="41"/>
      <c r="B3017" s="41"/>
    </row>
    <row r="3018" spans="1:2" x14ac:dyDescent="0.25">
      <c r="A3018" s="41"/>
      <c r="B3018" s="41"/>
    </row>
    <row r="3019" spans="1:2" x14ac:dyDescent="0.25">
      <c r="A3019" s="41"/>
      <c r="B3019" s="41"/>
    </row>
    <row r="3020" spans="1:2" x14ac:dyDescent="0.25">
      <c r="A3020" s="41"/>
      <c r="B3020" s="41"/>
    </row>
    <row r="3021" spans="1:2" x14ac:dyDescent="0.25">
      <c r="A3021" s="41"/>
      <c r="B3021" s="41"/>
    </row>
    <row r="3022" spans="1:2" x14ac:dyDescent="0.25">
      <c r="A3022" s="41"/>
      <c r="B3022" s="41"/>
    </row>
    <row r="3023" spans="1:2" x14ac:dyDescent="0.25">
      <c r="A3023" s="41"/>
      <c r="B3023" s="41"/>
    </row>
    <row r="3024" spans="1:2" x14ac:dyDescent="0.25">
      <c r="A3024" s="41"/>
      <c r="B3024" s="41"/>
    </row>
    <row r="3025" spans="1:2" x14ac:dyDescent="0.25">
      <c r="A3025" s="41"/>
      <c r="B3025" s="41"/>
    </row>
    <row r="3026" spans="1:2" x14ac:dyDescent="0.25">
      <c r="A3026" s="41"/>
      <c r="B3026" s="41"/>
    </row>
    <row r="3027" spans="1:2" x14ac:dyDescent="0.25">
      <c r="A3027" s="41"/>
      <c r="B3027" s="41"/>
    </row>
    <row r="3028" spans="1:2" x14ac:dyDescent="0.25">
      <c r="A3028" s="41"/>
      <c r="B3028" s="41"/>
    </row>
    <row r="3029" spans="1:2" x14ac:dyDescent="0.25">
      <c r="A3029" s="41"/>
      <c r="B3029" s="41"/>
    </row>
    <row r="3030" spans="1:2" x14ac:dyDescent="0.25">
      <c r="A3030" s="41"/>
      <c r="B3030" s="41"/>
    </row>
    <row r="3031" spans="1:2" x14ac:dyDescent="0.25">
      <c r="A3031" s="41"/>
      <c r="B3031" s="41"/>
    </row>
    <row r="3032" spans="1:2" x14ac:dyDescent="0.25">
      <c r="A3032" s="41"/>
      <c r="B3032" s="41"/>
    </row>
    <row r="3033" spans="1:2" x14ac:dyDescent="0.25">
      <c r="A3033" s="41"/>
      <c r="B3033" s="41"/>
    </row>
    <row r="3034" spans="1:2" x14ac:dyDescent="0.25">
      <c r="A3034" s="41"/>
      <c r="B3034" s="41"/>
    </row>
    <row r="3035" spans="1:2" x14ac:dyDescent="0.25">
      <c r="A3035" s="41"/>
      <c r="B3035" s="41"/>
    </row>
    <row r="3036" spans="1:2" x14ac:dyDescent="0.25">
      <c r="A3036" s="41"/>
      <c r="B3036" s="41"/>
    </row>
    <row r="3037" spans="1:2" x14ac:dyDescent="0.25">
      <c r="A3037" s="41"/>
      <c r="B3037" s="41"/>
    </row>
    <row r="3038" spans="1:2" x14ac:dyDescent="0.25">
      <c r="A3038" s="41"/>
      <c r="B3038" s="41"/>
    </row>
    <row r="3039" spans="1:2" x14ac:dyDescent="0.25">
      <c r="A3039" s="41"/>
      <c r="B3039" s="41"/>
    </row>
    <row r="3040" spans="1:2" x14ac:dyDescent="0.25">
      <c r="A3040" s="41"/>
      <c r="B3040" s="41"/>
    </row>
    <row r="3041" spans="1:2" x14ac:dyDescent="0.25">
      <c r="A3041" s="41"/>
      <c r="B3041" s="41"/>
    </row>
    <row r="3042" spans="1:2" x14ac:dyDescent="0.25">
      <c r="A3042" s="41"/>
      <c r="B3042" s="41"/>
    </row>
    <row r="3043" spans="1:2" x14ac:dyDescent="0.25">
      <c r="A3043" s="41"/>
      <c r="B3043" s="41"/>
    </row>
    <row r="3044" spans="1:2" x14ac:dyDescent="0.25">
      <c r="A3044" s="41"/>
      <c r="B3044" s="41"/>
    </row>
    <row r="3045" spans="1:2" x14ac:dyDescent="0.25">
      <c r="A3045" s="41"/>
      <c r="B3045" s="41"/>
    </row>
    <row r="3046" spans="1:2" x14ac:dyDescent="0.25">
      <c r="A3046" s="41"/>
      <c r="B3046" s="41"/>
    </row>
    <row r="3047" spans="1:2" x14ac:dyDescent="0.25">
      <c r="A3047" s="41"/>
      <c r="B3047" s="41"/>
    </row>
    <row r="3048" spans="1:2" x14ac:dyDescent="0.25">
      <c r="A3048" s="41"/>
      <c r="B3048" s="41"/>
    </row>
    <row r="3049" spans="1:2" x14ac:dyDescent="0.25">
      <c r="A3049" s="41"/>
      <c r="B3049" s="41"/>
    </row>
    <row r="3050" spans="1:2" x14ac:dyDescent="0.25">
      <c r="A3050" s="41"/>
      <c r="B3050" s="41"/>
    </row>
    <row r="3051" spans="1:2" x14ac:dyDescent="0.25">
      <c r="A3051" s="41"/>
      <c r="B3051" s="41"/>
    </row>
    <row r="3052" spans="1:2" x14ac:dyDescent="0.25">
      <c r="A3052" s="41"/>
      <c r="B3052" s="41"/>
    </row>
    <row r="3053" spans="1:2" x14ac:dyDescent="0.25">
      <c r="A3053" s="41"/>
      <c r="B3053" s="41"/>
    </row>
    <row r="3054" spans="1:2" x14ac:dyDescent="0.25">
      <c r="A3054" s="41"/>
      <c r="B3054" s="41"/>
    </row>
    <row r="3055" spans="1:2" x14ac:dyDescent="0.25">
      <c r="A3055" s="41"/>
      <c r="B3055" s="41"/>
    </row>
    <row r="3056" spans="1:2" x14ac:dyDescent="0.25">
      <c r="A3056" s="41"/>
      <c r="B3056" s="41"/>
    </row>
    <row r="3057" spans="1:2" x14ac:dyDescent="0.25">
      <c r="A3057" s="41"/>
      <c r="B3057" s="41"/>
    </row>
    <row r="3058" spans="1:2" x14ac:dyDescent="0.25">
      <c r="A3058" s="41"/>
      <c r="B3058" s="41"/>
    </row>
    <row r="3059" spans="1:2" x14ac:dyDescent="0.25">
      <c r="A3059" s="41"/>
      <c r="B3059" s="41"/>
    </row>
    <row r="3060" spans="1:2" x14ac:dyDescent="0.25">
      <c r="A3060" s="41"/>
      <c r="B3060" s="41"/>
    </row>
    <row r="3061" spans="1:2" x14ac:dyDescent="0.25">
      <c r="A3061" s="41"/>
      <c r="B3061" s="41"/>
    </row>
    <row r="3062" spans="1:2" x14ac:dyDescent="0.25">
      <c r="A3062" s="41"/>
      <c r="B3062" s="41"/>
    </row>
    <row r="3063" spans="1:2" x14ac:dyDescent="0.25">
      <c r="A3063" s="41"/>
      <c r="B3063" s="41"/>
    </row>
    <row r="3064" spans="1:2" x14ac:dyDescent="0.25">
      <c r="A3064" s="41"/>
      <c r="B3064" s="41"/>
    </row>
    <row r="3065" spans="1:2" x14ac:dyDescent="0.25">
      <c r="A3065" s="41"/>
      <c r="B3065" s="41"/>
    </row>
    <row r="3066" spans="1:2" x14ac:dyDescent="0.25">
      <c r="A3066" s="41"/>
      <c r="B3066" s="41"/>
    </row>
    <row r="3067" spans="1:2" x14ac:dyDescent="0.25">
      <c r="A3067" s="41"/>
      <c r="B3067" s="41"/>
    </row>
    <row r="3068" spans="1:2" x14ac:dyDescent="0.25">
      <c r="A3068" s="41"/>
      <c r="B3068" s="41"/>
    </row>
    <row r="3069" spans="1:2" x14ac:dyDescent="0.25">
      <c r="A3069" s="41"/>
      <c r="B3069" s="41"/>
    </row>
    <row r="3070" spans="1:2" x14ac:dyDescent="0.25">
      <c r="A3070" s="41"/>
      <c r="B3070" s="41"/>
    </row>
    <row r="3071" spans="1:2" x14ac:dyDescent="0.25">
      <c r="A3071" s="41"/>
      <c r="B3071" s="41"/>
    </row>
    <row r="3072" spans="1:2" x14ac:dyDescent="0.25">
      <c r="A3072" s="41"/>
      <c r="B3072" s="41"/>
    </row>
    <row r="3073" spans="1:2" x14ac:dyDescent="0.25">
      <c r="A3073" s="41"/>
      <c r="B3073" s="41"/>
    </row>
    <row r="3074" spans="1:2" x14ac:dyDescent="0.25">
      <c r="A3074" s="41"/>
      <c r="B3074" s="41"/>
    </row>
    <row r="3075" spans="1:2" x14ac:dyDescent="0.25">
      <c r="A3075" s="41"/>
      <c r="B3075" s="41"/>
    </row>
    <row r="3076" spans="1:2" x14ac:dyDescent="0.25">
      <c r="A3076" s="41"/>
      <c r="B3076" s="41"/>
    </row>
    <row r="3077" spans="1:2" x14ac:dyDescent="0.25">
      <c r="A3077" s="41"/>
      <c r="B3077" s="41"/>
    </row>
    <row r="3078" spans="1:2" x14ac:dyDescent="0.25">
      <c r="A3078" s="41"/>
      <c r="B3078" s="41"/>
    </row>
    <row r="3079" spans="1:2" x14ac:dyDescent="0.25">
      <c r="A3079" s="41"/>
      <c r="B3079" s="41"/>
    </row>
    <row r="3080" spans="1:2" x14ac:dyDescent="0.25">
      <c r="A3080" s="41"/>
      <c r="B3080" s="41"/>
    </row>
    <row r="3081" spans="1:2" x14ac:dyDescent="0.25">
      <c r="A3081" s="41"/>
      <c r="B3081" s="41"/>
    </row>
    <row r="3082" spans="1:2" x14ac:dyDescent="0.25">
      <c r="A3082" s="41"/>
      <c r="B3082" s="41"/>
    </row>
    <row r="3083" spans="1:2" x14ac:dyDescent="0.25">
      <c r="A3083" s="41"/>
      <c r="B3083" s="41"/>
    </row>
    <row r="3084" spans="1:2" x14ac:dyDescent="0.25">
      <c r="A3084" s="41"/>
      <c r="B3084" s="41"/>
    </row>
    <row r="3085" spans="1:2" x14ac:dyDescent="0.25">
      <c r="A3085" s="41"/>
      <c r="B3085" s="41"/>
    </row>
    <row r="3086" spans="1:2" x14ac:dyDescent="0.25">
      <c r="A3086" s="41"/>
      <c r="B3086" s="41"/>
    </row>
    <row r="3087" spans="1:2" x14ac:dyDescent="0.25">
      <c r="A3087" s="41"/>
      <c r="B3087" s="41"/>
    </row>
    <row r="3088" spans="1:2" x14ac:dyDescent="0.25">
      <c r="A3088" s="41"/>
      <c r="B3088" s="41"/>
    </row>
    <row r="3089" spans="1:2" x14ac:dyDescent="0.25">
      <c r="A3089" s="41"/>
      <c r="B3089" s="41"/>
    </row>
    <row r="3090" spans="1:2" x14ac:dyDescent="0.25">
      <c r="A3090" s="41"/>
      <c r="B3090" s="41"/>
    </row>
    <row r="3091" spans="1:2" x14ac:dyDescent="0.25">
      <c r="A3091" s="41"/>
      <c r="B3091" s="41"/>
    </row>
    <row r="3092" spans="1:2" x14ac:dyDescent="0.25">
      <c r="A3092" s="41"/>
      <c r="B3092" s="41"/>
    </row>
    <row r="3093" spans="1:2" x14ac:dyDescent="0.25">
      <c r="A3093" s="41"/>
      <c r="B3093" s="41"/>
    </row>
    <row r="3094" spans="1:2" x14ac:dyDescent="0.25">
      <c r="A3094" s="41"/>
      <c r="B3094" s="41"/>
    </row>
    <row r="3095" spans="1:2" x14ac:dyDescent="0.25">
      <c r="A3095" s="41"/>
      <c r="B3095" s="41"/>
    </row>
    <row r="3096" spans="1:2" x14ac:dyDescent="0.25">
      <c r="A3096" s="41"/>
      <c r="B3096" s="41"/>
    </row>
    <row r="3097" spans="1:2" x14ac:dyDescent="0.25">
      <c r="A3097" s="41"/>
      <c r="B3097" s="41"/>
    </row>
    <row r="3098" spans="1:2" x14ac:dyDescent="0.25">
      <c r="A3098" s="41"/>
      <c r="B3098" s="41"/>
    </row>
    <row r="3099" spans="1:2" x14ac:dyDescent="0.25">
      <c r="A3099" s="41"/>
      <c r="B3099" s="41"/>
    </row>
    <row r="3100" spans="1:2" x14ac:dyDescent="0.25">
      <c r="A3100" s="41"/>
      <c r="B3100" s="41"/>
    </row>
    <row r="3101" spans="1:2" x14ac:dyDescent="0.25">
      <c r="A3101" s="41"/>
      <c r="B3101" s="41"/>
    </row>
    <row r="3102" spans="1:2" x14ac:dyDescent="0.25">
      <c r="A3102" s="41"/>
      <c r="B3102" s="41"/>
    </row>
    <row r="3103" spans="1:2" x14ac:dyDescent="0.25">
      <c r="A3103" s="41"/>
      <c r="B3103" s="41"/>
    </row>
    <row r="3104" spans="1:2" x14ac:dyDescent="0.25">
      <c r="A3104" s="41"/>
      <c r="B3104" s="41"/>
    </row>
    <row r="3105" spans="1:2" x14ac:dyDescent="0.25">
      <c r="A3105" s="41"/>
      <c r="B3105" s="41"/>
    </row>
    <row r="3106" spans="1:2" x14ac:dyDescent="0.25">
      <c r="A3106" s="41"/>
      <c r="B3106" s="41"/>
    </row>
    <row r="3107" spans="1:2" x14ac:dyDescent="0.25">
      <c r="A3107" s="41"/>
      <c r="B3107" s="41"/>
    </row>
    <row r="3108" spans="1:2" x14ac:dyDescent="0.25">
      <c r="A3108" s="41"/>
      <c r="B3108" s="41"/>
    </row>
    <row r="3109" spans="1:2" x14ac:dyDescent="0.25">
      <c r="A3109" s="41"/>
      <c r="B3109" s="41"/>
    </row>
    <row r="3110" spans="1:2" x14ac:dyDescent="0.25">
      <c r="A3110" s="41"/>
      <c r="B3110" s="41"/>
    </row>
    <row r="3111" spans="1:2" x14ac:dyDescent="0.25">
      <c r="A3111" s="41"/>
      <c r="B3111" s="41"/>
    </row>
    <row r="3112" spans="1:2" x14ac:dyDescent="0.25">
      <c r="A3112" s="41"/>
      <c r="B3112" s="41"/>
    </row>
    <row r="3113" spans="1:2" x14ac:dyDescent="0.25">
      <c r="A3113" s="41"/>
      <c r="B3113" s="41"/>
    </row>
    <row r="3114" spans="1:2" x14ac:dyDescent="0.25">
      <c r="A3114" s="41"/>
      <c r="B3114" s="41"/>
    </row>
    <row r="3115" spans="1:2" x14ac:dyDescent="0.25">
      <c r="A3115" s="41"/>
      <c r="B3115" s="41"/>
    </row>
    <row r="3116" spans="1:2" x14ac:dyDescent="0.25">
      <c r="A3116" s="41"/>
      <c r="B3116" s="41"/>
    </row>
    <row r="3117" spans="1:2" x14ac:dyDescent="0.25">
      <c r="A3117" s="41"/>
      <c r="B3117" s="41"/>
    </row>
    <row r="3118" spans="1:2" x14ac:dyDescent="0.25">
      <c r="A3118" s="41"/>
      <c r="B3118" s="41"/>
    </row>
    <row r="3119" spans="1:2" x14ac:dyDescent="0.25">
      <c r="A3119" s="41"/>
      <c r="B3119" s="41"/>
    </row>
    <row r="3120" spans="1:2" x14ac:dyDescent="0.25">
      <c r="A3120" s="41"/>
      <c r="B3120" s="41"/>
    </row>
    <row r="3121" spans="1:2" x14ac:dyDescent="0.25">
      <c r="A3121" s="41"/>
      <c r="B3121" s="41"/>
    </row>
    <row r="3122" spans="1:2" x14ac:dyDescent="0.25">
      <c r="A3122" s="41"/>
      <c r="B3122" s="41"/>
    </row>
    <row r="3123" spans="1:2" x14ac:dyDescent="0.25">
      <c r="A3123" s="41"/>
      <c r="B3123" s="41"/>
    </row>
    <row r="3124" spans="1:2" x14ac:dyDescent="0.25">
      <c r="A3124" s="41"/>
      <c r="B3124" s="41"/>
    </row>
    <row r="3125" spans="1:2" x14ac:dyDescent="0.25">
      <c r="A3125" s="41"/>
      <c r="B3125" s="41"/>
    </row>
    <row r="3126" spans="1:2" x14ac:dyDescent="0.25">
      <c r="A3126" s="41"/>
      <c r="B3126" s="41"/>
    </row>
    <row r="3127" spans="1:2" x14ac:dyDescent="0.25">
      <c r="A3127" s="41"/>
      <c r="B3127" s="41"/>
    </row>
    <row r="3128" spans="1:2" x14ac:dyDescent="0.25">
      <c r="A3128" s="41"/>
      <c r="B3128" s="41"/>
    </row>
    <row r="3129" spans="1:2" x14ac:dyDescent="0.25">
      <c r="A3129" s="41"/>
      <c r="B3129" s="41"/>
    </row>
    <row r="3130" spans="1:2" x14ac:dyDescent="0.25">
      <c r="A3130" s="41"/>
      <c r="B3130" s="41"/>
    </row>
    <row r="3131" spans="1:2" x14ac:dyDescent="0.25">
      <c r="A3131" s="41"/>
      <c r="B3131" s="41"/>
    </row>
    <row r="3132" spans="1:2" x14ac:dyDescent="0.25">
      <c r="A3132" s="41"/>
      <c r="B3132" s="41"/>
    </row>
    <row r="3133" spans="1:2" x14ac:dyDescent="0.25">
      <c r="A3133" s="41"/>
      <c r="B3133" s="41"/>
    </row>
    <row r="3134" spans="1:2" x14ac:dyDescent="0.25">
      <c r="A3134" s="41"/>
      <c r="B3134" s="41"/>
    </row>
    <row r="3135" spans="1:2" x14ac:dyDescent="0.25">
      <c r="A3135" s="41"/>
      <c r="B3135" s="41"/>
    </row>
    <row r="3136" spans="1:2" x14ac:dyDescent="0.25">
      <c r="A3136" s="41"/>
      <c r="B3136" s="41"/>
    </row>
    <row r="3137" spans="1:2" x14ac:dyDescent="0.25">
      <c r="A3137" s="41"/>
      <c r="B3137" s="41"/>
    </row>
    <row r="3138" spans="1:2" x14ac:dyDescent="0.25">
      <c r="A3138" s="41"/>
      <c r="B3138" s="41"/>
    </row>
    <row r="3139" spans="1:2" x14ac:dyDescent="0.25">
      <c r="A3139" s="41"/>
      <c r="B3139" s="41"/>
    </row>
    <row r="3140" spans="1:2" x14ac:dyDescent="0.25">
      <c r="A3140" s="41"/>
      <c r="B3140" s="41"/>
    </row>
    <row r="3141" spans="1:2" x14ac:dyDescent="0.25">
      <c r="A3141" s="41"/>
      <c r="B3141" s="41"/>
    </row>
    <row r="3142" spans="1:2" x14ac:dyDescent="0.25">
      <c r="A3142" s="41"/>
      <c r="B3142" s="41"/>
    </row>
    <row r="3143" spans="1:2" x14ac:dyDescent="0.25">
      <c r="A3143" s="41"/>
      <c r="B3143" s="41"/>
    </row>
    <row r="3144" spans="1:2" x14ac:dyDescent="0.25">
      <c r="A3144" s="41"/>
      <c r="B3144" s="41"/>
    </row>
    <row r="3145" spans="1:2" x14ac:dyDescent="0.25">
      <c r="A3145" s="41"/>
      <c r="B3145" s="41"/>
    </row>
    <row r="3146" spans="1:2" x14ac:dyDescent="0.25">
      <c r="A3146" s="41"/>
      <c r="B3146" s="41"/>
    </row>
    <row r="3147" spans="1:2" x14ac:dyDescent="0.25">
      <c r="A3147" s="41"/>
      <c r="B3147" s="41"/>
    </row>
    <row r="3148" spans="1:2" x14ac:dyDescent="0.25">
      <c r="A3148" s="41"/>
      <c r="B3148" s="41"/>
    </row>
    <row r="3149" spans="1:2" x14ac:dyDescent="0.25">
      <c r="A3149" s="41"/>
      <c r="B3149" s="41"/>
    </row>
    <row r="3150" spans="1:2" x14ac:dyDescent="0.25">
      <c r="A3150" s="41"/>
      <c r="B3150" s="41"/>
    </row>
    <row r="3151" spans="1:2" x14ac:dyDescent="0.25">
      <c r="A3151" s="41"/>
      <c r="B3151" s="41"/>
    </row>
    <row r="3152" spans="1:2" x14ac:dyDescent="0.25">
      <c r="A3152" s="41"/>
      <c r="B3152" s="41"/>
    </row>
    <row r="3153" spans="1:2" x14ac:dyDescent="0.25">
      <c r="A3153" s="41"/>
      <c r="B3153" s="41"/>
    </row>
    <row r="3154" spans="1:2" x14ac:dyDescent="0.25">
      <c r="A3154" s="41"/>
      <c r="B3154" s="41"/>
    </row>
    <row r="3155" spans="1:2" x14ac:dyDescent="0.25">
      <c r="A3155" s="41"/>
      <c r="B3155" s="41"/>
    </row>
    <row r="3156" spans="1:2" x14ac:dyDescent="0.25">
      <c r="A3156" s="41"/>
      <c r="B3156" s="41"/>
    </row>
    <row r="3157" spans="1:2" x14ac:dyDescent="0.25">
      <c r="A3157" s="41"/>
      <c r="B3157" s="41"/>
    </row>
    <row r="3158" spans="1:2" x14ac:dyDescent="0.25">
      <c r="A3158" s="41"/>
      <c r="B3158" s="41"/>
    </row>
    <row r="3159" spans="1:2" x14ac:dyDescent="0.25">
      <c r="A3159" s="41"/>
      <c r="B3159" s="41"/>
    </row>
    <row r="3160" spans="1:2" x14ac:dyDescent="0.25">
      <c r="A3160" s="41"/>
      <c r="B3160" s="41"/>
    </row>
    <row r="3161" spans="1:2" x14ac:dyDescent="0.25">
      <c r="A3161" s="41"/>
      <c r="B3161" s="41"/>
    </row>
    <row r="3162" spans="1:2" x14ac:dyDescent="0.25">
      <c r="A3162" s="41"/>
      <c r="B3162" s="41"/>
    </row>
    <row r="3163" spans="1:2" x14ac:dyDescent="0.25">
      <c r="A3163" s="41"/>
      <c r="B3163" s="41"/>
    </row>
    <row r="3164" spans="1:2" x14ac:dyDescent="0.25">
      <c r="A3164" s="41"/>
      <c r="B3164" s="41"/>
    </row>
    <row r="3165" spans="1:2" x14ac:dyDescent="0.25">
      <c r="A3165" s="41"/>
      <c r="B3165" s="41"/>
    </row>
    <row r="3166" spans="1:2" x14ac:dyDescent="0.25">
      <c r="A3166" s="41"/>
      <c r="B3166" s="41"/>
    </row>
    <row r="3167" spans="1:2" x14ac:dyDescent="0.25">
      <c r="A3167" s="41"/>
      <c r="B3167" s="41"/>
    </row>
    <row r="3168" spans="1:2" x14ac:dyDescent="0.25">
      <c r="A3168" s="41"/>
      <c r="B3168" s="41"/>
    </row>
    <row r="3169" spans="1:2" x14ac:dyDescent="0.25">
      <c r="A3169" s="41"/>
      <c r="B3169" s="41"/>
    </row>
    <row r="3170" spans="1:2" x14ac:dyDescent="0.25">
      <c r="A3170" s="41"/>
      <c r="B3170" s="41"/>
    </row>
    <row r="3171" spans="1:2" x14ac:dyDescent="0.25">
      <c r="A3171" s="41"/>
      <c r="B3171" s="41"/>
    </row>
    <row r="3172" spans="1:2" x14ac:dyDescent="0.25">
      <c r="A3172" s="41"/>
      <c r="B3172" s="41"/>
    </row>
    <row r="3173" spans="1:2" x14ac:dyDescent="0.25">
      <c r="A3173" s="41"/>
      <c r="B3173" s="41"/>
    </row>
    <row r="3174" spans="1:2" x14ac:dyDescent="0.25">
      <c r="A3174" s="41"/>
      <c r="B3174" s="41"/>
    </row>
    <row r="3175" spans="1:2" x14ac:dyDescent="0.25">
      <c r="A3175" s="41"/>
      <c r="B3175" s="41"/>
    </row>
    <row r="3176" spans="1:2" x14ac:dyDescent="0.25">
      <c r="A3176" s="41"/>
      <c r="B3176" s="41"/>
    </row>
    <row r="3177" spans="1:2" x14ac:dyDescent="0.25">
      <c r="A3177" s="41"/>
      <c r="B3177" s="41"/>
    </row>
    <row r="3178" spans="1:2" x14ac:dyDescent="0.25">
      <c r="A3178" s="41"/>
      <c r="B3178" s="41"/>
    </row>
    <row r="3179" spans="1:2" x14ac:dyDescent="0.25">
      <c r="A3179" s="41"/>
      <c r="B3179" s="41"/>
    </row>
    <row r="3180" spans="1:2" x14ac:dyDescent="0.25">
      <c r="A3180" s="41"/>
      <c r="B3180" s="41"/>
    </row>
    <row r="3181" spans="1:2" x14ac:dyDescent="0.25">
      <c r="A3181" s="41"/>
      <c r="B3181" s="41"/>
    </row>
    <row r="3182" spans="1:2" x14ac:dyDescent="0.25">
      <c r="A3182" s="41"/>
      <c r="B3182" s="41"/>
    </row>
    <row r="3183" spans="1:2" x14ac:dyDescent="0.25">
      <c r="A3183" s="41"/>
      <c r="B3183" s="41"/>
    </row>
    <row r="3184" spans="1:2" x14ac:dyDescent="0.25">
      <c r="A3184" s="41"/>
      <c r="B3184" s="41"/>
    </row>
    <row r="3185" spans="1:2" x14ac:dyDescent="0.25">
      <c r="A3185" s="41"/>
      <c r="B3185" s="41"/>
    </row>
    <row r="3186" spans="1:2" x14ac:dyDescent="0.25">
      <c r="A3186" s="41"/>
      <c r="B3186" s="41"/>
    </row>
    <row r="3187" spans="1:2" x14ac:dyDescent="0.25">
      <c r="A3187" s="41"/>
      <c r="B3187" s="41"/>
    </row>
    <row r="3188" spans="1:2" x14ac:dyDescent="0.25">
      <c r="A3188" s="41"/>
      <c r="B3188" s="41"/>
    </row>
    <row r="3189" spans="1:2" x14ac:dyDescent="0.25">
      <c r="A3189" s="41"/>
      <c r="B3189" s="41"/>
    </row>
    <row r="3190" spans="1:2" x14ac:dyDescent="0.25">
      <c r="A3190" s="41"/>
      <c r="B3190" s="41"/>
    </row>
    <row r="3191" spans="1:2" x14ac:dyDescent="0.25">
      <c r="A3191" s="41"/>
      <c r="B3191" s="41"/>
    </row>
    <row r="3192" spans="1:2" x14ac:dyDescent="0.25">
      <c r="A3192" s="41"/>
      <c r="B3192" s="41"/>
    </row>
    <row r="3193" spans="1:2" x14ac:dyDescent="0.25">
      <c r="A3193" s="41"/>
      <c r="B3193" s="41"/>
    </row>
    <row r="3194" spans="1:2" x14ac:dyDescent="0.25">
      <c r="A3194" s="41"/>
      <c r="B3194" s="41"/>
    </row>
    <row r="3195" spans="1:2" x14ac:dyDescent="0.25">
      <c r="A3195" s="41"/>
      <c r="B3195" s="41"/>
    </row>
    <row r="3196" spans="1:2" x14ac:dyDescent="0.25">
      <c r="A3196" s="41"/>
      <c r="B3196" s="41"/>
    </row>
    <row r="3197" spans="1:2" x14ac:dyDescent="0.25">
      <c r="A3197" s="41"/>
      <c r="B3197" s="41"/>
    </row>
    <row r="3198" spans="1:2" x14ac:dyDescent="0.25">
      <c r="A3198" s="41"/>
      <c r="B3198" s="41"/>
    </row>
    <row r="3199" spans="1:2" x14ac:dyDescent="0.25">
      <c r="A3199" s="41"/>
      <c r="B3199" s="41"/>
    </row>
    <row r="3200" spans="1:2" x14ac:dyDescent="0.25">
      <c r="A3200" s="41"/>
      <c r="B3200" s="41"/>
    </row>
    <row r="3201" spans="1:2" x14ac:dyDescent="0.25">
      <c r="A3201" s="41"/>
      <c r="B3201" s="41"/>
    </row>
    <row r="3202" spans="1:2" x14ac:dyDescent="0.25">
      <c r="A3202" s="41"/>
      <c r="B3202" s="41"/>
    </row>
    <row r="3203" spans="1:2" x14ac:dyDescent="0.25">
      <c r="A3203" s="41"/>
      <c r="B3203" s="41"/>
    </row>
    <row r="3204" spans="1:2" x14ac:dyDescent="0.25">
      <c r="A3204" s="41"/>
      <c r="B3204" s="41"/>
    </row>
    <row r="3205" spans="1:2" x14ac:dyDescent="0.25">
      <c r="A3205" s="41"/>
      <c r="B3205" s="41"/>
    </row>
    <row r="3206" spans="1:2" x14ac:dyDescent="0.25">
      <c r="A3206" s="41"/>
      <c r="B3206" s="41"/>
    </row>
    <row r="3207" spans="1:2" x14ac:dyDescent="0.25">
      <c r="A3207" s="41"/>
      <c r="B3207" s="41"/>
    </row>
    <row r="3208" spans="1:2" x14ac:dyDescent="0.25">
      <c r="A3208" s="41"/>
      <c r="B3208" s="41"/>
    </row>
    <row r="3209" spans="1:2" x14ac:dyDescent="0.25">
      <c r="A3209" s="41"/>
      <c r="B3209" s="41"/>
    </row>
    <row r="3210" spans="1:2" x14ac:dyDescent="0.25">
      <c r="A3210" s="41"/>
      <c r="B3210" s="41"/>
    </row>
    <row r="3211" spans="1:2" x14ac:dyDescent="0.25">
      <c r="A3211" s="41"/>
      <c r="B3211" s="41"/>
    </row>
    <row r="3212" spans="1:2" x14ac:dyDescent="0.25">
      <c r="A3212" s="41"/>
      <c r="B3212" s="41"/>
    </row>
    <row r="3213" spans="1:2" x14ac:dyDescent="0.25">
      <c r="A3213" s="41"/>
      <c r="B3213" s="41"/>
    </row>
    <row r="3214" spans="1:2" x14ac:dyDescent="0.25">
      <c r="A3214" s="41"/>
      <c r="B3214" s="41"/>
    </row>
    <row r="3215" spans="1:2" x14ac:dyDescent="0.25">
      <c r="A3215" s="41"/>
      <c r="B3215" s="41"/>
    </row>
    <row r="3216" spans="1:2" x14ac:dyDescent="0.25">
      <c r="A3216" s="41"/>
      <c r="B3216" s="41"/>
    </row>
    <row r="3217" spans="1:2" x14ac:dyDescent="0.25">
      <c r="A3217" s="41"/>
      <c r="B3217" s="41"/>
    </row>
    <row r="3218" spans="1:2" x14ac:dyDescent="0.25">
      <c r="A3218" s="41"/>
      <c r="B3218" s="41"/>
    </row>
    <row r="3219" spans="1:2" x14ac:dyDescent="0.25">
      <c r="A3219" s="41"/>
      <c r="B3219" s="41"/>
    </row>
    <row r="3220" spans="1:2" x14ac:dyDescent="0.25">
      <c r="A3220" s="41"/>
      <c r="B3220" s="41"/>
    </row>
    <row r="3221" spans="1:2" x14ac:dyDescent="0.25">
      <c r="A3221" s="41"/>
      <c r="B3221" s="41"/>
    </row>
    <row r="3222" spans="1:2" x14ac:dyDescent="0.25">
      <c r="A3222" s="41"/>
      <c r="B3222" s="41"/>
    </row>
    <row r="3223" spans="1:2" x14ac:dyDescent="0.25">
      <c r="A3223" s="41"/>
      <c r="B3223" s="41"/>
    </row>
    <row r="3224" spans="1:2" x14ac:dyDescent="0.25">
      <c r="A3224" s="41"/>
      <c r="B3224" s="41"/>
    </row>
    <row r="3225" spans="1:2" x14ac:dyDescent="0.25">
      <c r="A3225" s="41"/>
      <c r="B3225" s="41"/>
    </row>
    <row r="3226" spans="1:2" x14ac:dyDescent="0.25">
      <c r="A3226" s="41"/>
      <c r="B3226" s="41"/>
    </row>
    <row r="3227" spans="1:2" x14ac:dyDescent="0.25">
      <c r="A3227" s="41"/>
      <c r="B3227" s="41"/>
    </row>
    <row r="3228" spans="1:2" x14ac:dyDescent="0.25">
      <c r="A3228" s="41"/>
      <c r="B3228" s="41"/>
    </row>
    <row r="3229" spans="1:2" x14ac:dyDescent="0.25">
      <c r="A3229" s="41"/>
      <c r="B3229" s="41"/>
    </row>
    <row r="3230" spans="1:2" x14ac:dyDescent="0.25">
      <c r="A3230" s="41"/>
      <c r="B3230" s="41"/>
    </row>
    <row r="3231" spans="1:2" x14ac:dyDescent="0.25">
      <c r="A3231" s="41"/>
      <c r="B3231" s="41"/>
    </row>
    <row r="3232" spans="1:2" x14ac:dyDescent="0.25">
      <c r="A3232" s="41"/>
      <c r="B3232" s="41"/>
    </row>
    <row r="3233" spans="1:2" x14ac:dyDescent="0.25">
      <c r="A3233" s="41"/>
      <c r="B3233" s="41"/>
    </row>
    <row r="3234" spans="1:2" x14ac:dyDescent="0.25">
      <c r="A3234" s="41"/>
      <c r="B3234" s="41"/>
    </row>
    <row r="3235" spans="1:2" x14ac:dyDescent="0.25">
      <c r="A3235" s="41"/>
      <c r="B3235" s="41"/>
    </row>
    <row r="3236" spans="1:2" x14ac:dyDescent="0.25">
      <c r="A3236" s="41"/>
      <c r="B3236" s="41"/>
    </row>
    <row r="3237" spans="1:2" x14ac:dyDescent="0.25">
      <c r="A3237" s="41"/>
      <c r="B3237" s="41"/>
    </row>
    <row r="3238" spans="1:2" x14ac:dyDescent="0.25">
      <c r="A3238" s="41"/>
      <c r="B3238" s="41"/>
    </row>
    <row r="3239" spans="1:2" x14ac:dyDescent="0.25">
      <c r="A3239" s="41"/>
      <c r="B3239" s="41"/>
    </row>
    <row r="3240" spans="1:2" x14ac:dyDescent="0.25">
      <c r="A3240" s="41"/>
      <c r="B3240" s="41"/>
    </row>
    <row r="3241" spans="1:2" x14ac:dyDescent="0.25">
      <c r="A3241" s="41"/>
      <c r="B3241" s="41"/>
    </row>
    <row r="3242" spans="1:2" x14ac:dyDescent="0.25">
      <c r="A3242" s="41"/>
      <c r="B3242" s="41"/>
    </row>
    <row r="3243" spans="1:2" x14ac:dyDescent="0.25">
      <c r="A3243" s="41"/>
      <c r="B3243" s="41"/>
    </row>
    <row r="3244" spans="1:2" x14ac:dyDescent="0.25">
      <c r="A3244" s="41"/>
      <c r="B3244" s="41"/>
    </row>
    <row r="3245" spans="1:2" x14ac:dyDescent="0.25">
      <c r="A3245" s="41"/>
      <c r="B3245" s="41"/>
    </row>
    <row r="3246" spans="1:2" x14ac:dyDescent="0.25">
      <c r="A3246" s="41"/>
      <c r="B3246" s="41"/>
    </row>
    <row r="3247" spans="1:2" x14ac:dyDescent="0.25">
      <c r="A3247" s="41"/>
      <c r="B3247" s="41"/>
    </row>
    <row r="3248" spans="1:2" x14ac:dyDescent="0.25">
      <c r="A3248" s="41"/>
      <c r="B3248" s="41"/>
    </row>
    <row r="3249" spans="1:2" x14ac:dyDescent="0.25">
      <c r="A3249" s="41"/>
      <c r="B3249" s="41"/>
    </row>
    <row r="3250" spans="1:2" x14ac:dyDescent="0.25">
      <c r="A3250" s="41"/>
      <c r="B3250" s="41"/>
    </row>
    <row r="3251" spans="1:2" x14ac:dyDescent="0.25">
      <c r="A3251" s="41"/>
      <c r="B3251" s="41"/>
    </row>
    <row r="3252" spans="1:2" x14ac:dyDescent="0.25">
      <c r="A3252" s="41"/>
      <c r="B3252" s="41"/>
    </row>
    <row r="3253" spans="1:2" x14ac:dyDescent="0.25">
      <c r="A3253" s="41"/>
      <c r="B3253" s="41"/>
    </row>
    <row r="3254" spans="1:2" x14ac:dyDescent="0.25">
      <c r="A3254" s="41"/>
      <c r="B3254" s="41"/>
    </row>
    <row r="3255" spans="1:2" x14ac:dyDescent="0.25">
      <c r="A3255" s="41"/>
      <c r="B3255" s="41"/>
    </row>
    <row r="3256" spans="1:2" x14ac:dyDescent="0.25">
      <c r="A3256" s="41"/>
      <c r="B3256" s="41"/>
    </row>
    <row r="3257" spans="1:2" x14ac:dyDescent="0.25">
      <c r="A3257" s="41"/>
      <c r="B3257" s="41"/>
    </row>
    <row r="3258" spans="1:2" x14ac:dyDescent="0.25">
      <c r="A3258" s="41"/>
      <c r="B3258" s="41"/>
    </row>
    <row r="3259" spans="1:2" x14ac:dyDescent="0.25">
      <c r="A3259" s="41"/>
      <c r="B3259" s="41"/>
    </row>
    <row r="3260" spans="1:2" x14ac:dyDescent="0.25">
      <c r="A3260" s="41"/>
      <c r="B3260" s="41"/>
    </row>
    <row r="3261" spans="1:2" x14ac:dyDescent="0.25">
      <c r="A3261" s="41"/>
      <c r="B3261" s="41"/>
    </row>
    <row r="3262" spans="1:2" x14ac:dyDescent="0.25">
      <c r="A3262" s="41"/>
      <c r="B3262" s="41"/>
    </row>
    <row r="3263" spans="1:2" x14ac:dyDescent="0.25">
      <c r="A3263" s="41"/>
      <c r="B3263" s="41"/>
    </row>
    <row r="3264" spans="1:2" x14ac:dyDescent="0.25">
      <c r="A3264" s="41"/>
      <c r="B3264" s="41"/>
    </row>
    <row r="3265" spans="1:2" x14ac:dyDescent="0.25">
      <c r="A3265" s="41"/>
      <c r="B3265" s="41"/>
    </row>
    <row r="3266" spans="1:2" x14ac:dyDescent="0.25">
      <c r="A3266" s="41"/>
      <c r="B3266" s="41"/>
    </row>
    <row r="3267" spans="1:2" x14ac:dyDescent="0.25">
      <c r="A3267" s="41"/>
      <c r="B3267" s="41"/>
    </row>
    <row r="3268" spans="1:2" x14ac:dyDescent="0.25">
      <c r="A3268" s="41"/>
      <c r="B3268" s="41"/>
    </row>
    <row r="3269" spans="1:2" x14ac:dyDescent="0.25">
      <c r="A3269" s="41"/>
      <c r="B3269" s="41"/>
    </row>
    <row r="3270" spans="1:2" x14ac:dyDescent="0.25">
      <c r="A3270" s="41"/>
      <c r="B3270" s="41"/>
    </row>
    <row r="3271" spans="1:2" x14ac:dyDescent="0.25">
      <c r="A3271" s="41"/>
      <c r="B3271" s="41"/>
    </row>
    <row r="3272" spans="1:2" x14ac:dyDescent="0.25">
      <c r="A3272" s="41"/>
      <c r="B3272" s="41"/>
    </row>
    <row r="3273" spans="1:2" x14ac:dyDescent="0.25">
      <c r="A3273" s="41"/>
      <c r="B3273" s="41"/>
    </row>
    <row r="3274" spans="1:2" x14ac:dyDescent="0.25">
      <c r="A3274" s="41"/>
      <c r="B3274" s="41"/>
    </row>
    <row r="3275" spans="1:2" x14ac:dyDescent="0.25">
      <c r="A3275" s="41"/>
      <c r="B3275" s="41"/>
    </row>
    <row r="3276" spans="1:2" x14ac:dyDescent="0.25">
      <c r="A3276" s="41"/>
      <c r="B3276" s="41"/>
    </row>
    <row r="3277" spans="1:2" x14ac:dyDescent="0.25">
      <c r="A3277" s="41"/>
      <c r="B3277" s="41"/>
    </row>
    <row r="3278" spans="1:2" x14ac:dyDescent="0.25">
      <c r="A3278" s="41"/>
      <c r="B3278" s="41"/>
    </row>
    <row r="3279" spans="1:2" x14ac:dyDescent="0.25">
      <c r="A3279" s="41"/>
      <c r="B3279" s="41"/>
    </row>
    <row r="3280" spans="1:2" x14ac:dyDescent="0.25">
      <c r="A3280" s="41"/>
      <c r="B3280" s="41"/>
    </row>
    <row r="3281" spans="1:2" x14ac:dyDescent="0.25">
      <c r="A3281" s="41"/>
      <c r="B3281" s="41"/>
    </row>
    <row r="3282" spans="1:2" x14ac:dyDescent="0.25">
      <c r="A3282" s="41"/>
      <c r="B3282" s="41"/>
    </row>
    <row r="3283" spans="1:2" x14ac:dyDescent="0.25">
      <c r="A3283" s="41"/>
      <c r="B3283" s="41"/>
    </row>
    <row r="3284" spans="1:2" x14ac:dyDescent="0.25">
      <c r="A3284" s="41"/>
      <c r="B3284" s="41"/>
    </row>
    <row r="3285" spans="1:2" x14ac:dyDescent="0.25">
      <c r="A3285" s="41"/>
      <c r="B3285" s="41"/>
    </row>
    <row r="3286" spans="1:2" x14ac:dyDescent="0.25">
      <c r="A3286" s="41"/>
      <c r="B3286" s="41"/>
    </row>
    <row r="3287" spans="1:2" x14ac:dyDescent="0.25">
      <c r="A3287" s="41"/>
      <c r="B3287" s="41"/>
    </row>
    <row r="3288" spans="1:2" x14ac:dyDescent="0.25">
      <c r="A3288" s="41"/>
      <c r="B3288" s="41"/>
    </row>
    <row r="3289" spans="1:2" x14ac:dyDescent="0.25">
      <c r="A3289" s="41"/>
      <c r="B3289" s="41"/>
    </row>
    <row r="3290" spans="1:2" x14ac:dyDescent="0.25">
      <c r="A3290" s="41"/>
      <c r="B3290" s="41"/>
    </row>
    <row r="3291" spans="1:2" x14ac:dyDescent="0.25">
      <c r="A3291" s="41"/>
      <c r="B3291" s="41"/>
    </row>
    <row r="3292" spans="1:2" x14ac:dyDescent="0.25">
      <c r="A3292" s="41"/>
      <c r="B3292" s="41"/>
    </row>
    <row r="3293" spans="1:2" x14ac:dyDescent="0.25">
      <c r="A3293" s="41"/>
      <c r="B3293" s="41"/>
    </row>
    <row r="3294" spans="1:2" x14ac:dyDescent="0.25">
      <c r="A3294" s="41"/>
      <c r="B3294" s="41"/>
    </row>
    <row r="3295" spans="1:2" x14ac:dyDescent="0.25">
      <c r="A3295" s="41"/>
      <c r="B3295" s="41"/>
    </row>
    <row r="3296" spans="1:2" x14ac:dyDescent="0.25">
      <c r="A3296" s="41"/>
      <c r="B3296" s="41"/>
    </row>
    <row r="3297" spans="1:2" x14ac:dyDescent="0.25">
      <c r="A3297" s="41"/>
      <c r="B3297" s="41"/>
    </row>
    <row r="3298" spans="1:2" x14ac:dyDescent="0.25">
      <c r="A3298" s="41"/>
      <c r="B3298" s="41"/>
    </row>
    <row r="3299" spans="1:2" x14ac:dyDescent="0.25">
      <c r="A3299" s="41"/>
      <c r="B3299" s="41"/>
    </row>
    <row r="3300" spans="1:2" x14ac:dyDescent="0.25">
      <c r="A3300" s="41"/>
      <c r="B3300" s="41"/>
    </row>
    <row r="3301" spans="1:2" x14ac:dyDescent="0.25">
      <c r="A3301" s="41"/>
      <c r="B3301" s="41"/>
    </row>
    <row r="3302" spans="1:2" x14ac:dyDescent="0.25">
      <c r="A3302" s="41"/>
      <c r="B3302" s="41"/>
    </row>
    <row r="3303" spans="1:2" x14ac:dyDescent="0.25">
      <c r="A3303" s="41"/>
      <c r="B3303" s="41"/>
    </row>
    <row r="3304" spans="1:2" x14ac:dyDescent="0.25">
      <c r="A3304" s="41"/>
      <c r="B3304" s="41"/>
    </row>
    <row r="3305" spans="1:2" x14ac:dyDescent="0.25">
      <c r="A3305" s="41"/>
      <c r="B3305" s="41"/>
    </row>
    <row r="3306" spans="1:2" x14ac:dyDescent="0.25">
      <c r="A3306" s="41"/>
      <c r="B3306" s="41"/>
    </row>
    <row r="3307" spans="1:2" x14ac:dyDescent="0.25">
      <c r="A3307" s="41"/>
      <c r="B3307" s="41"/>
    </row>
    <row r="3308" spans="1:2" x14ac:dyDescent="0.25">
      <c r="A3308" s="41"/>
      <c r="B3308" s="41"/>
    </row>
    <row r="3309" spans="1:2" x14ac:dyDescent="0.25">
      <c r="A3309" s="41"/>
      <c r="B3309" s="41"/>
    </row>
    <row r="3310" spans="1:2" x14ac:dyDescent="0.25">
      <c r="A3310" s="41"/>
      <c r="B3310" s="41"/>
    </row>
    <row r="3311" spans="1:2" x14ac:dyDescent="0.25">
      <c r="A3311" s="41"/>
      <c r="B3311" s="41"/>
    </row>
    <row r="3312" spans="1:2" x14ac:dyDescent="0.25">
      <c r="A3312" s="41"/>
      <c r="B3312" s="41"/>
    </row>
    <row r="3313" spans="1:2" x14ac:dyDescent="0.25">
      <c r="A3313" s="41"/>
      <c r="B3313" s="41"/>
    </row>
    <row r="3314" spans="1:2" x14ac:dyDescent="0.25">
      <c r="A3314" s="41"/>
      <c r="B3314" s="41"/>
    </row>
    <row r="3315" spans="1:2" x14ac:dyDescent="0.25">
      <c r="A3315" s="41"/>
      <c r="B3315" s="41"/>
    </row>
    <row r="3316" spans="1:2" x14ac:dyDescent="0.25">
      <c r="A3316" s="41"/>
      <c r="B3316" s="41"/>
    </row>
    <row r="3317" spans="1:2" x14ac:dyDescent="0.25">
      <c r="A3317" s="41"/>
      <c r="B3317" s="41"/>
    </row>
    <row r="3318" spans="1:2" x14ac:dyDescent="0.25">
      <c r="A3318" s="41"/>
      <c r="B3318" s="41"/>
    </row>
    <row r="3319" spans="1:2" x14ac:dyDescent="0.25">
      <c r="A3319" s="41"/>
      <c r="B3319" s="41"/>
    </row>
    <row r="3320" spans="1:2" x14ac:dyDescent="0.25">
      <c r="A3320" s="41"/>
      <c r="B3320" s="41"/>
    </row>
    <row r="3321" spans="1:2" x14ac:dyDescent="0.25">
      <c r="A3321" s="41"/>
      <c r="B3321" s="41"/>
    </row>
    <row r="3322" spans="1:2" x14ac:dyDescent="0.25">
      <c r="A3322" s="41"/>
      <c r="B3322" s="41"/>
    </row>
    <row r="3323" spans="1:2" x14ac:dyDescent="0.25">
      <c r="A3323" s="41"/>
      <c r="B3323" s="41"/>
    </row>
    <row r="3324" spans="1:2" x14ac:dyDescent="0.25">
      <c r="A3324" s="41"/>
      <c r="B3324" s="41"/>
    </row>
    <row r="3325" spans="1:2" x14ac:dyDescent="0.25">
      <c r="A3325" s="41"/>
      <c r="B3325" s="41"/>
    </row>
    <row r="3326" spans="1:2" x14ac:dyDescent="0.25">
      <c r="A3326" s="41"/>
      <c r="B3326" s="41"/>
    </row>
    <row r="3327" spans="1:2" x14ac:dyDescent="0.25">
      <c r="A3327" s="41"/>
      <c r="B3327" s="41"/>
    </row>
    <row r="3328" spans="1:2" x14ac:dyDescent="0.25">
      <c r="A3328" s="41"/>
      <c r="B3328" s="41"/>
    </row>
    <row r="3329" spans="1:2" x14ac:dyDescent="0.25">
      <c r="A3329" s="41"/>
      <c r="B3329" s="41"/>
    </row>
    <row r="3330" spans="1:2" x14ac:dyDescent="0.25">
      <c r="A3330" s="41"/>
      <c r="B3330" s="41"/>
    </row>
    <row r="3331" spans="1:2" x14ac:dyDescent="0.25">
      <c r="A3331" s="41"/>
      <c r="B3331" s="41"/>
    </row>
    <row r="3332" spans="1:2" x14ac:dyDescent="0.25">
      <c r="A3332" s="41"/>
      <c r="B3332" s="41"/>
    </row>
    <row r="3333" spans="1:2" x14ac:dyDescent="0.25">
      <c r="A3333" s="41"/>
      <c r="B3333" s="41"/>
    </row>
    <row r="3334" spans="1:2" x14ac:dyDescent="0.25">
      <c r="A3334" s="41"/>
      <c r="B3334" s="41"/>
    </row>
    <row r="3335" spans="1:2" x14ac:dyDescent="0.25">
      <c r="A3335" s="41"/>
      <c r="B3335" s="41"/>
    </row>
    <row r="3336" spans="1:2" x14ac:dyDescent="0.25">
      <c r="A3336" s="41"/>
      <c r="B3336" s="41"/>
    </row>
    <row r="3337" spans="1:2" x14ac:dyDescent="0.25">
      <c r="A3337" s="41"/>
      <c r="B3337" s="41"/>
    </row>
    <row r="3338" spans="1:2" x14ac:dyDescent="0.25">
      <c r="A3338" s="41"/>
      <c r="B3338" s="41"/>
    </row>
    <row r="3339" spans="1:2" x14ac:dyDescent="0.25">
      <c r="A3339" s="41"/>
      <c r="B3339" s="41"/>
    </row>
    <row r="3340" spans="1:2" x14ac:dyDescent="0.25">
      <c r="A3340" s="41"/>
      <c r="B3340" s="41"/>
    </row>
    <row r="3341" spans="1:2" x14ac:dyDescent="0.25">
      <c r="A3341" s="41"/>
      <c r="B3341" s="41"/>
    </row>
    <row r="3342" spans="1:2" x14ac:dyDescent="0.25">
      <c r="A3342" s="41"/>
      <c r="B3342" s="41"/>
    </row>
    <row r="3343" spans="1:2" x14ac:dyDescent="0.25">
      <c r="A3343" s="41"/>
      <c r="B3343" s="41"/>
    </row>
    <row r="3344" spans="1:2" x14ac:dyDescent="0.25">
      <c r="A3344" s="41"/>
      <c r="B3344" s="41"/>
    </row>
    <row r="3345" spans="1:2" x14ac:dyDescent="0.25">
      <c r="A3345" s="41"/>
      <c r="B3345" s="41"/>
    </row>
    <row r="3346" spans="1:2" x14ac:dyDescent="0.25">
      <c r="A3346" s="41"/>
      <c r="B3346" s="41"/>
    </row>
    <row r="3347" spans="1:2" x14ac:dyDescent="0.25">
      <c r="A3347" s="41"/>
      <c r="B3347" s="41"/>
    </row>
    <row r="3348" spans="1:2" x14ac:dyDescent="0.25">
      <c r="A3348" s="41"/>
      <c r="B3348" s="41"/>
    </row>
    <row r="3349" spans="1:2" x14ac:dyDescent="0.25">
      <c r="A3349" s="41"/>
      <c r="B3349" s="41"/>
    </row>
    <row r="3350" spans="1:2" x14ac:dyDescent="0.25">
      <c r="A3350" s="41"/>
      <c r="B3350" s="41"/>
    </row>
    <row r="3351" spans="1:2" x14ac:dyDescent="0.25">
      <c r="A3351" s="41"/>
      <c r="B3351" s="41"/>
    </row>
    <row r="3352" spans="1:2" x14ac:dyDescent="0.25">
      <c r="A3352" s="41"/>
      <c r="B3352" s="41"/>
    </row>
    <row r="3353" spans="1:2" x14ac:dyDescent="0.25">
      <c r="A3353" s="41"/>
      <c r="B3353" s="41"/>
    </row>
    <row r="3354" spans="1:2" x14ac:dyDescent="0.25">
      <c r="A3354" s="41"/>
      <c r="B3354" s="41"/>
    </row>
    <row r="3355" spans="1:2" x14ac:dyDescent="0.25">
      <c r="A3355" s="41"/>
      <c r="B3355" s="41"/>
    </row>
    <row r="3356" spans="1:2" x14ac:dyDescent="0.25">
      <c r="A3356" s="41"/>
      <c r="B3356" s="41"/>
    </row>
    <row r="3357" spans="1:2" x14ac:dyDescent="0.25">
      <c r="A3357" s="41"/>
      <c r="B3357" s="41"/>
    </row>
    <row r="3358" spans="1:2" x14ac:dyDescent="0.25">
      <c r="A3358" s="41"/>
      <c r="B3358" s="41"/>
    </row>
    <row r="3359" spans="1:2" x14ac:dyDescent="0.25">
      <c r="A3359" s="41"/>
      <c r="B3359" s="41"/>
    </row>
    <row r="3360" spans="1:2" x14ac:dyDescent="0.25">
      <c r="A3360" s="41"/>
      <c r="B3360" s="41"/>
    </row>
    <row r="3361" spans="1:2" x14ac:dyDescent="0.25">
      <c r="A3361" s="41"/>
      <c r="B3361" s="41"/>
    </row>
    <row r="3362" spans="1:2" x14ac:dyDescent="0.25">
      <c r="A3362" s="41"/>
      <c r="B3362" s="41"/>
    </row>
    <row r="3363" spans="1:2" x14ac:dyDescent="0.25">
      <c r="A3363" s="41"/>
      <c r="B3363" s="41"/>
    </row>
    <row r="3364" spans="1:2" x14ac:dyDescent="0.25">
      <c r="A3364" s="41"/>
      <c r="B3364" s="41"/>
    </row>
    <row r="3365" spans="1:2" x14ac:dyDescent="0.25">
      <c r="A3365" s="41"/>
      <c r="B3365" s="41"/>
    </row>
    <row r="3366" spans="1:2" x14ac:dyDescent="0.25">
      <c r="A3366" s="41"/>
      <c r="B3366" s="41"/>
    </row>
    <row r="3367" spans="1:2" x14ac:dyDescent="0.25">
      <c r="A3367" s="41"/>
      <c r="B3367" s="41"/>
    </row>
    <row r="3368" spans="1:2" x14ac:dyDescent="0.25">
      <c r="A3368" s="41"/>
      <c r="B3368" s="41"/>
    </row>
    <row r="3369" spans="1:2" x14ac:dyDescent="0.25">
      <c r="A3369" s="41"/>
      <c r="B3369" s="41"/>
    </row>
    <row r="3370" spans="1:2" x14ac:dyDescent="0.25">
      <c r="A3370" s="41"/>
      <c r="B3370" s="41"/>
    </row>
    <row r="3371" spans="1:2" x14ac:dyDescent="0.25">
      <c r="A3371" s="41"/>
      <c r="B3371" s="41"/>
    </row>
    <row r="3372" spans="1:2" x14ac:dyDescent="0.25">
      <c r="A3372" s="41"/>
      <c r="B3372" s="41"/>
    </row>
    <row r="3373" spans="1:2" x14ac:dyDescent="0.25">
      <c r="A3373" s="41"/>
      <c r="B3373" s="41"/>
    </row>
    <row r="3374" spans="1:2" x14ac:dyDescent="0.25">
      <c r="A3374" s="41"/>
      <c r="B3374" s="41"/>
    </row>
    <row r="3375" spans="1:2" x14ac:dyDescent="0.25">
      <c r="A3375" s="41"/>
      <c r="B3375" s="41"/>
    </row>
    <row r="3376" spans="1:2" x14ac:dyDescent="0.25">
      <c r="A3376" s="41"/>
      <c r="B3376" s="41"/>
    </row>
    <row r="3377" spans="1:2" x14ac:dyDescent="0.25">
      <c r="A3377" s="41"/>
      <c r="B3377" s="41"/>
    </row>
    <row r="3378" spans="1:2" x14ac:dyDescent="0.25">
      <c r="A3378" s="41"/>
      <c r="B3378" s="41"/>
    </row>
    <row r="3379" spans="1:2" x14ac:dyDescent="0.25">
      <c r="A3379" s="41"/>
      <c r="B3379" s="41"/>
    </row>
    <row r="3380" spans="1:2" x14ac:dyDescent="0.25">
      <c r="A3380" s="41"/>
      <c r="B3380" s="41"/>
    </row>
    <row r="3381" spans="1:2" x14ac:dyDescent="0.25">
      <c r="A3381" s="41"/>
      <c r="B3381" s="41"/>
    </row>
    <row r="3382" spans="1:2" x14ac:dyDescent="0.25">
      <c r="A3382" s="41"/>
      <c r="B3382" s="41"/>
    </row>
    <row r="3383" spans="1:2" x14ac:dyDescent="0.25">
      <c r="A3383" s="41"/>
      <c r="B3383" s="41"/>
    </row>
    <row r="3384" spans="1:2" x14ac:dyDescent="0.25">
      <c r="A3384" s="41"/>
      <c r="B3384" s="41"/>
    </row>
    <row r="3385" spans="1:2" x14ac:dyDescent="0.25">
      <c r="A3385" s="41"/>
      <c r="B3385" s="41"/>
    </row>
    <row r="3386" spans="1:2" x14ac:dyDescent="0.25">
      <c r="A3386" s="41"/>
      <c r="B3386" s="41"/>
    </row>
    <row r="3387" spans="1:2" x14ac:dyDescent="0.25">
      <c r="A3387" s="41"/>
      <c r="B3387" s="41"/>
    </row>
    <row r="3388" spans="1:2" x14ac:dyDescent="0.25">
      <c r="A3388" s="41"/>
      <c r="B3388" s="41"/>
    </row>
    <row r="3389" spans="1:2" x14ac:dyDescent="0.25">
      <c r="A3389" s="41"/>
      <c r="B3389" s="41"/>
    </row>
    <row r="3390" spans="1:2" x14ac:dyDescent="0.25">
      <c r="A3390" s="41"/>
      <c r="B3390" s="41"/>
    </row>
    <row r="3391" spans="1:2" x14ac:dyDescent="0.25">
      <c r="A3391" s="41"/>
      <c r="B3391" s="41"/>
    </row>
    <row r="3392" spans="1:2" x14ac:dyDescent="0.25">
      <c r="A3392" s="41"/>
      <c r="B3392" s="41"/>
    </row>
    <row r="3393" spans="1:2" x14ac:dyDescent="0.25">
      <c r="A3393" s="41"/>
      <c r="B3393" s="41"/>
    </row>
    <row r="3394" spans="1:2" x14ac:dyDescent="0.25">
      <c r="A3394" s="41"/>
      <c r="B3394" s="41"/>
    </row>
    <row r="3395" spans="1:2" x14ac:dyDescent="0.25">
      <c r="A3395" s="41"/>
      <c r="B3395" s="41"/>
    </row>
    <row r="3396" spans="1:2" x14ac:dyDescent="0.25">
      <c r="A3396" s="41"/>
      <c r="B3396" s="41"/>
    </row>
    <row r="3397" spans="1:2" x14ac:dyDescent="0.25">
      <c r="A3397" s="41"/>
      <c r="B3397" s="41"/>
    </row>
    <row r="3398" spans="1:2" x14ac:dyDescent="0.25">
      <c r="A3398" s="41"/>
      <c r="B3398" s="41"/>
    </row>
    <row r="3399" spans="1:2" x14ac:dyDescent="0.25">
      <c r="A3399" s="41"/>
      <c r="B3399" s="41"/>
    </row>
    <row r="3400" spans="1:2" x14ac:dyDescent="0.25">
      <c r="A3400" s="41"/>
      <c r="B3400" s="41"/>
    </row>
    <row r="3401" spans="1:2" x14ac:dyDescent="0.25">
      <c r="A3401" s="41"/>
      <c r="B3401" s="41"/>
    </row>
    <row r="3402" spans="1:2" x14ac:dyDescent="0.25">
      <c r="A3402" s="41"/>
      <c r="B3402" s="41"/>
    </row>
    <row r="3403" spans="1:2" x14ac:dyDescent="0.25">
      <c r="A3403" s="41"/>
      <c r="B3403" s="41"/>
    </row>
    <row r="3404" spans="1:2" x14ac:dyDescent="0.25">
      <c r="A3404" s="41"/>
      <c r="B3404" s="41"/>
    </row>
    <row r="3405" spans="1:2" x14ac:dyDescent="0.25">
      <c r="A3405" s="41"/>
      <c r="B3405" s="41"/>
    </row>
    <row r="3406" spans="1:2" x14ac:dyDescent="0.25">
      <c r="A3406" s="41"/>
      <c r="B3406" s="41"/>
    </row>
    <row r="3407" spans="1:2" x14ac:dyDescent="0.25">
      <c r="A3407" s="41"/>
      <c r="B3407" s="41"/>
    </row>
    <row r="3408" spans="1:2" x14ac:dyDescent="0.25">
      <c r="A3408" s="41"/>
      <c r="B3408" s="41"/>
    </row>
    <row r="3409" spans="1:2" x14ac:dyDescent="0.25">
      <c r="A3409" s="41"/>
      <c r="B3409" s="41"/>
    </row>
    <row r="3410" spans="1:2" x14ac:dyDescent="0.25">
      <c r="A3410" s="41"/>
      <c r="B3410" s="41"/>
    </row>
    <row r="3411" spans="1:2" x14ac:dyDescent="0.25">
      <c r="A3411" s="41"/>
      <c r="B3411" s="41"/>
    </row>
    <row r="3412" spans="1:2" x14ac:dyDescent="0.25">
      <c r="A3412" s="41"/>
      <c r="B3412" s="41"/>
    </row>
    <row r="3413" spans="1:2" x14ac:dyDescent="0.25">
      <c r="A3413" s="41"/>
      <c r="B3413" s="41"/>
    </row>
    <row r="3414" spans="1:2" x14ac:dyDescent="0.25">
      <c r="A3414" s="41"/>
      <c r="B3414" s="41"/>
    </row>
    <row r="3415" spans="1:2" x14ac:dyDescent="0.25">
      <c r="A3415" s="41"/>
      <c r="B3415" s="41"/>
    </row>
    <row r="3416" spans="1:2" x14ac:dyDescent="0.25">
      <c r="A3416" s="41"/>
      <c r="B3416" s="41"/>
    </row>
    <row r="3417" spans="1:2" x14ac:dyDescent="0.25">
      <c r="A3417" s="41"/>
      <c r="B3417" s="41"/>
    </row>
    <row r="3418" spans="1:2" x14ac:dyDescent="0.25">
      <c r="A3418" s="41"/>
      <c r="B3418" s="41"/>
    </row>
    <row r="3419" spans="1:2" x14ac:dyDescent="0.25">
      <c r="A3419" s="41"/>
      <c r="B3419" s="41"/>
    </row>
    <row r="3420" spans="1:2" x14ac:dyDescent="0.25">
      <c r="A3420" s="41"/>
      <c r="B3420" s="41"/>
    </row>
    <row r="3421" spans="1:2" x14ac:dyDescent="0.25">
      <c r="A3421" s="41"/>
      <c r="B3421" s="41"/>
    </row>
    <row r="3422" spans="1:2" x14ac:dyDescent="0.25">
      <c r="A3422" s="41"/>
      <c r="B3422" s="41"/>
    </row>
    <row r="3423" spans="1:2" x14ac:dyDescent="0.25">
      <c r="A3423" s="41"/>
      <c r="B3423" s="41"/>
    </row>
    <row r="3424" spans="1:2" x14ac:dyDescent="0.25">
      <c r="A3424" s="41"/>
      <c r="B3424" s="41"/>
    </row>
    <row r="3425" spans="1:2" x14ac:dyDescent="0.25">
      <c r="A3425" s="41"/>
      <c r="B3425" s="41"/>
    </row>
    <row r="3426" spans="1:2" x14ac:dyDescent="0.25">
      <c r="A3426" s="41"/>
      <c r="B3426" s="41"/>
    </row>
    <row r="3427" spans="1:2" x14ac:dyDescent="0.25">
      <c r="A3427" s="41"/>
      <c r="B3427" s="41"/>
    </row>
    <row r="3428" spans="1:2" x14ac:dyDescent="0.25">
      <c r="A3428" s="41"/>
      <c r="B3428" s="41"/>
    </row>
    <row r="3429" spans="1:2" x14ac:dyDescent="0.25">
      <c r="A3429" s="41"/>
      <c r="B3429" s="41"/>
    </row>
    <row r="3430" spans="1:2" x14ac:dyDescent="0.25">
      <c r="A3430" s="41"/>
      <c r="B3430" s="41"/>
    </row>
    <row r="3431" spans="1:2" x14ac:dyDescent="0.25">
      <c r="A3431" s="41"/>
      <c r="B3431" s="41"/>
    </row>
    <row r="3432" spans="1:2" x14ac:dyDescent="0.25">
      <c r="A3432" s="41"/>
      <c r="B3432" s="41"/>
    </row>
    <row r="3433" spans="1:2" x14ac:dyDescent="0.25">
      <c r="A3433" s="41"/>
      <c r="B3433" s="41"/>
    </row>
    <row r="3434" spans="1:2" x14ac:dyDescent="0.25">
      <c r="A3434" s="41"/>
      <c r="B3434" s="41"/>
    </row>
    <row r="3435" spans="1:2" x14ac:dyDescent="0.25">
      <c r="A3435" s="41"/>
      <c r="B3435" s="41"/>
    </row>
    <row r="3436" spans="1:2" x14ac:dyDescent="0.25">
      <c r="A3436" s="41"/>
      <c r="B3436" s="41"/>
    </row>
    <row r="3437" spans="1:2" x14ac:dyDescent="0.25">
      <c r="A3437" s="41"/>
      <c r="B3437" s="41"/>
    </row>
    <row r="3438" spans="1:2" x14ac:dyDescent="0.25">
      <c r="A3438" s="41"/>
      <c r="B3438" s="41"/>
    </row>
    <row r="3439" spans="1:2" x14ac:dyDescent="0.25">
      <c r="A3439" s="41"/>
      <c r="B3439" s="41"/>
    </row>
    <row r="3440" spans="1:2" x14ac:dyDescent="0.25">
      <c r="A3440" s="41"/>
      <c r="B3440" s="41"/>
    </row>
    <row r="3441" spans="1:2" x14ac:dyDescent="0.25">
      <c r="A3441" s="41"/>
      <c r="B3441" s="41"/>
    </row>
    <row r="3442" spans="1:2" x14ac:dyDescent="0.25">
      <c r="A3442" s="41"/>
      <c r="B3442" s="41"/>
    </row>
    <row r="3443" spans="1:2" x14ac:dyDescent="0.25">
      <c r="A3443" s="41"/>
      <c r="B3443" s="41"/>
    </row>
    <row r="3444" spans="1:2" x14ac:dyDescent="0.25">
      <c r="A3444" s="41"/>
      <c r="B3444" s="41"/>
    </row>
    <row r="3445" spans="1:2" x14ac:dyDescent="0.25">
      <c r="A3445" s="41"/>
      <c r="B3445" s="41"/>
    </row>
    <row r="3446" spans="1:2" x14ac:dyDescent="0.25">
      <c r="A3446" s="41"/>
      <c r="B3446" s="41"/>
    </row>
    <row r="3447" spans="1:2" x14ac:dyDescent="0.25">
      <c r="A3447" s="41"/>
      <c r="B3447" s="41"/>
    </row>
    <row r="3448" spans="1:2" x14ac:dyDescent="0.25">
      <c r="A3448" s="41"/>
      <c r="B3448" s="41"/>
    </row>
    <row r="3449" spans="1:2" x14ac:dyDescent="0.25">
      <c r="A3449" s="41"/>
      <c r="B3449" s="41"/>
    </row>
    <row r="3450" spans="1:2" x14ac:dyDescent="0.25">
      <c r="A3450" s="41"/>
      <c r="B3450" s="41"/>
    </row>
    <row r="3451" spans="1:2" x14ac:dyDescent="0.25">
      <c r="A3451" s="41"/>
      <c r="B3451" s="41"/>
    </row>
    <row r="3452" spans="1:2" x14ac:dyDescent="0.25">
      <c r="A3452" s="41"/>
      <c r="B3452" s="41"/>
    </row>
    <row r="3453" spans="1:2" x14ac:dyDescent="0.25">
      <c r="A3453" s="41"/>
      <c r="B3453" s="41"/>
    </row>
    <row r="3454" spans="1:2" x14ac:dyDescent="0.25">
      <c r="A3454" s="41"/>
      <c r="B3454" s="41"/>
    </row>
    <row r="3455" spans="1:2" x14ac:dyDescent="0.25">
      <c r="A3455" s="41"/>
      <c r="B3455" s="41"/>
    </row>
    <row r="3456" spans="1:2" x14ac:dyDescent="0.25">
      <c r="A3456" s="41"/>
      <c r="B3456" s="41"/>
    </row>
    <row r="3457" spans="1:2" x14ac:dyDescent="0.25">
      <c r="A3457" s="41"/>
      <c r="B3457" s="41"/>
    </row>
    <row r="3458" spans="1:2" x14ac:dyDescent="0.25">
      <c r="A3458" s="41"/>
      <c r="B3458" s="41"/>
    </row>
    <row r="3459" spans="1:2" x14ac:dyDescent="0.25">
      <c r="A3459" s="41"/>
      <c r="B3459" s="41"/>
    </row>
    <row r="3460" spans="1:2" x14ac:dyDescent="0.25">
      <c r="A3460" s="41"/>
      <c r="B3460" s="41"/>
    </row>
    <row r="3461" spans="1:2" x14ac:dyDescent="0.25">
      <c r="A3461" s="41"/>
      <c r="B3461" s="41"/>
    </row>
    <row r="3462" spans="1:2" x14ac:dyDescent="0.25">
      <c r="A3462" s="41"/>
      <c r="B3462" s="41"/>
    </row>
    <row r="3463" spans="1:2" x14ac:dyDescent="0.25">
      <c r="A3463" s="41"/>
      <c r="B3463" s="41"/>
    </row>
    <row r="3464" spans="1:2" x14ac:dyDescent="0.25">
      <c r="A3464" s="41"/>
      <c r="B3464" s="41"/>
    </row>
    <row r="3465" spans="1:2" x14ac:dyDescent="0.25">
      <c r="A3465" s="41"/>
      <c r="B3465" s="41"/>
    </row>
    <row r="3466" spans="1:2" x14ac:dyDescent="0.25">
      <c r="A3466" s="41"/>
      <c r="B3466" s="41"/>
    </row>
    <row r="3467" spans="1:2" x14ac:dyDescent="0.25">
      <c r="A3467" s="41"/>
      <c r="B3467" s="41"/>
    </row>
    <row r="3468" spans="1:2" x14ac:dyDescent="0.25">
      <c r="A3468" s="41"/>
      <c r="B3468" s="41"/>
    </row>
    <row r="3469" spans="1:2" x14ac:dyDescent="0.25">
      <c r="A3469" s="41"/>
      <c r="B3469" s="41"/>
    </row>
    <row r="3470" spans="1:2" x14ac:dyDescent="0.25">
      <c r="A3470" s="41"/>
      <c r="B3470" s="41"/>
    </row>
    <row r="3471" spans="1:2" x14ac:dyDescent="0.25">
      <c r="A3471" s="41"/>
      <c r="B3471" s="41"/>
    </row>
    <row r="3472" spans="1:2" x14ac:dyDescent="0.25">
      <c r="A3472" s="41"/>
      <c r="B3472" s="41"/>
    </row>
    <row r="3473" spans="1:2" x14ac:dyDescent="0.25">
      <c r="A3473" s="41"/>
      <c r="B3473" s="41"/>
    </row>
    <row r="3474" spans="1:2" x14ac:dyDescent="0.25">
      <c r="A3474" s="41"/>
      <c r="B3474" s="41"/>
    </row>
    <row r="3475" spans="1:2" x14ac:dyDescent="0.25">
      <c r="A3475" s="41"/>
      <c r="B3475" s="41"/>
    </row>
    <row r="3476" spans="1:2" x14ac:dyDescent="0.25">
      <c r="A3476" s="41"/>
      <c r="B3476" s="41"/>
    </row>
    <row r="3477" spans="1:2" x14ac:dyDescent="0.25">
      <c r="A3477" s="41"/>
      <c r="B3477" s="41"/>
    </row>
    <row r="3478" spans="1:2" x14ac:dyDescent="0.25">
      <c r="A3478" s="41"/>
      <c r="B3478" s="41"/>
    </row>
    <row r="3479" spans="1:2" x14ac:dyDescent="0.25">
      <c r="A3479" s="41"/>
      <c r="B3479" s="41"/>
    </row>
    <row r="3480" spans="1:2" x14ac:dyDescent="0.25">
      <c r="A3480" s="41"/>
      <c r="B3480" s="41"/>
    </row>
    <row r="3481" spans="1:2" x14ac:dyDescent="0.25">
      <c r="A3481" s="41"/>
      <c r="B3481" s="41"/>
    </row>
    <row r="3482" spans="1:2" x14ac:dyDescent="0.25">
      <c r="A3482" s="41"/>
      <c r="B3482" s="41"/>
    </row>
    <row r="3483" spans="1:2" x14ac:dyDescent="0.25">
      <c r="A3483" s="41"/>
      <c r="B3483" s="41"/>
    </row>
    <row r="3484" spans="1:2" x14ac:dyDescent="0.25">
      <c r="A3484" s="41"/>
      <c r="B3484" s="41"/>
    </row>
    <row r="3485" spans="1:2" x14ac:dyDescent="0.25">
      <c r="A3485" s="41"/>
      <c r="B3485" s="41"/>
    </row>
    <row r="3486" spans="1:2" x14ac:dyDescent="0.25">
      <c r="A3486" s="41"/>
      <c r="B3486" s="41"/>
    </row>
    <row r="3487" spans="1:2" x14ac:dyDescent="0.25">
      <c r="A3487" s="41"/>
      <c r="B3487" s="41"/>
    </row>
    <row r="3488" spans="1:2" x14ac:dyDescent="0.25">
      <c r="A3488" s="41"/>
      <c r="B3488" s="41"/>
    </row>
    <row r="3489" spans="1:2" x14ac:dyDescent="0.25">
      <c r="A3489" s="41"/>
      <c r="B3489" s="41"/>
    </row>
    <row r="3490" spans="1:2" x14ac:dyDescent="0.25">
      <c r="A3490" s="41"/>
      <c r="B3490" s="41"/>
    </row>
    <row r="3491" spans="1:2" x14ac:dyDescent="0.25">
      <c r="A3491" s="41"/>
      <c r="B3491" s="41"/>
    </row>
    <row r="3492" spans="1:2" x14ac:dyDescent="0.25">
      <c r="A3492" s="41"/>
      <c r="B3492" s="41"/>
    </row>
    <row r="3493" spans="1:2" x14ac:dyDescent="0.25">
      <c r="A3493" s="41"/>
      <c r="B3493" s="41"/>
    </row>
    <row r="3494" spans="1:2" x14ac:dyDescent="0.25">
      <c r="A3494" s="41"/>
      <c r="B3494" s="41"/>
    </row>
    <row r="3495" spans="1:2" x14ac:dyDescent="0.25">
      <c r="A3495" s="41"/>
      <c r="B3495" s="41"/>
    </row>
    <row r="3496" spans="1:2" x14ac:dyDescent="0.25">
      <c r="A3496" s="41"/>
      <c r="B3496" s="41"/>
    </row>
    <row r="3497" spans="1:2" x14ac:dyDescent="0.25">
      <c r="A3497" s="41"/>
      <c r="B3497" s="41"/>
    </row>
    <row r="3498" spans="1:2" x14ac:dyDescent="0.25">
      <c r="A3498" s="41"/>
      <c r="B3498" s="41"/>
    </row>
    <row r="3499" spans="1:2" x14ac:dyDescent="0.25">
      <c r="A3499" s="41"/>
      <c r="B3499" s="41"/>
    </row>
    <row r="3500" spans="1:2" x14ac:dyDescent="0.25">
      <c r="A3500" s="41"/>
      <c r="B3500" s="41"/>
    </row>
    <row r="3501" spans="1:2" x14ac:dyDescent="0.25">
      <c r="A3501" s="41"/>
      <c r="B3501" s="41"/>
    </row>
    <row r="3502" spans="1:2" x14ac:dyDescent="0.25">
      <c r="A3502" s="41"/>
      <c r="B3502" s="41"/>
    </row>
    <row r="3503" spans="1:2" x14ac:dyDescent="0.25">
      <c r="A3503" s="41"/>
      <c r="B3503" s="41"/>
    </row>
    <row r="3504" spans="1:2" x14ac:dyDescent="0.25">
      <c r="A3504" s="41"/>
      <c r="B3504" s="41"/>
    </row>
    <row r="3505" spans="1:2" x14ac:dyDescent="0.25">
      <c r="A3505" s="41"/>
      <c r="B3505" s="41"/>
    </row>
    <row r="3506" spans="1:2" x14ac:dyDescent="0.25">
      <c r="A3506" s="41"/>
      <c r="B3506" s="41"/>
    </row>
    <row r="3507" spans="1:2" x14ac:dyDescent="0.25">
      <c r="A3507" s="41"/>
      <c r="B3507" s="41"/>
    </row>
    <row r="3508" spans="1:2" x14ac:dyDescent="0.25">
      <c r="A3508" s="41"/>
      <c r="B3508" s="41"/>
    </row>
    <row r="3509" spans="1:2" x14ac:dyDescent="0.25">
      <c r="A3509" s="41"/>
      <c r="B3509" s="41"/>
    </row>
    <row r="3510" spans="1:2" x14ac:dyDescent="0.25">
      <c r="A3510" s="41"/>
      <c r="B3510" s="41"/>
    </row>
    <row r="3511" spans="1:2" x14ac:dyDescent="0.25">
      <c r="A3511" s="41"/>
      <c r="B3511" s="41"/>
    </row>
    <row r="3512" spans="1:2" x14ac:dyDescent="0.25">
      <c r="A3512" s="41"/>
      <c r="B3512" s="41"/>
    </row>
    <row r="3513" spans="1:2" x14ac:dyDescent="0.25">
      <c r="A3513" s="41"/>
      <c r="B3513" s="41"/>
    </row>
    <row r="3514" spans="1:2" x14ac:dyDescent="0.25">
      <c r="A3514" s="41"/>
      <c r="B3514" s="41"/>
    </row>
    <row r="3515" spans="1:2" x14ac:dyDescent="0.25">
      <c r="A3515" s="41"/>
      <c r="B3515" s="41"/>
    </row>
    <row r="3516" spans="1:2" x14ac:dyDescent="0.25">
      <c r="A3516" s="41"/>
      <c r="B3516" s="41"/>
    </row>
    <row r="3517" spans="1:2" x14ac:dyDescent="0.25">
      <c r="A3517" s="41"/>
      <c r="B3517" s="41"/>
    </row>
    <row r="3518" spans="1:2" x14ac:dyDescent="0.25">
      <c r="A3518" s="41"/>
      <c r="B3518" s="41"/>
    </row>
    <row r="3519" spans="1:2" x14ac:dyDescent="0.25">
      <c r="A3519" s="41"/>
      <c r="B3519" s="41"/>
    </row>
    <row r="3520" spans="1:2" x14ac:dyDescent="0.25">
      <c r="A3520" s="41"/>
      <c r="B3520" s="41"/>
    </row>
    <row r="3521" spans="1:2" x14ac:dyDescent="0.25">
      <c r="A3521" s="41"/>
      <c r="B3521" s="41"/>
    </row>
    <row r="3522" spans="1:2" x14ac:dyDescent="0.25">
      <c r="A3522" s="41"/>
      <c r="B3522" s="41"/>
    </row>
    <row r="3523" spans="1:2" x14ac:dyDescent="0.25">
      <c r="A3523" s="41"/>
      <c r="B3523" s="41"/>
    </row>
    <row r="3524" spans="1:2" x14ac:dyDescent="0.25">
      <c r="A3524" s="41"/>
      <c r="B3524" s="41"/>
    </row>
    <row r="3525" spans="1:2" x14ac:dyDescent="0.25">
      <c r="A3525" s="41"/>
      <c r="B3525" s="41"/>
    </row>
    <row r="3526" spans="1:2" x14ac:dyDescent="0.25">
      <c r="A3526" s="41"/>
      <c r="B3526" s="41"/>
    </row>
    <row r="3527" spans="1:2" x14ac:dyDescent="0.25">
      <c r="A3527" s="41"/>
      <c r="B3527" s="41"/>
    </row>
    <row r="3528" spans="1:2" x14ac:dyDescent="0.25">
      <c r="A3528" s="41"/>
      <c r="B3528" s="41"/>
    </row>
    <row r="3529" spans="1:2" x14ac:dyDescent="0.25">
      <c r="A3529" s="41"/>
      <c r="B3529" s="41"/>
    </row>
    <row r="3530" spans="1:2" x14ac:dyDescent="0.25">
      <c r="A3530" s="41"/>
      <c r="B3530" s="41"/>
    </row>
    <row r="3531" spans="1:2" x14ac:dyDescent="0.25">
      <c r="A3531" s="41"/>
      <c r="B3531" s="41"/>
    </row>
    <row r="3532" spans="1:2" x14ac:dyDescent="0.25">
      <c r="A3532" s="41"/>
      <c r="B3532" s="41"/>
    </row>
    <row r="3533" spans="1:2" x14ac:dyDescent="0.25">
      <c r="A3533" s="41"/>
      <c r="B3533" s="41"/>
    </row>
    <row r="3534" spans="1:2" x14ac:dyDescent="0.25">
      <c r="A3534" s="41"/>
      <c r="B3534" s="41"/>
    </row>
    <row r="3535" spans="1:2" x14ac:dyDescent="0.25">
      <c r="A3535" s="41"/>
      <c r="B3535" s="41"/>
    </row>
    <row r="3536" spans="1:2" x14ac:dyDescent="0.25">
      <c r="A3536" s="41"/>
      <c r="B3536" s="41"/>
    </row>
    <row r="3537" spans="1:2" x14ac:dyDescent="0.25">
      <c r="A3537" s="41"/>
      <c r="B3537" s="41"/>
    </row>
    <row r="3538" spans="1:2" x14ac:dyDescent="0.25">
      <c r="A3538" s="41"/>
      <c r="B3538" s="41"/>
    </row>
    <row r="3539" spans="1:2" x14ac:dyDescent="0.25">
      <c r="A3539" s="41"/>
      <c r="B3539" s="41"/>
    </row>
    <row r="3540" spans="1:2" x14ac:dyDescent="0.25">
      <c r="A3540" s="41"/>
      <c r="B3540" s="41"/>
    </row>
    <row r="3541" spans="1:2" x14ac:dyDescent="0.25">
      <c r="A3541" s="41"/>
      <c r="B3541" s="41"/>
    </row>
    <row r="3542" spans="1:2" x14ac:dyDescent="0.25">
      <c r="A3542" s="41"/>
      <c r="B3542" s="41"/>
    </row>
    <row r="3543" spans="1:2" x14ac:dyDescent="0.25">
      <c r="A3543" s="41"/>
      <c r="B3543" s="41"/>
    </row>
    <row r="3544" spans="1:2" x14ac:dyDescent="0.25">
      <c r="A3544" s="41"/>
      <c r="B3544" s="41"/>
    </row>
    <row r="3545" spans="1:2" x14ac:dyDescent="0.25">
      <c r="A3545" s="41"/>
      <c r="B3545" s="41"/>
    </row>
    <row r="3546" spans="1:2" x14ac:dyDescent="0.25">
      <c r="A3546" s="41"/>
      <c r="B3546" s="41"/>
    </row>
    <row r="3547" spans="1:2" x14ac:dyDescent="0.25">
      <c r="A3547" s="41"/>
      <c r="B3547" s="41"/>
    </row>
    <row r="3548" spans="1:2" x14ac:dyDescent="0.25">
      <c r="A3548" s="41"/>
      <c r="B3548" s="41"/>
    </row>
    <row r="3549" spans="1:2" x14ac:dyDescent="0.25">
      <c r="A3549" s="41"/>
      <c r="B3549" s="41"/>
    </row>
    <row r="3550" spans="1:2" x14ac:dyDescent="0.25">
      <c r="A3550" s="41"/>
      <c r="B3550" s="41"/>
    </row>
    <row r="3551" spans="1:2" x14ac:dyDescent="0.25">
      <c r="A3551" s="41"/>
      <c r="B3551" s="41"/>
    </row>
    <row r="3552" spans="1:2" x14ac:dyDescent="0.25">
      <c r="A3552" s="41"/>
      <c r="B3552" s="41"/>
    </row>
    <row r="3553" spans="1:2" x14ac:dyDescent="0.25">
      <c r="A3553" s="41"/>
      <c r="B3553" s="41"/>
    </row>
    <row r="3554" spans="1:2" x14ac:dyDescent="0.25">
      <c r="A3554" s="41"/>
      <c r="B3554" s="41"/>
    </row>
    <row r="3555" spans="1:2" x14ac:dyDescent="0.25">
      <c r="A3555" s="41"/>
      <c r="B3555" s="41"/>
    </row>
    <row r="3556" spans="1:2" x14ac:dyDescent="0.25">
      <c r="A3556" s="41"/>
      <c r="B3556" s="41"/>
    </row>
    <row r="3557" spans="1:2" x14ac:dyDescent="0.25">
      <c r="A3557" s="41"/>
      <c r="B3557" s="41"/>
    </row>
    <row r="3558" spans="1:2" x14ac:dyDescent="0.25">
      <c r="A3558" s="41"/>
      <c r="B3558" s="41"/>
    </row>
    <row r="3559" spans="1:2" x14ac:dyDescent="0.25">
      <c r="A3559" s="41"/>
      <c r="B3559" s="41"/>
    </row>
    <row r="3560" spans="1:2" x14ac:dyDescent="0.25">
      <c r="A3560" s="41"/>
      <c r="B3560" s="41"/>
    </row>
    <row r="3561" spans="1:2" x14ac:dyDescent="0.25">
      <c r="A3561" s="41"/>
      <c r="B3561" s="41"/>
    </row>
    <row r="3562" spans="1:2" x14ac:dyDescent="0.25">
      <c r="A3562" s="41"/>
      <c r="B3562" s="41"/>
    </row>
    <row r="3563" spans="1:2" x14ac:dyDescent="0.25">
      <c r="A3563" s="41"/>
      <c r="B3563" s="41"/>
    </row>
    <row r="3564" spans="1:2" x14ac:dyDescent="0.25">
      <c r="A3564" s="41"/>
      <c r="B3564" s="41"/>
    </row>
    <row r="3565" spans="1:2" x14ac:dyDescent="0.25">
      <c r="A3565" s="41"/>
      <c r="B3565" s="41"/>
    </row>
    <row r="3566" spans="1:2" x14ac:dyDescent="0.25">
      <c r="A3566" s="41"/>
      <c r="B3566" s="41"/>
    </row>
    <row r="3567" spans="1:2" x14ac:dyDescent="0.25">
      <c r="A3567" s="41"/>
      <c r="B3567" s="41"/>
    </row>
    <row r="3568" spans="1:2" x14ac:dyDescent="0.25">
      <c r="A3568" s="41"/>
      <c r="B3568" s="41"/>
    </row>
    <row r="3569" spans="1:2" x14ac:dyDescent="0.25">
      <c r="A3569" s="41"/>
      <c r="B3569" s="41"/>
    </row>
    <row r="3570" spans="1:2" x14ac:dyDescent="0.25">
      <c r="A3570" s="41"/>
      <c r="B3570" s="41"/>
    </row>
    <row r="3571" spans="1:2" x14ac:dyDescent="0.25">
      <c r="A3571" s="41"/>
      <c r="B3571" s="41"/>
    </row>
    <row r="3572" spans="1:2" x14ac:dyDescent="0.25">
      <c r="A3572" s="41"/>
      <c r="B3572" s="41"/>
    </row>
    <row r="3573" spans="1:2" x14ac:dyDescent="0.25">
      <c r="A3573" s="41"/>
      <c r="B3573" s="41"/>
    </row>
    <row r="3574" spans="1:2" x14ac:dyDescent="0.25">
      <c r="A3574" s="41"/>
      <c r="B3574" s="41"/>
    </row>
    <row r="3575" spans="1:2" x14ac:dyDescent="0.25">
      <c r="A3575" s="41"/>
      <c r="B3575" s="41"/>
    </row>
    <row r="3576" spans="1:2" x14ac:dyDescent="0.25">
      <c r="A3576" s="41"/>
      <c r="B3576" s="41"/>
    </row>
    <row r="3577" spans="1:2" x14ac:dyDescent="0.25">
      <c r="A3577" s="41"/>
      <c r="B3577" s="41"/>
    </row>
    <row r="3578" spans="1:2" x14ac:dyDescent="0.25">
      <c r="A3578" s="41"/>
      <c r="B3578" s="41"/>
    </row>
    <row r="3579" spans="1:2" x14ac:dyDescent="0.25">
      <c r="A3579" s="41"/>
      <c r="B3579" s="41"/>
    </row>
    <row r="3580" spans="1:2" x14ac:dyDescent="0.25">
      <c r="A3580" s="41"/>
      <c r="B3580" s="41"/>
    </row>
    <row r="3581" spans="1:2" x14ac:dyDescent="0.25">
      <c r="A3581" s="41"/>
      <c r="B3581" s="41"/>
    </row>
    <row r="3582" spans="1:2" x14ac:dyDescent="0.25">
      <c r="A3582" s="41"/>
      <c r="B3582" s="41"/>
    </row>
    <row r="3583" spans="1:2" x14ac:dyDescent="0.25">
      <c r="A3583" s="41"/>
      <c r="B3583" s="41"/>
    </row>
    <row r="3584" spans="1:2" x14ac:dyDescent="0.25">
      <c r="A3584" s="41"/>
      <c r="B3584" s="41"/>
    </row>
    <row r="3585" spans="1:2" x14ac:dyDescent="0.25">
      <c r="A3585" s="41"/>
      <c r="B3585" s="41"/>
    </row>
    <row r="3586" spans="1:2" x14ac:dyDescent="0.25">
      <c r="A3586" s="41"/>
      <c r="B3586" s="41"/>
    </row>
    <row r="3587" spans="1:2" x14ac:dyDescent="0.25">
      <c r="A3587" s="41"/>
      <c r="B3587" s="41"/>
    </row>
    <row r="3588" spans="1:2" x14ac:dyDescent="0.25">
      <c r="A3588" s="41"/>
      <c r="B3588" s="41"/>
    </row>
    <row r="3589" spans="1:2" x14ac:dyDescent="0.25">
      <c r="A3589" s="41"/>
      <c r="B3589" s="41"/>
    </row>
    <row r="3590" spans="1:2" x14ac:dyDescent="0.25">
      <c r="A3590" s="41"/>
      <c r="B3590" s="41"/>
    </row>
    <row r="3591" spans="1:2" x14ac:dyDescent="0.25">
      <c r="A3591" s="41"/>
      <c r="B3591" s="41"/>
    </row>
    <row r="3592" spans="1:2" x14ac:dyDescent="0.25">
      <c r="A3592" s="41"/>
      <c r="B3592" s="41"/>
    </row>
    <row r="3593" spans="1:2" x14ac:dyDescent="0.25">
      <c r="A3593" s="41"/>
      <c r="B3593" s="41"/>
    </row>
    <row r="3594" spans="1:2" x14ac:dyDescent="0.25">
      <c r="A3594" s="41"/>
      <c r="B3594" s="41"/>
    </row>
    <row r="3595" spans="1:2" x14ac:dyDescent="0.25">
      <c r="A3595" s="41"/>
      <c r="B3595" s="41"/>
    </row>
    <row r="3596" spans="1:2" x14ac:dyDescent="0.25">
      <c r="A3596" s="41"/>
      <c r="B3596" s="41"/>
    </row>
    <row r="3597" spans="1:2" x14ac:dyDescent="0.25">
      <c r="A3597" s="41"/>
      <c r="B3597" s="41"/>
    </row>
    <row r="3598" spans="1:2" x14ac:dyDescent="0.25">
      <c r="A3598" s="41"/>
      <c r="B3598" s="41"/>
    </row>
    <row r="3599" spans="1:2" x14ac:dyDescent="0.25">
      <c r="A3599" s="41"/>
      <c r="B3599" s="41"/>
    </row>
    <row r="3600" spans="1:2" x14ac:dyDescent="0.25">
      <c r="A3600" s="41"/>
      <c r="B3600" s="41"/>
    </row>
    <row r="3601" spans="1:2" x14ac:dyDescent="0.25">
      <c r="A3601" s="41"/>
      <c r="B3601" s="41"/>
    </row>
    <row r="3602" spans="1:2" x14ac:dyDescent="0.25">
      <c r="A3602" s="41"/>
      <c r="B3602" s="41"/>
    </row>
    <row r="3603" spans="1:2" x14ac:dyDescent="0.25">
      <c r="A3603" s="41"/>
      <c r="B3603" s="41"/>
    </row>
    <row r="3604" spans="1:2" x14ac:dyDescent="0.25">
      <c r="A3604" s="41"/>
      <c r="B3604" s="41"/>
    </row>
    <row r="3605" spans="1:2" x14ac:dyDescent="0.25">
      <c r="A3605" s="41"/>
      <c r="B3605" s="41"/>
    </row>
    <row r="3606" spans="1:2" x14ac:dyDescent="0.25">
      <c r="A3606" s="41"/>
      <c r="B3606" s="41"/>
    </row>
    <row r="3607" spans="1:2" x14ac:dyDescent="0.25">
      <c r="A3607" s="41"/>
      <c r="B3607" s="41"/>
    </row>
    <row r="3608" spans="1:2" x14ac:dyDescent="0.25">
      <c r="A3608" s="41"/>
      <c r="B3608" s="41"/>
    </row>
    <row r="3609" spans="1:2" x14ac:dyDescent="0.25">
      <c r="A3609" s="41"/>
      <c r="B3609" s="41"/>
    </row>
    <row r="3610" spans="1:2" x14ac:dyDescent="0.25">
      <c r="A3610" s="41"/>
      <c r="B3610" s="41"/>
    </row>
    <row r="3611" spans="1:2" x14ac:dyDescent="0.25">
      <c r="A3611" s="41"/>
      <c r="B3611" s="41"/>
    </row>
    <row r="3612" spans="1:2" x14ac:dyDescent="0.25">
      <c r="A3612" s="41"/>
      <c r="B3612" s="41"/>
    </row>
    <row r="3613" spans="1:2" x14ac:dyDescent="0.25">
      <c r="A3613" s="41"/>
      <c r="B3613" s="41"/>
    </row>
    <row r="3614" spans="1:2" x14ac:dyDescent="0.25">
      <c r="A3614" s="41"/>
      <c r="B3614" s="41"/>
    </row>
    <row r="3615" spans="1:2" x14ac:dyDescent="0.25">
      <c r="A3615" s="41"/>
      <c r="B3615" s="41"/>
    </row>
    <row r="3616" spans="1:2" x14ac:dyDescent="0.25">
      <c r="A3616" s="41"/>
      <c r="B3616" s="41"/>
    </row>
    <row r="3617" spans="1:2" x14ac:dyDescent="0.25">
      <c r="A3617" s="41"/>
      <c r="B3617" s="41"/>
    </row>
    <row r="3618" spans="1:2" x14ac:dyDescent="0.25">
      <c r="A3618" s="41"/>
      <c r="B3618" s="41"/>
    </row>
    <row r="3619" spans="1:2" x14ac:dyDescent="0.25">
      <c r="A3619" s="41"/>
      <c r="B3619" s="41"/>
    </row>
    <row r="3620" spans="1:2" x14ac:dyDescent="0.25">
      <c r="A3620" s="41"/>
      <c r="B3620" s="41"/>
    </row>
    <row r="3621" spans="1:2" x14ac:dyDescent="0.25">
      <c r="A3621" s="41"/>
      <c r="B3621" s="41"/>
    </row>
    <row r="3622" spans="1:2" x14ac:dyDescent="0.25">
      <c r="A3622" s="41"/>
      <c r="B3622" s="41"/>
    </row>
    <row r="3623" spans="1:2" x14ac:dyDescent="0.25">
      <c r="A3623" s="41"/>
      <c r="B3623" s="41"/>
    </row>
    <row r="3624" spans="1:2" x14ac:dyDescent="0.25">
      <c r="A3624" s="41"/>
      <c r="B3624" s="41"/>
    </row>
    <row r="3625" spans="1:2" x14ac:dyDescent="0.25">
      <c r="A3625" s="41"/>
      <c r="B3625" s="41"/>
    </row>
    <row r="3626" spans="1:2" x14ac:dyDescent="0.25">
      <c r="A3626" s="41"/>
      <c r="B3626" s="41"/>
    </row>
    <row r="3627" spans="1:2" x14ac:dyDescent="0.25">
      <c r="A3627" s="41"/>
      <c r="B3627" s="41"/>
    </row>
    <row r="3628" spans="1:2" x14ac:dyDescent="0.25">
      <c r="A3628" s="41"/>
      <c r="B3628" s="41"/>
    </row>
    <row r="3629" spans="1:2" x14ac:dyDescent="0.25">
      <c r="A3629" s="41"/>
      <c r="B3629" s="41"/>
    </row>
    <row r="3630" spans="1:2" x14ac:dyDescent="0.25">
      <c r="A3630" s="41"/>
      <c r="B3630" s="41"/>
    </row>
    <row r="3631" spans="1:2" x14ac:dyDescent="0.25">
      <c r="A3631" s="41"/>
      <c r="B3631" s="41"/>
    </row>
    <row r="3632" spans="1:2" x14ac:dyDescent="0.25">
      <c r="A3632" s="41"/>
      <c r="B3632" s="41"/>
    </row>
    <row r="3633" spans="1:2" x14ac:dyDescent="0.25">
      <c r="A3633" s="41"/>
      <c r="B3633" s="41"/>
    </row>
    <row r="3634" spans="1:2" x14ac:dyDescent="0.25">
      <c r="A3634" s="41"/>
      <c r="B3634" s="41"/>
    </row>
    <row r="3635" spans="1:2" x14ac:dyDescent="0.25">
      <c r="A3635" s="41"/>
      <c r="B3635" s="41"/>
    </row>
    <row r="3636" spans="1:2" x14ac:dyDescent="0.25">
      <c r="A3636" s="41"/>
      <c r="B3636" s="41"/>
    </row>
    <row r="3637" spans="1:2" x14ac:dyDescent="0.25">
      <c r="A3637" s="41"/>
      <c r="B3637" s="41"/>
    </row>
    <row r="3638" spans="1:2" x14ac:dyDescent="0.25">
      <c r="A3638" s="41"/>
      <c r="B3638" s="41"/>
    </row>
    <row r="3639" spans="1:2" x14ac:dyDescent="0.25">
      <c r="A3639" s="41"/>
      <c r="B3639" s="41"/>
    </row>
    <row r="3640" spans="1:2" x14ac:dyDescent="0.25">
      <c r="A3640" s="41"/>
      <c r="B3640" s="41"/>
    </row>
    <row r="3641" spans="1:2" x14ac:dyDescent="0.25">
      <c r="A3641" s="41"/>
      <c r="B3641" s="41"/>
    </row>
    <row r="3642" spans="1:2" x14ac:dyDescent="0.25">
      <c r="A3642" s="41"/>
      <c r="B3642" s="41"/>
    </row>
    <row r="3643" spans="1:2" x14ac:dyDescent="0.25">
      <c r="A3643" s="41"/>
      <c r="B3643" s="41"/>
    </row>
    <row r="3644" spans="1:2" x14ac:dyDescent="0.25">
      <c r="A3644" s="41"/>
      <c r="B3644" s="41"/>
    </row>
    <row r="3645" spans="1:2" x14ac:dyDescent="0.25">
      <c r="A3645" s="41"/>
      <c r="B3645" s="41"/>
    </row>
    <row r="3646" spans="1:2" x14ac:dyDescent="0.25">
      <c r="A3646" s="41"/>
      <c r="B3646" s="41"/>
    </row>
    <row r="3647" spans="1:2" x14ac:dyDescent="0.25">
      <c r="A3647" s="41"/>
      <c r="B3647" s="41"/>
    </row>
    <row r="3648" spans="1:2" x14ac:dyDescent="0.25">
      <c r="A3648" s="41"/>
      <c r="B3648" s="41"/>
    </row>
    <row r="3649" spans="1:2" x14ac:dyDescent="0.25">
      <c r="A3649" s="41"/>
      <c r="B3649" s="41"/>
    </row>
    <row r="3650" spans="1:2" x14ac:dyDescent="0.25">
      <c r="A3650" s="41"/>
      <c r="B3650" s="41"/>
    </row>
    <row r="3651" spans="1:2" x14ac:dyDescent="0.25">
      <c r="A3651" s="41"/>
      <c r="B3651" s="41"/>
    </row>
    <row r="3652" spans="1:2" x14ac:dyDescent="0.25">
      <c r="A3652" s="41"/>
      <c r="B3652" s="41"/>
    </row>
    <row r="3653" spans="1:2" x14ac:dyDescent="0.25">
      <c r="A3653" s="41"/>
      <c r="B3653" s="41"/>
    </row>
    <row r="3654" spans="1:2" x14ac:dyDescent="0.25">
      <c r="A3654" s="41"/>
      <c r="B3654" s="41"/>
    </row>
    <row r="3655" spans="1:2" x14ac:dyDescent="0.25">
      <c r="A3655" s="41"/>
      <c r="B3655" s="41"/>
    </row>
    <row r="3656" spans="1:2" x14ac:dyDescent="0.25">
      <c r="A3656" s="41"/>
      <c r="B3656" s="41"/>
    </row>
    <row r="3657" spans="1:2" x14ac:dyDescent="0.25">
      <c r="A3657" s="41"/>
      <c r="B3657" s="41"/>
    </row>
    <row r="3658" spans="1:2" x14ac:dyDescent="0.25">
      <c r="A3658" s="41"/>
      <c r="B3658" s="41"/>
    </row>
    <row r="3659" spans="1:2" x14ac:dyDescent="0.25">
      <c r="A3659" s="41"/>
      <c r="B3659" s="41"/>
    </row>
    <row r="3660" spans="1:2" x14ac:dyDescent="0.25">
      <c r="A3660" s="41"/>
      <c r="B3660" s="41"/>
    </row>
  </sheetData>
  <mergeCells count="1"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F9B432ADB2046A0C381705B32A76E" ma:contentTypeVersion="13" ma:contentTypeDescription="Create a new document." ma:contentTypeScope="" ma:versionID="ee832265c4a429c956724ce71338fc3f">
  <xsd:schema xmlns:xsd="http://www.w3.org/2001/XMLSchema" xmlns:xs="http://www.w3.org/2001/XMLSchema" xmlns:p="http://schemas.microsoft.com/office/2006/metadata/properties" xmlns:ns3="f5b128de-c6a3-4183-b93b-b89b90348e84" targetNamespace="http://schemas.microsoft.com/office/2006/metadata/properties" ma:root="true" ma:fieldsID="0e0aa073e0ada9a2d75ee910b0b9221e" ns3:_="">
    <xsd:import namespace="f5b128de-c6a3-4183-b93b-b89b90348e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128de-c6a3-4183-b93b-b89b90348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b128de-c6a3-4183-b93b-b89b90348e84" xsi:nil="true"/>
  </documentManagement>
</p:properties>
</file>

<file path=customXml/itemProps1.xml><?xml version="1.0" encoding="utf-8"?>
<ds:datastoreItem xmlns:ds="http://schemas.openxmlformats.org/officeDocument/2006/customXml" ds:itemID="{B002A24E-7704-4B1D-BD02-9E8E2D2A0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DA6E66-7515-43FB-A4B9-E3A840998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b128de-c6a3-4183-b93b-b89b90348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1C431C-AEEA-4DCE-97DE-1B606EF62724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f5b128de-c6a3-4183-b93b-b89b90348e8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Chinook catch split </vt:lpstr>
      <vt:lpstr>Nisq Chum Catch</vt:lpstr>
      <vt:lpstr>Nisq all marks UMUT Chin</vt:lpstr>
      <vt:lpstr>LOCNIS catch</vt:lpstr>
      <vt:lpstr>Timing</vt:lpstr>
      <vt:lpstr>Sheet6</vt:lpstr>
      <vt:lpstr>Gen samples</vt:lpstr>
      <vt:lpstr>Mn Week Calc</vt:lpstr>
    </vt:vector>
  </TitlesOfParts>
  <Company>Nisqually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Liz Allyn</cp:lastModifiedBy>
  <dcterms:created xsi:type="dcterms:W3CDTF">2024-08-19T17:00:22Z</dcterms:created>
  <dcterms:modified xsi:type="dcterms:W3CDTF">2024-08-22T18:32:49Z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0x010100298F9B432ADB2046A0C381705B32A76E</vt:lpwstr>
  </property>
</Properties>
</file>