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1370" windowHeight="73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Sheet1!$A$1:$N$38</definedName>
  </definedNames>
  <calcPr calcId="125725"/>
</workbook>
</file>

<file path=xl/calcChain.xml><?xml version="1.0" encoding="utf-8"?>
<calcChain xmlns="http://schemas.openxmlformats.org/spreadsheetml/2006/main">
  <c r="N37" i="1"/>
  <c r="H37"/>
  <c r="K37"/>
  <c r="J37"/>
  <c r="L37"/>
  <c r="M37" s="1"/>
  <c r="I37"/>
  <c r="N33" l="1"/>
  <c r="N34"/>
  <c r="N35" s="1"/>
  <c r="N36" s="1"/>
  <c r="H36"/>
  <c r="K36"/>
  <c r="J36"/>
  <c r="L36"/>
  <c r="M36" s="1"/>
  <c r="I36"/>
  <c r="H35"/>
  <c r="K35"/>
  <c r="J35"/>
  <c r="L35"/>
  <c r="M35" s="1"/>
  <c r="I35"/>
  <c r="H34"/>
  <c r="K34"/>
  <c r="J34"/>
  <c r="L34"/>
  <c r="M34" s="1"/>
  <c r="I34"/>
  <c r="H33"/>
  <c r="K33"/>
  <c r="J33"/>
  <c r="L33"/>
  <c r="M33" s="1"/>
  <c r="I33"/>
  <c r="H32"/>
  <c r="K32"/>
  <c r="J32"/>
  <c r="L32"/>
  <c r="M32" s="1"/>
  <c r="I32"/>
  <c r="H31"/>
  <c r="K31"/>
  <c r="J31"/>
  <c r="L31"/>
  <c r="M31" s="1"/>
  <c r="I31"/>
  <c r="H30"/>
  <c r="K30"/>
  <c r="N30" s="1"/>
  <c r="J30"/>
  <c r="L30"/>
  <c r="M30" s="1"/>
  <c r="I30"/>
  <c r="N29"/>
  <c r="H29"/>
  <c r="K29"/>
  <c r="J29"/>
  <c r="L29"/>
  <c r="M29" s="1"/>
  <c r="I29"/>
  <c r="N28"/>
  <c r="H28"/>
  <c r="K28"/>
  <c r="J28"/>
  <c r="L28"/>
  <c r="M28" s="1"/>
  <c r="I28"/>
  <c r="N26"/>
  <c r="N27"/>
  <c r="H27"/>
  <c r="K27"/>
  <c r="J27"/>
  <c r="L27"/>
  <c r="M27" s="1"/>
  <c r="I27"/>
  <c r="H26"/>
  <c r="K26"/>
  <c r="J26"/>
  <c r="L26"/>
  <c r="M26" s="1"/>
  <c r="I26"/>
  <c r="N25"/>
  <c r="H25"/>
  <c r="K25"/>
  <c r="J25"/>
  <c r="L25"/>
  <c r="M25" s="1"/>
  <c r="I25"/>
  <c r="N31" l="1"/>
  <c r="N32" s="1"/>
  <c r="N24"/>
  <c r="H24"/>
  <c r="K24"/>
  <c r="J24"/>
  <c r="L24"/>
  <c r="M24" s="1"/>
  <c r="I24"/>
  <c r="N22"/>
  <c r="N23"/>
  <c r="H23"/>
  <c r="K23"/>
  <c r="J23"/>
  <c r="L23"/>
  <c r="M23" s="1"/>
  <c r="I23"/>
  <c r="H22"/>
  <c r="K22"/>
  <c r="J22"/>
  <c r="L22"/>
  <c r="M22" s="1"/>
  <c r="I22"/>
  <c r="J21"/>
  <c r="K21" s="1"/>
  <c r="L21"/>
  <c r="M21" s="1"/>
  <c r="I21"/>
  <c r="H21"/>
  <c r="J20"/>
  <c r="K20" s="1"/>
  <c r="L20"/>
  <c r="M20" s="1"/>
  <c r="I20"/>
  <c r="H20"/>
  <c r="J19"/>
  <c r="K19" s="1"/>
  <c r="L19"/>
  <c r="M19" s="1"/>
  <c r="I19"/>
  <c r="H19"/>
  <c r="M17"/>
  <c r="M18"/>
  <c r="H18"/>
  <c r="K18" s="1"/>
  <c r="J18"/>
  <c r="L18" s="1"/>
  <c r="I18"/>
  <c r="H17"/>
  <c r="K17" s="1"/>
  <c r="N17" s="1"/>
  <c r="N18" s="1"/>
  <c r="N19" s="1"/>
  <c r="N20" s="1"/>
  <c r="N21" s="1"/>
  <c r="J17"/>
  <c r="L17" s="1"/>
  <c r="I17"/>
  <c r="N16" l="1"/>
  <c r="H16"/>
  <c r="K16"/>
  <c r="J16"/>
  <c r="L16"/>
  <c r="M16" s="1"/>
  <c r="I16"/>
  <c r="M15" l="1"/>
  <c r="N15"/>
  <c r="K15"/>
  <c r="H15"/>
  <c r="J15"/>
  <c r="L15"/>
  <c r="I15"/>
  <c r="N14"/>
  <c r="H14"/>
  <c r="K14"/>
  <c r="J14"/>
  <c r="L14"/>
  <c r="M14" s="1"/>
  <c r="I14"/>
  <c r="K12"/>
  <c r="L12"/>
  <c r="M12" s="1"/>
  <c r="N12"/>
  <c r="K13"/>
  <c r="L13"/>
  <c r="M13" s="1"/>
  <c r="N13"/>
  <c r="H13"/>
  <c r="J13"/>
  <c r="I13"/>
  <c r="H12"/>
  <c r="J12"/>
  <c r="I12"/>
  <c r="N11" l="1"/>
  <c r="H11"/>
  <c r="K11"/>
  <c r="J11"/>
  <c r="L11"/>
  <c r="M11" s="1"/>
  <c r="I11"/>
  <c r="N10"/>
  <c r="H10"/>
  <c r="K10"/>
  <c r="J10"/>
  <c r="L10"/>
  <c r="M10" s="1"/>
  <c r="I10"/>
  <c r="J9"/>
  <c r="L9" s="1"/>
  <c r="M9" s="1"/>
  <c r="I9"/>
  <c r="H9"/>
  <c r="K9" s="1"/>
  <c r="J8"/>
  <c r="I8"/>
  <c r="H8"/>
  <c r="J7"/>
  <c r="I7"/>
  <c r="H7"/>
  <c r="J6"/>
  <c r="I6"/>
  <c r="H6"/>
  <c r="J38" l="1"/>
  <c r="K7"/>
  <c r="N7" s="1"/>
  <c r="N8" s="1"/>
  <c r="N9" s="1"/>
  <c r="K8"/>
  <c r="L8"/>
  <c r="M8" s="1"/>
  <c r="L7"/>
  <c r="M7" s="1"/>
  <c r="I38"/>
  <c r="K6"/>
  <c r="L6"/>
  <c r="M6" s="1"/>
  <c r="L38" l="1"/>
  <c r="M38" s="1"/>
</calcChain>
</file>

<file path=xl/sharedStrings.xml><?xml version="1.0" encoding="utf-8"?>
<sst xmlns="http://schemas.openxmlformats.org/spreadsheetml/2006/main" count="51" uniqueCount="17">
  <si>
    <t>110 min</t>
  </si>
  <si>
    <t xml:space="preserve"> </t>
  </si>
  <si>
    <t>Total locks</t>
  </si>
  <si>
    <t xml:space="preserve">  Observed numbers</t>
  </si>
  <si>
    <t xml:space="preserve">  Estimated  numbers</t>
  </si>
  <si>
    <t>Ladder unmk</t>
  </si>
  <si>
    <t>Ladder  mark</t>
  </si>
  <si>
    <t>Large lock</t>
  </si>
  <si>
    <t>Date</t>
  </si>
  <si>
    <t>Locks obs</t>
  </si>
  <si>
    <t>Daily</t>
  </si>
  <si>
    <t>% Mark</t>
  </si>
  <si>
    <t>% Unmark</t>
  </si>
  <si>
    <t xml:space="preserve">  Total numbers</t>
  </si>
  <si>
    <t>Ladder minutes</t>
  </si>
  <si>
    <t>Cumm total</t>
  </si>
  <si>
    <t xml:space="preserve"> 2012 Ballard Ladder/Locks Coho Index Runsize Estimation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</si>
</sst>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#,##0;[Red]&quot;-&quot;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4"/>
      <name val="Calibri"/>
      <family val="2"/>
    </font>
    <font>
      <b/>
      <i/>
      <sz val="16"/>
      <name val="Calibri"/>
      <family val="2"/>
    </font>
    <font>
      <i/>
      <sz val="16"/>
      <name val="Calibri"/>
      <family val="2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/>
    <xf numFmtId="0" fontId="3" fillId="0" borderId="0" xfId="0" quotePrefix="1" applyFont="1" applyAlignment="1">
      <alignment horizontal="center"/>
    </xf>
    <xf numFmtId="3" fontId="3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/>
    <xf numFmtId="165" fontId="5" fillId="0" borderId="0" xfId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" fontId="5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8"/>
  <sheetViews>
    <sheetView tabSelected="1" topLeftCell="A16" workbookViewId="0">
      <selection activeCell="N36" sqref="N36:N37"/>
    </sheetView>
  </sheetViews>
  <sheetFormatPr defaultRowHeight="15"/>
  <cols>
    <col min="1" max="1" width="11.7109375" customWidth="1"/>
    <col min="2" max="2" width="11.5703125" bestFit="1" customWidth="1"/>
    <col min="3" max="3" width="18.5703125" bestFit="1" customWidth="1"/>
    <col min="4" max="4" width="11.7109375" style="7" customWidth="1"/>
    <col min="5" max="5" width="14.5703125" style="7" bestFit="1" customWidth="1"/>
    <col min="6" max="6" width="15.28515625" bestFit="1" customWidth="1"/>
    <col min="7" max="7" width="12.85546875" bestFit="1" customWidth="1"/>
    <col min="8" max="8" width="11.7109375" customWidth="1"/>
    <col min="9" max="9" width="14.5703125" customWidth="1"/>
    <col min="10" max="10" width="15.28515625" customWidth="1"/>
    <col min="11" max="12" width="11.7109375" customWidth="1"/>
    <col min="13" max="13" width="12.7109375" bestFit="1" customWidth="1"/>
    <col min="14" max="14" width="13.85546875" customWidth="1"/>
    <col min="15" max="15" width="10.7109375" bestFit="1" customWidth="1"/>
    <col min="16" max="16" width="10.42578125" customWidth="1"/>
    <col min="258" max="258" width="7.140625" bestFit="1" customWidth="1"/>
    <col min="259" max="259" width="9.28515625" bestFit="1" customWidth="1"/>
    <col min="260" max="260" width="11.7109375" bestFit="1" customWidth="1"/>
    <col min="261" max="261" width="5.5703125" customWidth="1"/>
    <col min="262" max="262" width="8.28515625" bestFit="1" customWidth="1"/>
    <col min="263" max="263" width="8.85546875" bestFit="1" customWidth="1"/>
    <col min="264" max="264" width="4.7109375" customWidth="1"/>
    <col min="265" max="265" width="5.5703125" customWidth="1"/>
    <col min="266" max="266" width="8.28515625" customWidth="1"/>
    <col min="267" max="267" width="8.85546875" customWidth="1"/>
    <col min="268" max="268" width="5.140625" customWidth="1"/>
    <col min="269" max="270" width="6.140625" customWidth="1"/>
    <col min="271" max="271" width="10.7109375" bestFit="1" customWidth="1"/>
    <col min="272" max="272" width="10.42578125" customWidth="1"/>
    <col min="514" max="514" width="7.140625" bestFit="1" customWidth="1"/>
    <col min="515" max="515" width="9.28515625" bestFit="1" customWidth="1"/>
    <col min="516" max="516" width="11.7109375" bestFit="1" customWidth="1"/>
    <col min="517" max="517" width="5.5703125" customWidth="1"/>
    <col min="518" max="518" width="8.28515625" bestFit="1" customWidth="1"/>
    <col min="519" max="519" width="8.85546875" bestFit="1" customWidth="1"/>
    <col min="520" max="520" width="4.7109375" customWidth="1"/>
    <col min="521" max="521" width="5.5703125" customWidth="1"/>
    <col min="522" max="522" width="8.28515625" customWidth="1"/>
    <col min="523" max="523" width="8.85546875" customWidth="1"/>
    <col min="524" max="524" width="5.140625" customWidth="1"/>
    <col min="525" max="526" width="6.140625" customWidth="1"/>
    <col min="527" max="527" width="10.7109375" bestFit="1" customWidth="1"/>
    <col min="528" max="528" width="10.42578125" customWidth="1"/>
    <col min="770" max="770" width="7.140625" bestFit="1" customWidth="1"/>
    <col min="771" max="771" width="9.28515625" bestFit="1" customWidth="1"/>
    <col min="772" max="772" width="11.7109375" bestFit="1" customWidth="1"/>
    <col min="773" max="773" width="5.5703125" customWidth="1"/>
    <col min="774" max="774" width="8.28515625" bestFit="1" customWidth="1"/>
    <col min="775" max="775" width="8.85546875" bestFit="1" customWidth="1"/>
    <col min="776" max="776" width="4.7109375" customWidth="1"/>
    <col min="777" max="777" width="5.5703125" customWidth="1"/>
    <col min="778" max="778" width="8.28515625" customWidth="1"/>
    <col min="779" max="779" width="8.85546875" customWidth="1"/>
    <col min="780" max="780" width="5.140625" customWidth="1"/>
    <col min="781" max="782" width="6.140625" customWidth="1"/>
    <col min="783" max="783" width="10.7109375" bestFit="1" customWidth="1"/>
    <col min="784" max="784" width="10.42578125" customWidth="1"/>
    <col min="1026" max="1026" width="7.140625" bestFit="1" customWidth="1"/>
    <col min="1027" max="1027" width="9.28515625" bestFit="1" customWidth="1"/>
    <col min="1028" max="1028" width="11.7109375" bestFit="1" customWidth="1"/>
    <col min="1029" max="1029" width="5.5703125" customWidth="1"/>
    <col min="1030" max="1030" width="8.28515625" bestFit="1" customWidth="1"/>
    <col min="1031" max="1031" width="8.85546875" bestFit="1" customWidth="1"/>
    <col min="1032" max="1032" width="4.7109375" customWidth="1"/>
    <col min="1033" max="1033" width="5.5703125" customWidth="1"/>
    <col min="1034" max="1034" width="8.28515625" customWidth="1"/>
    <col min="1035" max="1035" width="8.85546875" customWidth="1"/>
    <col min="1036" max="1036" width="5.140625" customWidth="1"/>
    <col min="1037" max="1038" width="6.140625" customWidth="1"/>
    <col min="1039" max="1039" width="10.7109375" bestFit="1" customWidth="1"/>
    <col min="1040" max="1040" width="10.42578125" customWidth="1"/>
    <col min="1282" max="1282" width="7.140625" bestFit="1" customWidth="1"/>
    <col min="1283" max="1283" width="9.28515625" bestFit="1" customWidth="1"/>
    <col min="1284" max="1284" width="11.7109375" bestFit="1" customWidth="1"/>
    <col min="1285" max="1285" width="5.5703125" customWidth="1"/>
    <col min="1286" max="1286" width="8.28515625" bestFit="1" customWidth="1"/>
    <col min="1287" max="1287" width="8.85546875" bestFit="1" customWidth="1"/>
    <col min="1288" max="1288" width="4.7109375" customWidth="1"/>
    <col min="1289" max="1289" width="5.5703125" customWidth="1"/>
    <col min="1290" max="1290" width="8.28515625" customWidth="1"/>
    <col min="1291" max="1291" width="8.85546875" customWidth="1"/>
    <col min="1292" max="1292" width="5.140625" customWidth="1"/>
    <col min="1293" max="1294" width="6.140625" customWidth="1"/>
    <col min="1295" max="1295" width="10.7109375" bestFit="1" customWidth="1"/>
    <col min="1296" max="1296" width="10.42578125" customWidth="1"/>
    <col min="1538" max="1538" width="7.140625" bestFit="1" customWidth="1"/>
    <col min="1539" max="1539" width="9.28515625" bestFit="1" customWidth="1"/>
    <col min="1540" max="1540" width="11.7109375" bestFit="1" customWidth="1"/>
    <col min="1541" max="1541" width="5.5703125" customWidth="1"/>
    <col min="1542" max="1542" width="8.28515625" bestFit="1" customWidth="1"/>
    <col min="1543" max="1543" width="8.85546875" bestFit="1" customWidth="1"/>
    <col min="1544" max="1544" width="4.7109375" customWidth="1"/>
    <col min="1545" max="1545" width="5.5703125" customWidth="1"/>
    <col min="1546" max="1546" width="8.28515625" customWidth="1"/>
    <col min="1547" max="1547" width="8.85546875" customWidth="1"/>
    <col min="1548" max="1548" width="5.140625" customWidth="1"/>
    <col min="1549" max="1550" width="6.140625" customWidth="1"/>
    <col min="1551" max="1551" width="10.7109375" bestFit="1" customWidth="1"/>
    <col min="1552" max="1552" width="10.42578125" customWidth="1"/>
    <col min="1794" max="1794" width="7.140625" bestFit="1" customWidth="1"/>
    <col min="1795" max="1795" width="9.28515625" bestFit="1" customWidth="1"/>
    <col min="1796" max="1796" width="11.7109375" bestFit="1" customWidth="1"/>
    <col min="1797" max="1797" width="5.5703125" customWidth="1"/>
    <col min="1798" max="1798" width="8.28515625" bestFit="1" customWidth="1"/>
    <col min="1799" max="1799" width="8.85546875" bestFit="1" customWidth="1"/>
    <col min="1800" max="1800" width="4.7109375" customWidth="1"/>
    <col min="1801" max="1801" width="5.5703125" customWidth="1"/>
    <col min="1802" max="1802" width="8.28515625" customWidth="1"/>
    <col min="1803" max="1803" width="8.85546875" customWidth="1"/>
    <col min="1804" max="1804" width="5.140625" customWidth="1"/>
    <col min="1805" max="1806" width="6.140625" customWidth="1"/>
    <col min="1807" max="1807" width="10.7109375" bestFit="1" customWidth="1"/>
    <col min="1808" max="1808" width="10.42578125" customWidth="1"/>
    <col min="2050" max="2050" width="7.140625" bestFit="1" customWidth="1"/>
    <col min="2051" max="2051" width="9.28515625" bestFit="1" customWidth="1"/>
    <col min="2052" max="2052" width="11.7109375" bestFit="1" customWidth="1"/>
    <col min="2053" max="2053" width="5.5703125" customWidth="1"/>
    <col min="2054" max="2054" width="8.28515625" bestFit="1" customWidth="1"/>
    <col min="2055" max="2055" width="8.85546875" bestFit="1" customWidth="1"/>
    <col min="2056" max="2056" width="4.7109375" customWidth="1"/>
    <col min="2057" max="2057" width="5.5703125" customWidth="1"/>
    <col min="2058" max="2058" width="8.28515625" customWidth="1"/>
    <col min="2059" max="2059" width="8.85546875" customWidth="1"/>
    <col min="2060" max="2060" width="5.140625" customWidth="1"/>
    <col min="2061" max="2062" width="6.140625" customWidth="1"/>
    <col min="2063" max="2063" width="10.7109375" bestFit="1" customWidth="1"/>
    <col min="2064" max="2064" width="10.42578125" customWidth="1"/>
    <col min="2306" max="2306" width="7.140625" bestFit="1" customWidth="1"/>
    <col min="2307" max="2307" width="9.28515625" bestFit="1" customWidth="1"/>
    <col min="2308" max="2308" width="11.7109375" bestFit="1" customWidth="1"/>
    <col min="2309" max="2309" width="5.5703125" customWidth="1"/>
    <col min="2310" max="2310" width="8.28515625" bestFit="1" customWidth="1"/>
    <col min="2311" max="2311" width="8.85546875" bestFit="1" customWidth="1"/>
    <col min="2312" max="2312" width="4.7109375" customWidth="1"/>
    <col min="2313" max="2313" width="5.5703125" customWidth="1"/>
    <col min="2314" max="2314" width="8.28515625" customWidth="1"/>
    <col min="2315" max="2315" width="8.85546875" customWidth="1"/>
    <col min="2316" max="2316" width="5.140625" customWidth="1"/>
    <col min="2317" max="2318" width="6.140625" customWidth="1"/>
    <col min="2319" max="2319" width="10.7109375" bestFit="1" customWidth="1"/>
    <col min="2320" max="2320" width="10.42578125" customWidth="1"/>
    <col min="2562" max="2562" width="7.140625" bestFit="1" customWidth="1"/>
    <col min="2563" max="2563" width="9.28515625" bestFit="1" customWidth="1"/>
    <col min="2564" max="2564" width="11.7109375" bestFit="1" customWidth="1"/>
    <col min="2565" max="2565" width="5.5703125" customWidth="1"/>
    <col min="2566" max="2566" width="8.28515625" bestFit="1" customWidth="1"/>
    <col min="2567" max="2567" width="8.85546875" bestFit="1" customWidth="1"/>
    <col min="2568" max="2568" width="4.7109375" customWidth="1"/>
    <col min="2569" max="2569" width="5.5703125" customWidth="1"/>
    <col min="2570" max="2570" width="8.28515625" customWidth="1"/>
    <col min="2571" max="2571" width="8.85546875" customWidth="1"/>
    <col min="2572" max="2572" width="5.140625" customWidth="1"/>
    <col min="2573" max="2574" width="6.140625" customWidth="1"/>
    <col min="2575" max="2575" width="10.7109375" bestFit="1" customWidth="1"/>
    <col min="2576" max="2576" width="10.42578125" customWidth="1"/>
    <col min="2818" max="2818" width="7.140625" bestFit="1" customWidth="1"/>
    <col min="2819" max="2819" width="9.28515625" bestFit="1" customWidth="1"/>
    <col min="2820" max="2820" width="11.7109375" bestFit="1" customWidth="1"/>
    <col min="2821" max="2821" width="5.5703125" customWidth="1"/>
    <col min="2822" max="2822" width="8.28515625" bestFit="1" customWidth="1"/>
    <col min="2823" max="2823" width="8.85546875" bestFit="1" customWidth="1"/>
    <col min="2824" max="2824" width="4.7109375" customWidth="1"/>
    <col min="2825" max="2825" width="5.5703125" customWidth="1"/>
    <col min="2826" max="2826" width="8.28515625" customWidth="1"/>
    <col min="2827" max="2827" width="8.85546875" customWidth="1"/>
    <col min="2828" max="2828" width="5.140625" customWidth="1"/>
    <col min="2829" max="2830" width="6.140625" customWidth="1"/>
    <col min="2831" max="2831" width="10.7109375" bestFit="1" customWidth="1"/>
    <col min="2832" max="2832" width="10.42578125" customWidth="1"/>
    <col min="3074" max="3074" width="7.140625" bestFit="1" customWidth="1"/>
    <col min="3075" max="3075" width="9.28515625" bestFit="1" customWidth="1"/>
    <col min="3076" max="3076" width="11.7109375" bestFit="1" customWidth="1"/>
    <col min="3077" max="3077" width="5.5703125" customWidth="1"/>
    <col min="3078" max="3078" width="8.28515625" bestFit="1" customWidth="1"/>
    <col min="3079" max="3079" width="8.85546875" bestFit="1" customWidth="1"/>
    <col min="3080" max="3080" width="4.7109375" customWidth="1"/>
    <col min="3081" max="3081" width="5.5703125" customWidth="1"/>
    <col min="3082" max="3082" width="8.28515625" customWidth="1"/>
    <col min="3083" max="3083" width="8.85546875" customWidth="1"/>
    <col min="3084" max="3084" width="5.140625" customWidth="1"/>
    <col min="3085" max="3086" width="6.140625" customWidth="1"/>
    <col min="3087" max="3087" width="10.7109375" bestFit="1" customWidth="1"/>
    <col min="3088" max="3088" width="10.42578125" customWidth="1"/>
    <col min="3330" max="3330" width="7.140625" bestFit="1" customWidth="1"/>
    <col min="3331" max="3331" width="9.28515625" bestFit="1" customWidth="1"/>
    <col min="3332" max="3332" width="11.7109375" bestFit="1" customWidth="1"/>
    <col min="3333" max="3333" width="5.5703125" customWidth="1"/>
    <col min="3334" max="3334" width="8.28515625" bestFit="1" customWidth="1"/>
    <col min="3335" max="3335" width="8.85546875" bestFit="1" customWidth="1"/>
    <col min="3336" max="3336" width="4.7109375" customWidth="1"/>
    <col min="3337" max="3337" width="5.5703125" customWidth="1"/>
    <col min="3338" max="3338" width="8.28515625" customWidth="1"/>
    <col min="3339" max="3339" width="8.85546875" customWidth="1"/>
    <col min="3340" max="3340" width="5.140625" customWidth="1"/>
    <col min="3341" max="3342" width="6.140625" customWidth="1"/>
    <col min="3343" max="3343" width="10.7109375" bestFit="1" customWidth="1"/>
    <col min="3344" max="3344" width="10.42578125" customWidth="1"/>
    <col min="3586" max="3586" width="7.140625" bestFit="1" customWidth="1"/>
    <col min="3587" max="3587" width="9.28515625" bestFit="1" customWidth="1"/>
    <col min="3588" max="3588" width="11.7109375" bestFit="1" customWidth="1"/>
    <col min="3589" max="3589" width="5.5703125" customWidth="1"/>
    <col min="3590" max="3590" width="8.28515625" bestFit="1" customWidth="1"/>
    <col min="3591" max="3591" width="8.85546875" bestFit="1" customWidth="1"/>
    <col min="3592" max="3592" width="4.7109375" customWidth="1"/>
    <col min="3593" max="3593" width="5.5703125" customWidth="1"/>
    <col min="3594" max="3594" width="8.28515625" customWidth="1"/>
    <col min="3595" max="3595" width="8.85546875" customWidth="1"/>
    <col min="3596" max="3596" width="5.140625" customWidth="1"/>
    <col min="3597" max="3598" width="6.140625" customWidth="1"/>
    <col min="3599" max="3599" width="10.7109375" bestFit="1" customWidth="1"/>
    <col min="3600" max="3600" width="10.42578125" customWidth="1"/>
    <col min="3842" max="3842" width="7.140625" bestFit="1" customWidth="1"/>
    <col min="3843" max="3843" width="9.28515625" bestFit="1" customWidth="1"/>
    <col min="3844" max="3844" width="11.7109375" bestFit="1" customWidth="1"/>
    <col min="3845" max="3845" width="5.5703125" customWidth="1"/>
    <col min="3846" max="3846" width="8.28515625" bestFit="1" customWidth="1"/>
    <col min="3847" max="3847" width="8.85546875" bestFit="1" customWidth="1"/>
    <col min="3848" max="3848" width="4.7109375" customWidth="1"/>
    <col min="3849" max="3849" width="5.5703125" customWidth="1"/>
    <col min="3850" max="3850" width="8.28515625" customWidth="1"/>
    <col min="3851" max="3851" width="8.85546875" customWidth="1"/>
    <col min="3852" max="3852" width="5.140625" customWidth="1"/>
    <col min="3853" max="3854" width="6.140625" customWidth="1"/>
    <col min="3855" max="3855" width="10.7109375" bestFit="1" customWidth="1"/>
    <col min="3856" max="3856" width="10.42578125" customWidth="1"/>
    <col min="4098" max="4098" width="7.140625" bestFit="1" customWidth="1"/>
    <col min="4099" max="4099" width="9.28515625" bestFit="1" customWidth="1"/>
    <col min="4100" max="4100" width="11.7109375" bestFit="1" customWidth="1"/>
    <col min="4101" max="4101" width="5.5703125" customWidth="1"/>
    <col min="4102" max="4102" width="8.28515625" bestFit="1" customWidth="1"/>
    <col min="4103" max="4103" width="8.85546875" bestFit="1" customWidth="1"/>
    <col min="4104" max="4104" width="4.7109375" customWidth="1"/>
    <col min="4105" max="4105" width="5.5703125" customWidth="1"/>
    <col min="4106" max="4106" width="8.28515625" customWidth="1"/>
    <col min="4107" max="4107" width="8.85546875" customWidth="1"/>
    <col min="4108" max="4108" width="5.140625" customWidth="1"/>
    <col min="4109" max="4110" width="6.140625" customWidth="1"/>
    <col min="4111" max="4111" width="10.7109375" bestFit="1" customWidth="1"/>
    <col min="4112" max="4112" width="10.42578125" customWidth="1"/>
    <col min="4354" max="4354" width="7.140625" bestFit="1" customWidth="1"/>
    <col min="4355" max="4355" width="9.28515625" bestFit="1" customWidth="1"/>
    <col min="4356" max="4356" width="11.7109375" bestFit="1" customWidth="1"/>
    <col min="4357" max="4357" width="5.5703125" customWidth="1"/>
    <col min="4358" max="4358" width="8.28515625" bestFit="1" customWidth="1"/>
    <col min="4359" max="4359" width="8.85546875" bestFit="1" customWidth="1"/>
    <col min="4360" max="4360" width="4.7109375" customWidth="1"/>
    <col min="4361" max="4361" width="5.5703125" customWidth="1"/>
    <col min="4362" max="4362" width="8.28515625" customWidth="1"/>
    <col min="4363" max="4363" width="8.85546875" customWidth="1"/>
    <col min="4364" max="4364" width="5.140625" customWidth="1"/>
    <col min="4365" max="4366" width="6.140625" customWidth="1"/>
    <col min="4367" max="4367" width="10.7109375" bestFit="1" customWidth="1"/>
    <col min="4368" max="4368" width="10.42578125" customWidth="1"/>
    <col min="4610" max="4610" width="7.140625" bestFit="1" customWidth="1"/>
    <col min="4611" max="4611" width="9.28515625" bestFit="1" customWidth="1"/>
    <col min="4612" max="4612" width="11.7109375" bestFit="1" customWidth="1"/>
    <col min="4613" max="4613" width="5.5703125" customWidth="1"/>
    <col min="4614" max="4614" width="8.28515625" bestFit="1" customWidth="1"/>
    <col min="4615" max="4615" width="8.85546875" bestFit="1" customWidth="1"/>
    <col min="4616" max="4616" width="4.7109375" customWidth="1"/>
    <col min="4617" max="4617" width="5.5703125" customWidth="1"/>
    <col min="4618" max="4618" width="8.28515625" customWidth="1"/>
    <col min="4619" max="4619" width="8.85546875" customWidth="1"/>
    <col min="4620" max="4620" width="5.140625" customWidth="1"/>
    <col min="4621" max="4622" width="6.140625" customWidth="1"/>
    <col min="4623" max="4623" width="10.7109375" bestFit="1" customWidth="1"/>
    <col min="4624" max="4624" width="10.42578125" customWidth="1"/>
    <col min="4866" max="4866" width="7.140625" bestFit="1" customWidth="1"/>
    <col min="4867" max="4867" width="9.28515625" bestFit="1" customWidth="1"/>
    <col min="4868" max="4868" width="11.7109375" bestFit="1" customWidth="1"/>
    <col min="4869" max="4869" width="5.5703125" customWidth="1"/>
    <col min="4870" max="4870" width="8.28515625" bestFit="1" customWidth="1"/>
    <col min="4871" max="4871" width="8.85546875" bestFit="1" customWidth="1"/>
    <col min="4872" max="4872" width="4.7109375" customWidth="1"/>
    <col min="4873" max="4873" width="5.5703125" customWidth="1"/>
    <col min="4874" max="4874" width="8.28515625" customWidth="1"/>
    <col min="4875" max="4875" width="8.85546875" customWidth="1"/>
    <col min="4876" max="4876" width="5.140625" customWidth="1"/>
    <col min="4877" max="4878" width="6.140625" customWidth="1"/>
    <col min="4879" max="4879" width="10.7109375" bestFit="1" customWidth="1"/>
    <col min="4880" max="4880" width="10.42578125" customWidth="1"/>
    <col min="5122" max="5122" width="7.140625" bestFit="1" customWidth="1"/>
    <col min="5123" max="5123" width="9.28515625" bestFit="1" customWidth="1"/>
    <col min="5124" max="5124" width="11.7109375" bestFit="1" customWidth="1"/>
    <col min="5125" max="5125" width="5.5703125" customWidth="1"/>
    <col min="5126" max="5126" width="8.28515625" bestFit="1" customWidth="1"/>
    <col min="5127" max="5127" width="8.85546875" bestFit="1" customWidth="1"/>
    <col min="5128" max="5128" width="4.7109375" customWidth="1"/>
    <col min="5129" max="5129" width="5.5703125" customWidth="1"/>
    <col min="5130" max="5130" width="8.28515625" customWidth="1"/>
    <col min="5131" max="5131" width="8.85546875" customWidth="1"/>
    <col min="5132" max="5132" width="5.140625" customWidth="1"/>
    <col min="5133" max="5134" width="6.140625" customWidth="1"/>
    <col min="5135" max="5135" width="10.7109375" bestFit="1" customWidth="1"/>
    <col min="5136" max="5136" width="10.42578125" customWidth="1"/>
    <col min="5378" max="5378" width="7.140625" bestFit="1" customWidth="1"/>
    <col min="5379" max="5379" width="9.28515625" bestFit="1" customWidth="1"/>
    <col min="5380" max="5380" width="11.7109375" bestFit="1" customWidth="1"/>
    <col min="5381" max="5381" width="5.5703125" customWidth="1"/>
    <col min="5382" max="5382" width="8.28515625" bestFit="1" customWidth="1"/>
    <col min="5383" max="5383" width="8.85546875" bestFit="1" customWidth="1"/>
    <col min="5384" max="5384" width="4.7109375" customWidth="1"/>
    <col min="5385" max="5385" width="5.5703125" customWidth="1"/>
    <col min="5386" max="5386" width="8.28515625" customWidth="1"/>
    <col min="5387" max="5387" width="8.85546875" customWidth="1"/>
    <col min="5388" max="5388" width="5.140625" customWidth="1"/>
    <col min="5389" max="5390" width="6.140625" customWidth="1"/>
    <col min="5391" max="5391" width="10.7109375" bestFit="1" customWidth="1"/>
    <col min="5392" max="5392" width="10.42578125" customWidth="1"/>
    <col min="5634" max="5634" width="7.140625" bestFit="1" customWidth="1"/>
    <col min="5635" max="5635" width="9.28515625" bestFit="1" customWidth="1"/>
    <col min="5636" max="5636" width="11.7109375" bestFit="1" customWidth="1"/>
    <col min="5637" max="5637" width="5.5703125" customWidth="1"/>
    <col min="5638" max="5638" width="8.28515625" bestFit="1" customWidth="1"/>
    <col min="5639" max="5639" width="8.85546875" bestFit="1" customWidth="1"/>
    <col min="5640" max="5640" width="4.7109375" customWidth="1"/>
    <col min="5641" max="5641" width="5.5703125" customWidth="1"/>
    <col min="5642" max="5642" width="8.28515625" customWidth="1"/>
    <col min="5643" max="5643" width="8.85546875" customWidth="1"/>
    <col min="5644" max="5644" width="5.140625" customWidth="1"/>
    <col min="5645" max="5646" width="6.140625" customWidth="1"/>
    <col min="5647" max="5647" width="10.7109375" bestFit="1" customWidth="1"/>
    <col min="5648" max="5648" width="10.42578125" customWidth="1"/>
    <col min="5890" max="5890" width="7.140625" bestFit="1" customWidth="1"/>
    <col min="5891" max="5891" width="9.28515625" bestFit="1" customWidth="1"/>
    <col min="5892" max="5892" width="11.7109375" bestFit="1" customWidth="1"/>
    <col min="5893" max="5893" width="5.5703125" customWidth="1"/>
    <col min="5894" max="5894" width="8.28515625" bestFit="1" customWidth="1"/>
    <col min="5895" max="5895" width="8.85546875" bestFit="1" customWidth="1"/>
    <col min="5896" max="5896" width="4.7109375" customWidth="1"/>
    <col min="5897" max="5897" width="5.5703125" customWidth="1"/>
    <col min="5898" max="5898" width="8.28515625" customWidth="1"/>
    <col min="5899" max="5899" width="8.85546875" customWidth="1"/>
    <col min="5900" max="5900" width="5.140625" customWidth="1"/>
    <col min="5901" max="5902" width="6.140625" customWidth="1"/>
    <col min="5903" max="5903" width="10.7109375" bestFit="1" customWidth="1"/>
    <col min="5904" max="5904" width="10.42578125" customWidth="1"/>
    <col min="6146" max="6146" width="7.140625" bestFit="1" customWidth="1"/>
    <col min="6147" max="6147" width="9.28515625" bestFit="1" customWidth="1"/>
    <col min="6148" max="6148" width="11.7109375" bestFit="1" customWidth="1"/>
    <col min="6149" max="6149" width="5.5703125" customWidth="1"/>
    <col min="6150" max="6150" width="8.28515625" bestFit="1" customWidth="1"/>
    <col min="6151" max="6151" width="8.85546875" bestFit="1" customWidth="1"/>
    <col min="6152" max="6152" width="4.7109375" customWidth="1"/>
    <col min="6153" max="6153" width="5.5703125" customWidth="1"/>
    <col min="6154" max="6154" width="8.28515625" customWidth="1"/>
    <col min="6155" max="6155" width="8.85546875" customWidth="1"/>
    <col min="6156" max="6156" width="5.140625" customWidth="1"/>
    <col min="6157" max="6158" width="6.140625" customWidth="1"/>
    <col min="6159" max="6159" width="10.7109375" bestFit="1" customWidth="1"/>
    <col min="6160" max="6160" width="10.42578125" customWidth="1"/>
    <col min="6402" max="6402" width="7.140625" bestFit="1" customWidth="1"/>
    <col min="6403" max="6403" width="9.28515625" bestFit="1" customWidth="1"/>
    <col min="6404" max="6404" width="11.7109375" bestFit="1" customWidth="1"/>
    <col min="6405" max="6405" width="5.5703125" customWidth="1"/>
    <col min="6406" max="6406" width="8.28515625" bestFit="1" customWidth="1"/>
    <col min="6407" max="6407" width="8.85546875" bestFit="1" customWidth="1"/>
    <col min="6408" max="6408" width="4.7109375" customWidth="1"/>
    <col min="6409" max="6409" width="5.5703125" customWidth="1"/>
    <col min="6410" max="6410" width="8.28515625" customWidth="1"/>
    <col min="6411" max="6411" width="8.85546875" customWidth="1"/>
    <col min="6412" max="6412" width="5.140625" customWidth="1"/>
    <col min="6413" max="6414" width="6.140625" customWidth="1"/>
    <col min="6415" max="6415" width="10.7109375" bestFit="1" customWidth="1"/>
    <col min="6416" max="6416" width="10.42578125" customWidth="1"/>
    <col min="6658" max="6658" width="7.140625" bestFit="1" customWidth="1"/>
    <col min="6659" max="6659" width="9.28515625" bestFit="1" customWidth="1"/>
    <col min="6660" max="6660" width="11.7109375" bestFit="1" customWidth="1"/>
    <col min="6661" max="6661" width="5.5703125" customWidth="1"/>
    <col min="6662" max="6662" width="8.28515625" bestFit="1" customWidth="1"/>
    <col min="6663" max="6663" width="8.85546875" bestFit="1" customWidth="1"/>
    <col min="6664" max="6664" width="4.7109375" customWidth="1"/>
    <col min="6665" max="6665" width="5.5703125" customWidth="1"/>
    <col min="6666" max="6666" width="8.28515625" customWidth="1"/>
    <col min="6667" max="6667" width="8.85546875" customWidth="1"/>
    <col min="6668" max="6668" width="5.140625" customWidth="1"/>
    <col min="6669" max="6670" width="6.140625" customWidth="1"/>
    <col min="6671" max="6671" width="10.7109375" bestFit="1" customWidth="1"/>
    <col min="6672" max="6672" width="10.42578125" customWidth="1"/>
    <col min="6914" max="6914" width="7.140625" bestFit="1" customWidth="1"/>
    <col min="6915" max="6915" width="9.28515625" bestFit="1" customWidth="1"/>
    <col min="6916" max="6916" width="11.7109375" bestFit="1" customWidth="1"/>
    <col min="6917" max="6917" width="5.5703125" customWidth="1"/>
    <col min="6918" max="6918" width="8.28515625" bestFit="1" customWidth="1"/>
    <col min="6919" max="6919" width="8.85546875" bestFit="1" customWidth="1"/>
    <col min="6920" max="6920" width="4.7109375" customWidth="1"/>
    <col min="6921" max="6921" width="5.5703125" customWidth="1"/>
    <col min="6922" max="6922" width="8.28515625" customWidth="1"/>
    <col min="6923" max="6923" width="8.85546875" customWidth="1"/>
    <col min="6924" max="6924" width="5.140625" customWidth="1"/>
    <col min="6925" max="6926" width="6.140625" customWidth="1"/>
    <col min="6927" max="6927" width="10.7109375" bestFit="1" customWidth="1"/>
    <col min="6928" max="6928" width="10.42578125" customWidth="1"/>
    <col min="7170" max="7170" width="7.140625" bestFit="1" customWidth="1"/>
    <col min="7171" max="7171" width="9.28515625" bestFit="1" customWidth="1"/>
    <col min="7172" max="7172" width="11.7109375" bestFit="1" customWidth="1"/>
    <col min="7173" max="7173" width="5.5703125" customWidth="1"/>
    <col min="7174" max="7174" width="8.28515625" bestFit="1" customWidth="1"/>
    <col min="7175" max="7175" width="8.85546875" bestFit="1" customWidth="1"/>
    <col min="7176" max="7176" width="4.7109375" customWidth="1"/>
    <col min="7177" max="7177" width="5.5703125" customWidth="1"/>
    <col min="7178" max="7178" width="8.28515625" customWidth="1"/>
    <col min="7179" max="7179" width="8.85546875" customWidth="1"/>
    <col min="7180" max="7180" width="5.140625" customWidth="1"/>
    <col min="7181" max="7182" width="6.140625" customWidth="1"/>
    <col min="7183" max="7183" width="10.7109375" bestFit="1" customWidth="1"/>
    <col min="7184" max="7184" width="10.42578125" customWidth="1"/>
    <col min="7426" max="7426" width="7.140625" bestFit="1" customWidth="1"/>
    <col min="7427" max="7427" width="9.28515625" bestFit="1" customWidth="1"/>
    <col min="7428" max="7428" width="11.7109375" bestFit="1" customWidth="1"/>
    <col min="7429" max="7429" width="5.5703125" customWidth="1"/>
    <col min="7430" max="7430" width="8.28515625" bestFit="1" customWidth="1"/>
    <col min="7431" max="7431" width="8.85546875" bestFit="1" customWidth="1"/>
    <col min="7432" max="7432" width="4.7109375" customWidth="1"/>
    <col min="7433" max="7433" width="5.5703125" customWidth="1"/>
    <col min="7434" max="7434" width="8.28515625" customWidth="1"/>
    <col min="7435" max="7435" width="8.85546875" customWidth="1"/>
    <col min="7436" max="7436" width="5.140625" customWidth="1"/>
    <col min="7437" max="7438" width="6.140625" customWidth="1"/>
    <col min="7439" max="7439" width="10.7109375" bestFit="1" customWidth="1"/>
    <col min="7440" max="7440" width="10.42578125" customWidth="1"/>
    <col min="7682" max="7682" width="7.140625" bestFit="1" customWidth="1"/>
    <col min="7683" max="7683" width="9.28515625" bestFit="1" customWidth="1"/>
    <col min="7684" max="7684" width="11.7109375" bestFit="1" customWidth="1"/>
    <col min="7685" max="7685" width="5.5703125" customWidth="1"/>
    <col min="7686" max="7686" width="8.28515625" bestFit="1" customWidth="1"/>
    <col min="7687" max="7687" width="8.85546875" bestFit="1" customWidth="1"/>
    <col min="7688" max="7688" width="4.7109375" customWidth="1"/>
    <col min="7689" max="7689" width="5.5703125" customWidth="1"/>
    <col min="7690" max="7690" width="8.28515625" customWidth="1"/>
    <col min="7691" max="7691" width="8.85546875" customWidth="1"/>
    <col min="7692" max="7692" width="5.140625" customWidth="1"/>
    <col min="7693" max="7694" width="6.140625" customWidth="1"/>
    <col min="7695" max="7695" width="10.7109375" bestFit="1" customWidth="1"/>
    <col min="7696" max="7696" width="10.42578125" customWidth="1"/>
    <col min="7938" max="7938" width="7.140625" bestFit="1" customWidth="1"/>
    <col min="7939" max="7939" width="9.28515625" bestFit="1" customWidth="1"/>
    <col min="7940" max="7940" width="11.7109375" bestFit="1" customWidth="1"/>
    <col min="7941" max="7941" width="5.5703125" customWidth="1"/>
    <col min="7942" max="7942" width="8.28515625" bestFit="1" customWidth="1"/>
    <col min="7943" max="7943" width="8.85546875" bestFit="1" customWidth="1"/>
    <col min="7944" max="7944" width="4.7109375" customWidth="1"/>
    <col min="7945" max="7945" width="5.5703125" customWidth="1"/>
    <col min="7946" max="7946" width="8.28515625" customWidth="1"/>
    <col min="7947" max="7947" width="8.85546875" customWidth="1"/>
    <col min="7948" max="7948" width="5.140625" customWidth="1"/>
    <col min="7949" max="7950" width="6.140625" customWidth="1"/>
    <col min="7951" max="7951" width="10.7109375" bestFit="1" customWidth="1"/>
    <col min="7952" max="7952" width="10.42578125" customWidth="1"/>
    <col min="8194" max="8194" width="7.140625" bestFit="1" customWidth="1"/>
    <col min="8195" max="8195" width="9.28515625" bestFit="1" customWidth="1"/>
    <col min="8196" max="8196" width="11.7109375" bestFit="1" customWidth="1"/>
    <col min="8197" max="8197" width="5.5703125" customWidth="1"/>
    <col min="8198" max="8198" width="8.28515625" bestFit="1" customWidth="1"/>
    <col min="8199" max="8199" width="8.85546875" bestFit="1" customWidth="1"/>
    <col min="8200" max="8200" width="4.7109375" customWidth="1"/>
    <col min="8201" max="8201" width="5.5703125" customWidth="1"/>
    <col min="8202" max="8202" width="8.28515625" customWidth="1"/>
    <col min="8203" max="8203" width="8.85546875" customWidth="1"/>
    <col min="8204" max="8204" width="5.140625" customWidth="1"/>
    <col min="8205" max="8206" width="6.140625" customWidth="1"/>
    <col min="8207" max="8207" width="10.7109375" bestFit="1" customWidth="1"/>
    <col min="8208" max="8208" width="10.42578125" customWidth="1"/>
    <col min="8450" max="8450" width="7.140625" bestFit="1" customWidth="1"/>
    <col min="8451" max="8451" width="9.28515625" bestFit="1" customWidth="1"/>
    <col min="8452" max="8452" width="11.7109375" bestFit="1" customWidth="1"/>
    <col min="8453" max="8453" width="5.5703125" customWidth="1"/>
    <col min="8454" max="8454" width="8.28515625" bestFit="1" customWidth="1"/>
    <col min="8455" max="8455" width="8.85546875" bestFit="1" customWidth="1"/>
    <col min="8456" max="8456" width="4.7109375" customWidth="1"/>
    <col min="8457" max="8457" width="5.5703125" customWidth="1"/>
    <col min="8458" max="8458" width="8.28515625" customWidth="1"/>
    <col min="8459" max="8459" width="8.85546875" customWidth="1"/>
    <col min="8460" max="8460" width="5.140625" customWidth="1"/>
    <col min="8461" max="8462" width="6.140625" customWidth="1"/>
    <col min="8463" max="8463" width="10.7109375" bestFit="1" customWidth="1"/>
    <col min="8464" max="8464" width="10.42578125" customWidth="1"/>
    <col min="8706" max="8706" width="7.140625" bestFit="1" customWidth="1"/>
    <col min="8707" max="8707" width="9.28515625" bestFit="1" customWidth="1"/>
    <col min="8708" max="8708" width="11.7109375" bestFit="1" customWidth="1"/>
    <col min="8709" max="8709" width="5.5703125" customWidth="1"/>
    <col min="8710" max="8710" width="8.28515625" bestFit="1" customWidth="1"/>
    <col min="8711" max="8711" width="8.85546875" bestFit="1" customWidth="1"/>
    <col min="8712" max="8712" width="4.7109375" customWidth="1"/>
    <col min="8713" max="8713" width="5.5703125" customWidth="1"/>
    <col min="8714" max="8714" width="8.28515625" customWidth="1"/>
    <col min="8715" max="8715" width="8.85546875" customWidth="1"/>
    <col min="8716" max="8716" width="5.140625" customWidth="1"/>
    <col min="8717" max="8718" width="6.140625" customWidth="1"/>
    <col min="8719" max="8719" width="10.7109375" bestFit="1" customWidth="1"/>
    <col min="8720" max="8720" width="10.42578125" customWidth="1"/>
    <col min="8962" max="8962" width="7.140625" bestFit="1" customWidth="1"/>
    <col min="8963" max="8963" width="9.28515625" bestFit="1" customWidth="1"/>
    <col min="8964" max="8964" width="11.7109375" bestFit="1" customWidth="1"/>
    <col min="8965" max="8965" width="5.5703125" customWidth="1"/>
    <col min="8966" max="8966" width="8.28515625" bestFit="1" customWidth="1"/>
    <col min="8967" max="8967" width="8.85546875" bestFit="1" customWidth="1"/>
    <col min="8968" max="8968" width="4.7109375" customWidth="1"/>
    <col min="8969" max="8969" width="5.5703125" customWidth="1"/>
    <col min="8970" max="8970" width="8.28515625" customWidth="1"/>
    <col min="8971" max="8971" width="8.85546875" customWidth="1"/>
    <col min="8972" max="8972" width="5.140625" customWidth="1"/>
    <col min="8973" max="8974" width="6.140625" customWidth="1"/>
    <col min="8975" max="8975" width="10.7109375" bestFit="1" customWidth="1"/>
    <col min="8976" max="8976" width="10.42578125" customWidth="1"/>
    <col min="9218" max="9218" width="7.140625" bestFit="1" customWidth="1"/>
    <col min="9219" max="9219" width="9.28515625" bestFit="1" customWidth="1"/>
    <col min="9220" max="9220" width="11.7109375" bestFit="1" customWidth="1"/>
    <col min="9221" max="9221" width="5.5703125" customWidth="1"/>
    <col min="9222" max="9222" width="8.28515625" bestFit="1" customWidth="1"/>
    <col min="9223" max="9223" width="8.85546875" bestFit="1" customWidth="1"/>
    <col min="9224" max="9224" width="4.7109375" customWidth="1"/>
    <col min="9225" max="9225" width="5.5703125" customWidth="1"/>
    <col min="9226" max="9226" width="8.28515625" customWidth="1"/>
    <col min="9227" max="9227" width="8.85546875" customWidth="1"/>
    <col min="9228" max="9228" width="5.140625" customWidth="1"/>
    <col min="9229" max="9230" width="6.140625" customWidth="1"/>
    <col min="9231" max="9231" width="10.7109375" bestFit="1" customWidth="1"/>
    <col min="9232" max="9232" width="10.42578125" customWidth="1"/>
    <col min="9474" max="9474" width="7.140625" bestFit="1" customWidth="1"/>
    <col min="9475" max="9475" width="9.28515625" bestFit="1" customWidth="1"/>
    <col min="9476" max="9476" width="11.7109375" bestFit="1" customWidth="1"/>
    <col min="9477" max="9477" width="5.5703125" customWidth="1"/>
    <col min="9478" max="9478" width="8.28515625" bestFit="1" customWidth="1"/>
    <col min="9479" max="9479" width="8.85546875" bestFit="1" customWidth="1"/>
    <col min="9480" max="9480" width="4.7109375" customWidth="1"/>
    <col min="9481" max="9481" width="5.5703125" customWidth="1"/>
    <col min="9482" max="9482" width="8.28515625" customWidth="1"/>
    <col min="9483" max="9483" width="8.85546875" customWidth="1"/>
    <col min="9484" max="9484" width="5.140625" customWidth="1"/>
    <col min="9485" max="9486" width="6.140625" customWidth="1"/>
    <col min="9487" max="9487" width="10.7109375" bestFit="1" customWidth="1"/>
    <col min="9488" max="9488" width="10.42578125" customWidth="1"/>
    <col min="9730" max="9730" width="7.140625" bestFit="1" customWidth="1"/>
    <col min="9731" max="9731" width="9.28515625" bestFit="1" customWidth="1"/>
    <col min="9732" max="9732" width="11.7109375" bestFit="1" customWidth="1"/>
    <col min="9733" max="9733" width="5.5703125" customWidth="1"/>
    <col min="9734" max="9734" width="8.28515625" bestFit="1" customWidth="1"/>
    <col min="9735" max="9735" width="8.85546875" bestFit="1" customWidth="1"/>
    <col min="9736" max="9736" width="4.7109375" customWidth="1"/>
    <col min="9737" max="9737" width="5.5703125" customWidth="1"/>
    <col min="9738" max="9738" width="8.28515625" customWidth="1"/>
    <col min="9739" max="9739" width="8.85546875" customWidth="1"/>
    <col min="9740" max="9740" width="5.140625" customWidth="1"/>
    <col min="9741" max="9742" width="6.140625" customWidth="1"/>
    <col min="9743" max="9743" width="10.7109375" bestFit="1" customWidth="1"/>
    <col min="9744" max="9744" width="10.42578125" customWidth="1"/>
    <col min="9986" max="9986" width="7.140625" bestFit="1" customWidth="1"/>
    <col min="9987" max="9987" width="9.28515625" bestFit="1" customWidth="1"/>
    <col min="9988" max="9988" width="11.7109375" bestFit="1" customWidth="1"/>
    <col min="9989" max="9989" width="5.5703125" customWidth="1"/>
    <col min="9990" max="9990" width="8.28515625" bestFit="1" customWidth="1"/>
    <col min="9991" max="9991" width="8.85546875" bestFit="1" customWidth="1"/>
    <col min="9992" max="9992" width="4.7109375" customWidth="1"/>
    <col min="9993" max="9993" width="5.5703125" customWidth="1"/>
    <col min="9994" max="9994" width="8.28515625" customWidth="1"/>
    <col min="9995" max="9995" width="8.85546875" customWidth="1"/>
    <col min="9996" max="9996" width="5.140625" customWidth="1"/>
    <col min="9997" max="9998" width="6.140625" customWidth="1"/>
    <col min="9999" max="9999" width="10.7109375" bestFit="1" customWidth="1"/>
    <col min="10000" max="10000" width="10.42578125" customWidth="1"/>
    <col min="10242" max="10242" width="7.140625" bestFit="1" customWidth="1"/>
    <col min="10243" max="10243" width="9.28515625" bestFit="1" customWidth="1"/>
    <col min="10244" max="10244" width="11.7109375" bestFit="1" customWidth="1"/>
    <col min="10245" max="10245" width="5.5703125" customWidth="1"/>
    <col min="10246" max="10246" width="8.28515625" bestFit="1" customWidth="1"/>
    <col min="10247" max="10247" width="8.85546875" bestFit="1" customWidth="1"/>
    <col min="10248" max="10248" width="4.7109375" customWidth="1"/>
    <col min="10249" max="10249" width="5.5703125" customWidth="1"/>
    <col min="10250" max="10250" width="8.28515625" customWidth="1"/>
    <col min="10251" max="10251" width="8.85546875" customWidth="1"/>
    <col min="10252" max="10252" width="5.140625" customWidth="1"/>
    <col min="10253" max="10254" width="6.140625" customWidth="1"/>
    <col min="10255" max="10255" width="10.7109375" bestFit="1" customWidth="1"/>
    <col min="10256" max="10256" width="10.42578125" customWidth="1"/>
    <col min="10498" max="10498" width="7.140625" bestFit="1" customWidth="1"/>
    <col min="10499" max="10499" width="9.28515625" bestFit="1" customWidth="1"/>
    <col min="10500" max="10500" width="11.7109375" bestFit="1" customWidth="1"/>
    <col min="10501" max="10501" width="5.5703125" customWidth="1"/>
    <col min="10502" max="10502" width="8.28515625" bestFit="1" customWidth="1"/>
    <col min="10503" max="10503" width="8.85546875" bestFit="1" customWidth="1"/>
    <col min="10504" max="10504" width="4.7109375" customWidth="1"/>
    <col min="10505" max="10505" width="5.5703125" customWidth="1"/>
    <col min="10506" max="10506" width="8.28515625" customWidth="1"/>
    <col min="10507" max="10507" width="8.85546875" customWidth="1"/>
    <col min="10508" max="10508" width="5.140625" customWidth="1"/>
    <col min="10509" max="10510" width="6.140625" customWidth="1"/>
    <col min="10511" max="10511" width="10.7109375" bestFit="1" customWidth="1"/>
    <col min="10512" max="10512" width="10.42578125" customWidth="1"/>
    <col min="10754" max="10754" width="7.140625" bestFit="1" customWidth="1"/>
    <col min="10755" max="10755" width="9.28515625" bestFit="1" customWidth="1"/>
    <col min="10756" max="10756" width="11.7109375" bestFit="1" customWidth="1"/>
    <col min="10757" max="10757" width="5.5703125" customWidth="1"/>
    <col min="10758" max="10758" width="8.28515625" bestFit="1" customWidth="1"/>
    <col min="10759" max="10759" width="8.85546875" bestFit="1" customWidth="1"/>
    <col min="10760" max="10760" width="4.7109375" customWidth="1"/>
    <col min="10761" max="10761" width="5.5703125" customWidth="1"/>
    <col min="10762" max="10762" width="8.28515625" customWidth="1"/>
    <col min="10763" max="10763" width="8.85546875" customWidth="1"/>
    <col min="10764" max="10764" width="5.140625" customWidth="1"/>
    <col min="10765" max="10766" width="6.140625" customWidth="1"/>
    <col min="10767" max="10767" width="10.7109375" bestFit="1" customWidth="1"/>
    <col min="10768" max="10768" width="10.42578125" customWidth="1"/>
    <col min="11010" max="11010" width="7.140625" bestFit="1" customWidth="1"/>
    <col min="11011" max="11011" width="9.28515625" bestFit="1" customWidth="1"/>
    <col min="11012" max="11012" width="11.7109375" bestFit="1" customWidth="1"/>
    <col min="11013" max="11013" width="5.5703125" customWidth="1"/>
    <col min="11014" max="11014" width="8.28515625" bestFit="1" customWidth="1"/>
    <col min="11015" max="11015" width="8.85546875" bestFit="1" customWidth="1"/>
    <col min="11016" max="11016" width="4.7109375" customWidth="1"/>
    <col min="11017" max="11017" width="5.5703125" customWidth="1"/>
    <col min="11018" max="11018" width="8.28515625" customWidth="1"/>
    <col min="11019" max="11019" width="8.85546875" customWidth="1"/>
    <col min="11020" max="11020" width="5.140625" customWidth="1"/>
    <col min="11021" max="11022" width="6.140625" customWidth="1"/>
    <col min="11023" max="11023" width="10.7109375" bestFit="1" customWidth="1"/>
    <col min="11024" max="11024" width="10.42578125" customWidth="1"/>
    <col min="11266" max="11266" width="7.140625" bestFit="1" customWidth="1"/>
    <col min="11267" max="11267" width="9.28515625" bestFit="1" customWidth="1"/>
    <col min="11268" max="11268" width="11.7109375" bestFit="1" customWidth="1"/>
    <col min="11269" max="11269" width="5.5703125" customWidth="1"/>
    <col min="11270" max="11270" width="8.28515625" bestFit="1" customWidth="1"/>
    <col min="11271" max="11271" width="8.85546875" bestFit="1" customWidth="1"/>
    <col min="11272" max="11272" width="4.7109375" customWidth="1"/>
    <col min="11273" max="11273" width="5.5703125" customWidth="1"/>
    <col min="11274" max="11274" width="8.28515625" customWidth="1"/>
    <col min="11275" max="11275" width="8.85546875" customWidth="1"/>
    <col min="11276" max="11276" width="5.140625" customWidth="1"/>
    <col min="11277" max="11278" width="6.140625" customWidth="1"/>
    <col min="11279" max="11279" width="10.7109375" bestFit="1" customWidth="1"/>
    <col min="11280" max="11280" width="10.42578125" customWidth="1"/>
    <col min="11522" max="11522" width="7.140625" bestFit="1" customWidth="1"/>
    <col min="11523" max="11523" width="9.28515625" bestFit="1" customWidth="1"/>
    <col min="11524" max="11524" width="11.7109375" bestFit="1" customWidth="1"/>
    <col min="11525" max="11525" width="5.5703125" customWidth="1"/>
    <col min="11526" max="11526" width="8.28515625" bestFit="1" customWidth="1"/>
    <col min="11527" max="11527" width="8.85546875" bestFit="1" customWidth="1"/>
    <col min="11528" max="11528" width="4.7109375" customWidth="1"/>
    <col min="11529" max="11529" width="5.5703125" customWidth="1"/>
    <col min="11530" max="11530" width="8.28515625" customWidth="1"/>
    <col min="11531" max="11531" width="8.85546875" customWidth="1"/>
    <col min="11532" max="11532" width="5.140625" customWidth="1"/>
    <col min="11533" max="11534" width="6.140625" customWidth="1"/>
    <col min="11535" max="11535" width="10.7109375" bestFit="1" customWidth="1"/>
    <col min="11536" max="11536" width="10.42578125" customWidth="1"/>
    <col min="11778" max="11778" width="7.140625" bestFit="1" customWidth="1"/>
    <col min="11779" max="11779" width="9.28515625" bestFit="1" customWidth="1"/>
    <col min="11780" max="11780" width="11.7109375" bestFit="1" customWidth="1"/>
    <col min="11781" max="11781" width="5.5703125" customWidth="1"/>
    <col min="11782" max="11782" width="8.28515625" bestFit="1" customWidth="1"/>
    <col min="11783" max="11783" width="8.85546875" bestFit="1" customWidth="1"/>
    <col min="11784" max="11784" width="4.7109375" customWidth="1"/>
    <col min="11785" max="11785" width="5.5703125" customWidth="1"/>
    <col min="11786" max="11786" width="8.28515625" customWidth="1"/>
    <col min="11787" max="11787" width="8.85546875" customWidth="1"/>
    <col min="11788" max="11788" width="5.140625" customWidth="1"/>
    <col min="11789" max="11790" width="6.140625" customWidth="1"/>
    <col min="11791" max="11791" width="10.7109375" bestFit="1" customWidth="1"/>
    <col min="11792" max="11792" width="10.42578125" customWidth="1"/>
    <col min="12034" max="12034" width="7.140625" bestFit="1" customWidth="1"/>
    <col min="12035" max="12035" width="9.28515625" bestFit="1" customWidth="1"/>
    <col min="12036" max="12036" width="11.7109375" bestFit="1" customWidth="1"/>
    <col min="12037" max="12037" width="5.5703125" customWidth="1"/>
    <col min="12038" max="12038" width="8.28515625" bestFit="1" customWidth="1"/>
    <col min="12039" max="12039" width="8.85546875" bestFit="1" customWidth="1"/>
    <col min="12040" max="12040" width="4.7109375" customWidth="1"/>
    <col min="12041" max="12041" width="5.5703125" customWidth="1"/>
    <col min="12042" max="12042" width="8.28515625" customWidth="1"/>
    <col min="12043" max="12043" width="8.85546875" customWidth="1"/>
    <col min="12044" max="12044" width="5.140625" customWidth="1"/>
    <col min="12045" max="12046" width="6.140625" customWidth="1"/>
    <col min="12047" max="12047" width="10.7109375" bestFit="1" customWidth="1"/>
    <col min="12048" max="12048" width="10.42578125" customWidth="1"/>
    <col min="12290" max="12290" width="7.140625" bestFit="1" customWidth="1"/>
    <col min="12291" max="12291" width="9.28515625" bestFit="1" customWidth="1"/>
    <col min="12292" max="12292" width="11.7109375" bestFit="1" customWidth="1"/>
    <col min="12293" max="12293" width="5.5703125" customWidth="1"/>
    <col min="12294" max="12294" width="8.28515625" bestFit="1" customWidth="1"/>
    <col min="12295" max="12295" width="8.85546875" bestFit="1" customWidth="1"/>
    <col min="12296" max="12296" width="4.7109375" customWidth="1"/>
    <col min="12297" max="12297" width="5.5703125" customWidth="1"/>
    <col min="12298" max="12298" width="8.28515625" customWidth="1"/>
    <col min="12299" max="12299" width="8.85546875" customWidth="1"/>
    <col min="12300" max="12300" width="5.140625" customWidth="1"/>
    <col min="12301" max="12302" width="6.140625" customWidth="1"/>
    <col min="12303" max="12303" width="10.7109375" bestFit="1" customWidth="1"/>
    <col min="12304" max="12304" width="10.42578125" customWidth="1"/>
    <col min="12546" max="12546" width="7.140625" bestFit="1" customWidth="1"/>
    <col min="12547" max="12547" width="9.28515625" bestFit="1" customWidth="1"/>
    <col min="12548" max="12548" width="11.7109375" bestFit="1" customWidth="1"/>
    <col min="12549" max="12549" width="5.5703125" customWidth="1"/>
    <col min="12550" max="12550" width="8.28515625" bestFit="1" customWidth="1"/>
    <col min="12551" max="12551" width="8.85546875" bestFit="1" customWidth="1"/>
    <col min="12552" max="12552" width="4.7109375" customWidth="1"/>
    <col min="12553" max="12553" width="5.5703125" customWidth="1"/>
    <col min="12554" max="12554" width="8.28515625" customWidth="1"/>
    <col min="12555" max="12555" width="8.85546875" customWidth="1"/>
    <col min="12556" max="12556" width="5.140625" customWidth="1"/>
    <col min="12557" max="12558" width="6.140625" customWidth="1"/>
    <col min="12559" max="12559" width="10.7109375" bestFit="1" customWidth="1"/>
    <col min="12560" max="12560" width="10.42578125" customWidth="1"/>
    <col min="12802" max="12802" width="7.140625" bestFit="1" customWidth="1"/>
    <col min="12803" max="12803" width="9.28515625" bestFit="1" customWidth="1"/>
    <col min="12804" max="12804" width="11.7109375" bestFit="1" customWidth="1"/>
    <col min="12805" max="12805" width="5.5703125" customWidth="1"/>
    <col min="12806" max="12806" width="8.28515625" bestFit="1" customWidth="1"/>
    <col min="12807" max="12807" width="8.85546875" bestFit="1" customWidth="1"/>
    <col min="12808" max="12808" width="4.7109375" customWidth="1"/>
    <col min="12809" max="12809" width="5.5703125" customWidth="1"/>
    <col min="12810" max="12810" width="8.28515625" customWidth="1"/>
    <col min="12811" max="12811" width="8.85546875" customWidth="1"/>
    <col min="12812" max="12812" width="5.140625" customWidth="1"/>
    <col min="12813" max="12814" width="6.140625" customWidth="1"/>
    <col min="12815" max="12815" width="10.7109375" bestFit="1" customWidth="1"/>
    <col min="12816" max="12816" width="10.42578125" customWidth="1"/>
    <col min="13058" max="13058" width="7.140625" bestFit="1" customWidth="1"/>
    <col min="13059" max="13059" width="9.28515625" bestFit="1" customWidth="1"/>
    <col min="13060" max="13060" width="11.7109375" bestFit="1" customWidth="1"/>
    <col min="13061" max="13061" width="5.5703125" customWidth="1"/>
    <col min="13062" max="13062" width="8.28515625" bestFit="1" customWidth="1"/>
    <col min="13063" max="13063" width="8.85546875" bestFit="1" customWidth="1"/>
    <col min="13064" max="13064" width="4.7109375" customWidth="1"/>
    <col min="13065" max="13065" width="5.5703125" customWidth="1"/>
    <col min="13066" max="13066" width="8.28515625" customWidth="1"/>
    <col min="13067" max="13067" width="8.85546875" customWidth="1"/>
    <col min="13068" max="13068" width="5.140625" customWidth="1"/>
    <col min="13069" max="13070" width="6.140625" customWidth="1"/>
    <col min="13071" max="13071" width="10.7109375" bestFit="1" customWidth="1"/>
    <col min="13072" max="13072" width="10.42578125" customWidth="1"/>
    <col min="13314" max="13314" width="7.140625" bestFit="1" customWidth="1"/>
    <col min="13315" max="13315" width="9.28515625" bestFit="1" customWidth="1"/>
    <col min="13316" max="13316" width="11.7109375" bestFit="1" customWidth="1"/>
    <col min="13317" max="13317" width="5.5703125" customWidth="1"/>
    <col min="13318" max="13318" width="8.28515625" bestFit="1" customWidth="1"/>
    <col min="13319" max="13319" width="8.85546875" bestFit="1" customWidth="1"/>
    <col min="13320" max="13320" width="4.7109375" customWidth="1"/>
    <col min="13321" max="13321" width="5.5703125" customWidth="1"/>
    <col min="13322" max="13322" width="8.28515625" customWidth="1"/>
    <col min="13323" max="13323" width="8.85546875" customWidth="1"/>
    <col min="13324" max="13324" width="5.140625" customWidth="1"/>
    <col min="13325" max="13326" width="6.140625" customWidth="1"/>
    <col min="13327" max="13327" width="10.7109375" bestFit="1" customWidth="1"/>
    <col min="13328" max="13328" width="10.42578125" customWidth="1"/>
    <col min="13570" max="13570" width="7.140625" bestFit="1" customWidth="1"/>
    <col min="13571" max="13571" width="9.28515625" bestFit="1" customWidth="1"/>
    <col min="13572" max="13572" width="11.7109375" bestFit="1" customWidth="1"/>
    <col min="13573" max="13573" width="5.5703125" customWidth="1"/>
    <col min="13574" max="13574" width="8.28515625" bestFit="1" customWidth="1"/>
    <col min="13575" max="13575" width="8.85546875" bestFit="1" customWidth="1"/>
    <col min="13576" max="13576" width="4.7109375" customWidth="1"/>
    <col min="13577" max="13577" width="5.5703125" customWidth="1"/>
    <col min="13578" max="13578" width="8.28515625" customWidth="1"/>
    <col min="13579" max="13579" width="8.85546875" customWidth="1"/>
    <col min="13580" max="13580" width="5.140625" customWidth="1"/>
    <col min="13581" max="13582" width="6.140625" customWidth="1"/>
    <col min="13583" max="13583" width="10.7109375" bestFit="1" customWidth="1"/>
    <col min="13584" max="13584" width="10.42578125" customWidth="1"/>
    <col min="13826" max="13826" width="7.140625" bestFit="1" customWidth="1"/>
    <col min="13827" max="13827" width="9.28515625" bestFit="1" customWidth="1"/>
    <col min="13828" max="13828" width="11.7109375" bestFit="1" customWidth="1"/>
    <col min="13829" max="13829" width="5.5703125" customWidth="1"/>
    <col min="13830" max="13830" width="8.28515625" bestFit="1" customWidth="1"/>
    <col min="13831" max="13831" width="8.85546875" bestFit="1" customWidth="1"/>
    <col min="13832" max="13832" width="4.7109375" customWidth="1"/>
    <col min="13833" max="13833" width="5.5703125" customWidth="1"/>
    <col min="13834" max="13834" width="8.28515625" customWidth="1"/>
    <col min="13835" max="13835" width="8.85546875" customWidth="1"/>
    <col min="13836" max="13836" width="5.140625" customWidth="1"/>
    <col min="13837" max="13838" width="6.140625" customWidth="1"/>
    <col min="13839" max="13839" width="10.7109375" bestFit="1" customWidth="1"/>
    <col min="13840" max="13840" width="10.42578125" customWidth="1"/>
    <col min="14082" max="14082" width="7.140625" bestFit="1" customWidth="1"/>
    <col min="14083" max="14083" width="9.28515625" bestFit="1" customWidth="1"/>
    <col min="14084" max="14084" width="11.7109375" bestFit="1" customWidth="1"/>
    <col min="14085" max="14085" width="5.5703125" customWidth="1"/>
    <col min="14086" max="14086" width="8.28515625" bestFit="1" customWidth="1"/>
    <col min="14087" max="14087" width="8.85546875" bestFit="1" customWidth="1"/>
    <col min="14088" max="14088" width="4.7109375" customWidth="1"/>
    <col min="14089" max="14089" width="5.5703125" customWidth="1"/>
    <col min="14090" max="14090" width="8.28515625" customWidth="1"/>
    <col min="14091" max="14091" width="8.85546875" customWidth="1"/>
    <col min="14092" max="14092" width="5.140625" customWidth="1"/>
    <col min="14093" max="14094" width="6.140625" customWidth="1"/>
    <col min="14095" max="14095" width="10.7109375" bestFit="1" customWidth="1"/>
    <col min="14096" max="14096" width="10.42578125" customWidth="1"/>
    <col min="14338" max="14338" width="7.140625" bestFit="1" customWidth="1"/>
    <col min="14339" max="14339" width="9.28515625" bestFit="1" customWidth="1"/>
    <col min="14340" max="14340" width="11.7109375" bestFit="1" customWidth="1"/>
    <col min="14341" max="14341" width="5.5703125" customWidth="1"/>
    <col min="14342" max="14342" width="8.28515625" bestFit="1" customWidth="1"/>
    <col min="14343" max="14343" width="8.85546875" bestFit="1" customWidth="1"/>
    <col min="14344" max="14344" width="4.7109375" customWidth="1"/>
    <col min="14345" max="14345" width="5.5703125" customWidth="1"/>
    <col min="14346" max="14346" width="8.28515625" customWidth="1"/>
    <col min="14347" max="14347" width="8.85546875" customWidth="1"/>
    <col min="14348" max="14348" width="5.140625" customWidth="1"/>
    <col min="14349" max="14350" width="6.140625" customWidth="1"/>
    <col min="14351" max="14351" width="10.7109375" bestFit="1" customWidth="1"/>
    <col min="14352" max="14352" width="10.42578125" customWidth="1"/>
    <col min="14594" max="14594" width="7.140625" bestFit="1" customWidth="1"/>
    <col min="14595" max="14595" width="9.28515625" bestFit="1" customWidth="1"/>
    <col min="14596" max="14596" width="11.7109375" bestFit="1" customWidth="1"/>
    <col min="14597" max="14597" width="5.5703125" customWidth="1"/>
    <col min="14598" max="14598" width="8.28515625" bestFit="1" customWidth="1"/>
    <col min="14599" max="14599" width="8.85546875" bestFit="1" customWidth="1"/>
    <col min="14600" max="14600" width="4.7109375" customWidth="1"/>
    <col min="14601" max="14601" width="5.5703125" customWidth="1"/>
    <col min="14602" max="14602" width="8.28515625" customWidth="1"/>
    <col min="14603" max="14603" width="8.85546875" customWidth="1"/>
    <col min="14604" max="14604" width="5.140625" customWidth="1"/>
    <col min="14605" max="14606" width="6.140625" customWidth="1"/>
    <col min="14607" max="14607" width="10.7109375" bestFit="1" customWidth="1"/>
    <col min="14608" max="14608" width="10.42578125" customWidth="1"/>
    <col min="14850" max="14850" width="7.140625" bestFit="1" customWidth="1"/>
    <col min="14851" max="14851" width="9.28515625" bestFit="1" customWidth="1"/>
    <col min="14852" max="14852" width="11.7109375" bestFit="1" customWidth="1"/>
    <col min="14853" max="14853" width="5.5703125" customWidth="1"/>
    <col min="14854" max="14854" width="8.28515625" bestFit="1" customWidth="1"/>
    <col min="14855" max="14855" width="8.85546875" bestFit="1" customWidth="1"/>
    <col min="14856" max="14856" width="4.7109375" customWidth="1"/>
    <col min="14857" max="14857" width="5.5703125" customWidth="1"/>
    <col min="14858" max="14858" width="8.28515625" customWidth="1"/>
    <col min="14859" max="14859" width="8.85546875" customWidth="1"/>
    <col min="14860" max="14860" width="5.140625" customWidth="1"/>
    <col min="14861" max="14862" width="6.140625" customWidth="1"/>
    <col min="14863" max="14863" width="10.7109375" bestFit="1" customWidth="1"/>
    <col min="14864" max="14864" width="10.42578125" customWidth="1"/>
    <col min="15106" max="15106" width="7.140625" bestFit="1" customWidth="1"/>
    <col min="15107" max="15107" width="9.28515625" bestFit="1" customWidth="1"/>
    <col min="15108" max="15108" width="11.7109375" bestFit="1" customWidth="1"/>
    <col min="15109" max="15109" width="5.5703125" customWidth="1"/>
    <col min="15110" max="15110" width="8.28515625" bestFit="1" customWidth="1"/>
    <col min="15111" max="15111" width="8.85546875" bestFit="1" customWidth="1"/>
    <col min="15112" max="15112" width="4.7109375" customWidth="1"/>
    <col min="15113" max="15113" width="5.5703125" customWidth="1"/>
    <col min="15114" max="15114" width="8.28515625" customWidth="1"/>
    <col min="15115" max="15115" width="8.85546875" customWidth="1"/>
    <col min="15116" max="15116" width="5.140625" customWidth="1"/>
    <col min="15117" max="15118" width="6.140625" customWidth="1"/>
    <col min="15119" max="15119" width="10.7109375" bestFit="1" customWidth="1"/>
    <col min="15120" max="15120" width="10.42578125" customWidth="1"/>
    <col min="15362" max="15362" width="7.140625" bestFit="1" customWidth="1"/>
    <col min="15363" max="15363" width="9.28515625" bestFit="1" customWidth="1"/>
    <col min="15364" max="15364" width="11.7109375" bestFit="1" customWidth="1"/>
    <col min="15365" max="15365" width="5.5703125" customWidth="1"/>
    <col min="15366" max="15366" width="8.28515625" bestFit="1" customWidth="1"/>
    <col min="15367" max="15367" width="8.85546875" bestFit="1" customWidth="1"/>
    <col min="15368" max="15368" width="4.7109375" customWidth="1"/>
    <col min="15369" max="15369" width="5.5703125" customWidth="1"/>
    <col min="15370" max="15370" width="8.28515625" customWidth="1"/>
    <col min="15371" max="15371" width="8.85546875" customWidth="1"/>
    <col min="15372" max="15372" width="5.140625" customWidth="1"/>
    <col min="15373" max="15374" width="6.140625" customWidth="1"/>
    <col min="15375" max="15375" width="10.7109375" bestFit="1" customWidth="1"/>
    <col min="15376" max="15376" width="10.42578125" customWidth="1"/>
    <col min="15618" max="15618" width="7.140625" bestFit="1" customWidth="1"/>
    <col min="15619" max="15619" width="9.28515625" bestFit="1" customWidth="1"/>
    <col min="15620" max="15620" width="11.7109375" bestFit="1" customWidth="1"/>
    <col min="15621" max="15621" width="5.5703125" customWidth="1"/>
    <col min="15622" max="15622" width="8.28515625" bestFit="1" customWidth="1"/>
    <col min="15623" max="15623" width="8.85546875" bestFit="1" customWidth="1"/>
    <col min="15624" max="15624" width="4.7109375" customWidth="1"/>
    <col min="15625" max="15625" width="5.5703125" customWidth="1"/>
    <col min="15626" max="15626" width="8.28515625" customWidth="1"/>
    <col min="15627" max="15627" width="8.85546875" customWidth="1"/>
    <col min="15628" max="15628" width="5.140625" customWidth="1"/>
    <col min="15629" max="15630" width="6.140625" customWidth="1"/>
    <col min="15631" max="15631" width="10.7109375" bestFit="1" customWidth="1"/>
    <col min="15632" max="15632" width="10.42578125" customWidth="1"/>
    <col min="15874" max="15874" width="7.140625" bestFit="1" customWidth="1"/>
    <col min="15875" max="15875" width="9.28515625" bestFit="1" customWidth="1"/>
    <col min="15876" max="15876" width="11.7109375" bestFit="1" customWidth="1"/>
    <col min="15877" max="15877" width="5.5703125" customWidth="1"/>
    <col min="15878" max="15878" width="8.28515625" bestFit="1" customWidth="1"/>
    <col min="15879" max="15879" width="8.85546875" bestFit="1" customWidth="1"/>
    <col min="15880" max="15880" width="4.7109375" customWidth="1"/>
    <col min="15881" max="15881" width="5.5703125" customWidth="1"/>
    <col min="15882" max="15882" width="8.28515625" customWidth="1"/>
    <col min="15883" max="15883" width="8.85546875" customWidth="1"/>
    <col min="15884" max="15884" width="5.140625" customWidth="1"/>
    <col min="15885" max="15886" width="6.140625" customWidth="1"/>
    <col min="15887" max="15887" width="10.7109375" bestFit="1" customWidth="1"/>
    <col min="15888" max="15888" width="10.42578125" customWidth="1"/>
    <col min="16130" max="16130" width="7.140625" bestFit="1" customWidth="1"/>
    <col min="16131" max="16131" width="9.28515625" bestFit="1" customWidth="1"/>
    <col min="16132" max="16132" width="11.7109375" bestFit="1" customWidth="1"/>
    <col min="16133" max="16133" width="5.5703125" customWidth="1"/>
    <col min="16134" max="16134" width="8.28515625" bestFit="1" customWidth="1"/>
    <col min="16135" max="16135" width="8.85546875" bestFit="1" customWidth="1"/>
    <col min="16136" max="16136" width="4.7109375" customWidth="1"/>
    <col min="16137" max="16137" width="5.5703125" customWidth="1"/>
    <col min="16138" max="16138" width="8.28515625" customWidth="1"/>
    <col min="16139" max="16139" width="8.85546875" customWidth="1"/>
    <col min="16140" max="16140" width="5.140625" customWidth="1"/>
    <col min="16141" max="16142" width="6.140625" customWidth="1"/>
    <col min="16143" max="16143" width="10.7109375" bestFit="1" customWidth="1"/>
    <col min="16144" max="16144" width="10.42578125" customWidth="1"/>
  </cols>
  <sheetData>
    <row r="1" spans="1:16" s="36" customFormat="1" ht="28.5">
      <c r="D1" s="37"/>
      <c r="E1" s="38" t="s">
        <v>16</v>
      </c>
    </row>
    <row r="3" spans="1:16" ht="30" customHeight="1">
      <c r="A3" s="1"/>
      <c r="B3" s="21"/>
      <c r="C3" s="21"/>
      <c r="D3" s="32" t="s">
        <v>3</v>
      </c>
      <c r="E3" s="32"/>
      <c r="F3" s="24"/>
      <c r="G3" s="24"/>
      <c r="H3" s="33" t="s">
        <v>4</v>
      </c>
      <c r="I3" s="33"/>
      <c r="J3" s="24"/>
      <c r="K3" s="33" t="s">
        <v>13</v>
      </c>
      <c r="L3" s="21"/>
      <c r="M3" s="21"/>
      <c r="N3" s="21"/>
      <c r="O3" s="1"/>
      <c r="P3" s="1"/>
    </row>
    <row r="4" spans="1:16" ht="30" customHeight="1">
      <c r="A4" s="1"/>
      <c r="B4" s="21"/>
      <c r="C4" s="21"/>
      <c r="D4" s="34"/>
      <c r="E4" s="34"/>
      <c r="F4" s="21"/>
      <c r="G4" s="21"/>
      <c r="H4" s="35"/>
      <c r="I4" s="35"/>
      <c r="J4" s="21"/>
      <c r="K4" s="21"/>
      <c r="L4" s="21"/>
      <c r="M4" s="21"/>
      <c r="N4" s="21"/>
      <c r="O4" s="1"/>
      <c r="P4" s="1"/>
    </row>
    <row r="5" spans="1:16" s="4" customFormat="1" ht="24" customHeight="1">
      <c r="A5" s="8" t="s">
        <v>8</v>
      </c>
      <c r="B5" s="22" t="s">
        <v>9</v>
      </c>
      <c r="C5" s="22" t="s">
        <v>14</v>
      </c>
      <c r="D5" s="14" t="s">
        <v>7</v>
      </c>
      <c r="E5" s="16" t="s">
        <v>5</v>
      </c>
      <c r="F5" s="18" t="s">
        <v>6</v>
      </c>
      <c r="G5" s="22" t="s">
        <v>2</v>
      </c>
      <c r="H5" s="14" t="s">
        <v>7</v>
      </c>
      <c r="I5" s="16" t="s">
        <v>5</v>
      </c>
      <c r="J5" s="18" t="s">
        <v>6</v>
      </c>
      <c r="K5" s="22" t="s">
        <v>10</v>
      </c>
      <c r="L5" s="22" t="s">
        <v>11</v>
      </c>
      <c r="M5" s="22" t="s">
        <v>12</v>
      </c>
      <c r="N5" s="22" t="s">
        <v>15</v>
      </c>
      <c r="O5" s="2"/>
      <c r="P5" s="3"/>
    </row>
    <row r="6" spans="1:16" ht="24" customHeight="1">
      <c r="A6" s="9">
        <v>35309</v>
      </c>
      <c r="B6" s="22">
        <v>3</v>
      </c>
      <c r="C6" s="22" t="s">
        <v>0</v>
      </c>
      <c r="D6" s="14">
        <v>13</v>
      </c>
      <c r="E6" s="16">
        <v>8</v>
      </c>
      <c r="F6" s="18">
        <v>26</v>
      </c>
      <c r="G6" s="22">
        <v>5</v>
      </c>
      <c r="H6" s="15">
        <f t="shared" ref="H6:H8" si="0">SUM((D6/B6)*G6)</f>
        <v>21.666666666666664</v>
      </c>
      <c r="I6" s="17">
        <f t="shared" ref="I6:J8" si="1">SUM((E6/110)*720)</f>
        <v>52.36363636363636</v>
      </c>
      <c r="J6" s="19">
        <f t="shared" si="1"/>
        <v>170.18181818181819</v>
      </c>
      <c r="K6" s="28">
        <f t="shared" ref="K6:K8" si="2">SUM(H6+I6+J6)</f>
        <v>244.21212121212122</v>
      </c>
      <c r="L6" s="29">
        <f t="shared" ref="L6:L8" si="3">SUM(J6/(I6+J6))*100</f>
        <v>76.470588235294116</v>
      </c>
      <c r="M6" s="29">
        <f>SUM(100-L6)</f>
        <v>23.529411764705884</v>
      </c>
      <c r="N6" s="30">
        <v>244</v>
      </c>
      <c r="O6" s="5"/>
      <c r="P6" s="6"/>
    </row>
    <row r="7" spans="1:16" ht="24" customHeight="1">
      <c r="A7" s="9">
        <v>35310</v>
      </c>
      <c r="B7" s="22">
        <v>4</v>
      </c>
      <c r="C7" s="22" t="s">
        <v>0</v>
      </c>
      <c r="D7" s="14">
        <v>1</v>
      </c>
      <c r="E7" s="16">
        <v>11</v>
      </c>
      <c r="F7" s="18">
        <v>30</v>
      </c>
      <c r="G7" s="22">
        <v>6</v>
      </c>
      <c r="H7" s="15">
        <f t="shared" si="0"/>
        <v>1.5</v>
      </c>
      <c r="I7" s="17">
        <f t="shared" si="1"/>
        <v>72</v>
      </c>
      <c r="J7" s="19">
        <f t="shared" si="1"/>
        <v>196.36363636363635</v>
      </c>
      <c r="K7" s="28">
        <f t="shared" si="2"/>
        <v>269.86363636363637</v>
      </c>
      <c r="L7" s="29">
        <f t="shared" si="3"/>
        <v>73.17073170731706</v>
      </c>
      <c r="M7" s="29">
        <f t="shared" ref="M7:M11" si="4">SUM(100-L7)</f>
        <v>26.82926829268294</v>
      </c>
      <c r="N7" s="31">
        <f>SUM(N6,K7)</f>
        <v>513.86363636363637</v>
      </c>
      <c r="O7" s="2"/>
      <c r="P7" s="6"/>
    </row>
    <row r="8" spans="1:16" ht="24" customHeight="1">
      <c r="A8" s="9">
        <v>35311</v>
      </c>
      <c r="B8" s="22">
        <v>5</v>
      </c>
      <c r="C8" s="22" t="s">
        <v>0</v>
      </c>
      <c r="D8" s="14">
        <v>0</v>
      </c>
      <c r="E8" s="16">
        <v>18</v>
      </c>
      <c r="F8" s="18">
        <v>57</v>
      </c>
      <c r="G8" s="22">
        <v>7</v>
      </c>
      <c r="H8" s="15">
        <f t="shared" si="0"/>
        <v>0</v>
      </c>
      <c r="I8" s="17">
        <f t="shared" si="1"/>
        <v>117.81818181818181</v>
      </c>
      <c r="J8" s="19">
        <f t="shared" si="1"/>
        <v>373.09090909090912</v>
      </c>
      <c r="K8" s="28">
        <f t="shared" si="2"/>
        <v>490.90909090909093</v>
      </c>
      <c r="L8" s="29">
        <f t="shared" si="3"/>
        <v>76</v>
      </c>
      <c r="M8" s="29">
        <f t="shared" si="4"/>
        <v>24</v>
      </c>
      <c r="N8" s="31">
        <f>SUM(N7,K8)</f>
        <v>1004.7727272727273</v>
      </c>
      <c r="O8" s="2"/>
      <c r="P8" s="6"/>
    </row>
    <row r="9" spans="1:16" ht="24" customHeight="1">
      <c r="A9" s="9">
        <v>35312</v>
      </c>
      <c r="B9" s="23">
        <v>5</v>
      </c>
      <c r="C9" s="22" t="s">
        <v>0</v>
      </c>
      <c r="D9" s="20">
        <v>103</v>
      </c>
      <c r="E9" s="26">
        <v>5</v>
      </c>
      <c r="F9" s="27">
        <v>37</v>
      </c>
      <c r="G9" s="25">
        <v>5</v>
      </c>
      <c r="H9" s="15">
        <f t="shared" ref="H9:H37" si="5">SUM((D9/B9)*G9)</f>
        <v>103</v>
      </c>
      <c r="I9" s="17">
        <f t="shared" ref="I9:J37" si="6">SUM((E9/110)*720)</f>
        <v>32.727272727272727</v>
      </c>
      <c r="J9" s="19">
        <f t="shared" si="6"/>
        <v>242.18181818181819</v>
      </c>
      <c r="K9" s="28">
        <f t="shared" ref="K9:K11" si="7">SUM(H9+I9+J9)</f>
        <v>377.90909090909088</v>
      </c>
      <c r="L9" s="29">
        <f t="shared" ref="L9:L11" si="8">SUM(J9/(I9+J9))*100</f>
        <v>88.095238095238088</v>
      </c>
      <c r="M9" s="29">
        <f t="shared" si="4"/>
        <v>11.904761904761912</v>
      </c>
      <c r="N9" s="31">
        <f>SUM(N8,K9)</f>
        <v>1382.681818181818</v>
      </c>
      <c r="O9" s="5"/>
      <c r="P9" s="6"/>
    </row>
    <row r="10" spans="1:16" ht="24" customHeight="1">
      <c r="A10" s="9">
        <v>35313</v>
      </c>
      <c r="B10" s="22">
        <v>4</v>
      </c>
      <c r="C10" s="22" t="s">
        <v>0</v>
      </c>
      <c r="D10" s="14">
        <v>0</v>
      </c>
      <c r="E10" s="16">
        <v>25</v>
      </c>
      <c r="F10" s="18">
        <v>76</v>
      </c>
      <c r="G10" s="22">
        <v>12</v>
      </c>
      <c r="H10" s="15">
        <f t="shared" si="5"/>
        <v>0</v>
      </c>
      <c r="I10" s="17">
        <f t="shared" si="6"/>
        <v>163.63636363636363</v>
      </c>
      <c r="J10" s="19">
        <f t="shared" si="6"/>
        <v>497.45454545454544</v>
      </c>
      <c r="K10" s="28">
        <f t="shared" si="7"/>
        <v>661.09090909090901</v>
      </c>
      <c r="L10" s="29">
        <f t="shared" si="8"/>
        <v>75.247524752475258</v>
      </c>
      <c r="M10" s="29">
        <f t="shared" si="4"/>
        <v>24.752475247524742</v>
      </c>
      <c r="N10" s="31">
        <f>SUM(N9,K10)</f>
        <v>2043.772727272727</v>
      </c>
      <c r="O10" s="2"/>
      <c r="P10" s="6"/>
    </row>
    <row r="11" spans="1:16" ht="24" customHeight="1">
      <c r="A11" s="9">
        <v>35314</v>
      </c>
      <c r="B11" s="22">
        <v>2</v>
      </c>
      <c r="C11" s="22" t="s">
        <v>0</v>
      </c>
      <c r="D11" s="14">
        <v>10</v>
      </c>
      <c r="E11" s="16">
        <v>13</v>
      </c>
      <c r="F11" s="18">
        <v>51</v>
      </c>
      <c r="G11" s="22">
        <v>4</v>
      </c>
      <c r="H11" s="15">
        <f t="shared" si="5"/>
        <v>20</v>
      </c>
      <c r="I11" s="17">
        <f t="shared" si="6"/>
        <v>85.090909090909093</v>
      </c>
      <c r="J11" s="19">
        <f t="shared" si="6"/>
        <v>333.81818181818181</v>
      </c>
      <c r="K11" s="28">
        <f t="shared" si="7"/>
        <v>438.90909090909088</v>
      </c>
      <c r="L11" s="29">
        <f t="shared" si="8"/>
        <v>79.6875</v>
      </c>
      <c r="M11" s="29">
        <f t="shared" si="4"/>
        <v>20.3125</v>
      </c>
      <c r="N11" s="31">
        <f>SUM(N10,K11)</f>
        <v>2482.681818181818</v>
      </c>
      <c r="O11" s="2"/>
      <c r="P11" s="6"/>
    </row>
    <row r="12" spans="1:16" ht="24" customHeight="1">
      <c r="A12" s="9">
        <v>35315</v>
      </c>
      <c r="B12" s="22">
        <v>3</v>
      </c>
      <c r="C12" s="22" t="s">
        <v>0</v>
      </c>
      <c r="D12" s="14">
        <v>19</v>
      </c>
      <c r="E12" s="16">
        <v>23</v>
      </c>
      <c r="F12" s="18">
        <v>68</v>
      </c>
      <c r="G12" s="22">
        <v>9</v>
      </c>
      <c r="H12" s="15">
        <f t="shared" si="5"/>
        <v>57</v>
      </c>
      <c r="I12" s="17">
        <f t="shared" si="6"/>
        <v>150.54545454545453</v>
      </c>
      <c r="J12" s="19">
        <f t="shared" si="6"/>
        <v>445.09090909090907</v>
      </c>
      <c r="K12" s="28">
        <f t="shared" ref="K12:K37" si="9">SUM(H12+I12+J12)</f>
        <v>652.63636363636363</v>
      </c>
      <c r="L12" s="29">
        <f t="shared" ref="L12:L37" si="10">SUM(J12/(I12+J12))*100</f>
        <v>74.72527472527473</v>
      </c>
      <c r="M12" s="29">
        <f t="shared" ref="M12:M14" si="11">SUM(100-L12)</f>
        <v>25.27472527472527</v>
      </c>
      <c r="N12" s="31">
        <f t="shared" ref="N12:N14" si="12">SUM(N11,K12)</f>
        <v>3135.3181818181815</v>
      </c>
      <c r="O12" s="2"/>
      <c r="P12" s="6"/>
    </row>
    <row r="13" spans="1:16" ht="24" customHeight="1">
      <c r="A13" s="9">
        <v>35316</v>
      </c>
      <c r="B13" s="22">
        <v>4</v>
      </c>
      <c r="C13" s="22" t="s">
        <v>0</v>
      </c>
      <c r="D13" s="14">
        <v>0</v>
      </c>
      <c r="E13" s="16">
        <v>26</v>
      </c>
      <c r="F13" s="18">
        <v>112</v>
      </c>
      <c r="G13" s="22">
        <v>9</v>
      </c>
      <c r="H13" s="15">
        <f t="shared" si="5"/>
        <v>0</v>
      </c>
      <c r="I13" s="17">
        <f t="shared" si="6"/>
        <v>170.18181818181819</v>
      </c>
      <c r="J13" s="19">
        <f t="shared" si="6"/>
        <v>733.09090909090901</v>
      </c>
      <c r="K13" s="28">
        <f t="shared" si="9"/>
        <v>903.27272727272725</v>
      </c>
      <c r="L13" s="29">
        <f t="shared" si="10"/>
        <v>81.159420289855063</v>
      </c>
      <c r="M13" s="29">
        <f t="shared" si="11"/>
        <v>18.840579710144937</v>
      </c>
      <c r="N13" s="31">
        <f t="shared" si="12"/>
        <v>4038.590909090909</v>
      </c>
      <c r="O13" s="5"/>
      <c r="P13" s="6"/>
    </row>
    <row r="14" spans="1:16" ht="24" customHeight="1">
      <c r="A14" s="9">
        <v>35317</v>
      </c>
      <c r="B14" s="22">
        <v>6</v>
      </c>
      <c r="C14" s="22" t="s">
        <v>0</v>
      </c>
      <c r="D14" s="14">
        <v>118</v>
      </c>
      <c r="E14" s="16">
        <v>57</v>
      </c>
      <c r="F14" s="18">
        <v>173</v>
      </c>
      <c r="G14" s="22">
        <v>8</v>
      </c>
      <c r="H14" s="15">
        <f t="shared" si="5"/>
        <v>157.33333333333334</v>
      </c>
      <c r="I14" s="17">
        <f t="shared" si="6"/>
        <v>373.09090909090912</v>
      </c>
      <c r="J14" s="19">
        <f t="shared" si="6"/>
        <v>1132.3636363636365</v>
      </c>
      <c r="K14" s="28">
        <f t="shared" si="9"/>
        <v>1662.787878787879</v>
      </c>
      <c r="L14" s="29">
        <f t="shared" si="10"/>
        <v>75.217391304347842</v>
      </c>
      <c r="M14" s="29">
        <f t="shared" si="11"/>
        <v>24.782608695652158</v>
      </c>
      <c r="N14" s="31">
        <f t="shared" si="12"/>
        <v>5701.378787878788</v>
      </c>
      <c r="O14" s="2"/>
      <c r="P14" s="6"/>
    </row>
    <row r="15" spans="1:16" ht="24" customHeight="1">
      <c r="A15" s="9">
        <v>35318</v>
      </c>
      <c r="B15" s="22">
        <v>4</v>
      </c>
      <c r="C15" s="22" t="s">
        <v>0</v>
      </c>
      <c r="D15" s="14">
        <v>38</v>
      </c>
      <c r="E15" s="16">
        <v>55</v>
      </c>
      <c r="F15" s="18">
        <v>143</v>
      </c>
      <c r="G15" s="22">
        <v>9</v>
      </c>
      <c r="H15" s="15">
        <f t="shared" si="5"/>
        <v>85.5</v>
      </c>
      <c r="I15" s="17">
        <f t="shared" si="6"/>
        <v>360</v>
      </c>
      <c r="J15" s="19">
        <f t="shared" si="6"/>
        <v>936</v>
      </c>
      <c r="K15" s="28">
        <f t="shared" si="9"/>
        <v>1381.5</v>
      </c>
      <c r="L15" s="29">
        <f t="shared" si="10"/>
        <v>72.222222222222214</v>
      </c>
      <c r="M15" s="29">
        <f t="shared" ref="M15:M16" si="13">SUM(100-L15)</f>
        <v>27.777777777777786</v>
      </c>
      <c r="N15" s="31">
        <f t="shared" ref="N15:N16" si="14">SUM(N14,K15)</f>
        <v>7082.878787878788</v>
      </c>
      <c r="O15" s="2"/>
      <c r="P15" s="6"/>
    </row>
    <row r="16" spans="1:16" ht="24" customHeight="1">
      <c r="A16" s="9">
        <v>35319</v>
      </c>
      <c r="B16" s="22">
        <v>5</v>
      </c>
      <c r="C16" s="22" t="s">
        <v>0</v>
      </c>
      <c r="D16" s="14">
        <v>333</v>
      </c>
      <c r="E16" s="16">
        <v>63</v>
      </c>
      <c r="F16" s="18">
        <v>177</v>
      </c>
      <c r="G16" s="22">
        <v>8</v>
      </c>
      <c r="H16" s="15">
        <f t="shared" si="5"/>
        <v>532.79999999999995</v>
      </c>
      <c r="I16" s="17">
        <f t="shared" si="6"/>
        <v>412.36363636363637</v>
      </c>
      <c r="J16" s="19">
        <f t="shared" si="6"/>
        <v>1158.5454545454545</v>
      </c>
      <c r="K16" s="28">
        <f t="shared" si="9"/>
        <v>2103.7090909090907</v>
      </c>
      <c r="L16" s="29">
        <f t="shared" si="10"/>
        <v>73.75</v>
      </c>
      <c r="M16" s="29">
        <f t="shared" si="13"/>
        <v>26.25</v>
      </c>
      <c r="N16" s="31">
        <f t="shared" si="14"/>
        <v>9186.5878787878792</v>
      </c>
      <c r="O16" s="2"/>
      <c r="P16" s="6"/>
    </row>
    <row r="17" spans="1:16" ht="24" customHeight="1">
      <c r="A17" s="9">
        <v>35320</v>
      </c>
      <c r="B17" s="22">
        <v>3</v>
      </c>
      <c r="C17" s="22" t="s">
        <v>0</v>
      </c>
      <c r="D17" s="14">
        <v>152</v>
      </c>
      <c r="E17" s="16">
        <v>36</v>
      </c>
      <c r="F17" s="18">
        <v>136</v>
      </c>
      <c r="G17" s="22">
        <v>7</v>
      </c>
      <c r="H17" s="15">
        <f t="shared" si="5"/>
        <v>354.66666666666663</v>
      </c>
      <c r="I17" s="17">
        <f t="shared" si="6"/>
        <v>235.63636363636363</v>
      </c>
      <c r="J17" s="19">
        <f t="shared" si="6"/>
        <v>890.18181818181813</v>
      </c>
      <c r="K17" s="28">
        <f t="shared" si="9"/>
        <v>1480.4848484848485</v>
      </c>
      <c r="L17" s="29">
        <f t="shared" si="10"/>
        <v>79.069767441860463</v>
      </c>
      <c r="M17" s="29">
        <f t="shared" ref="M17:M37" si="15">SUM(100-L17)</f>
        <v>20.930232558139537</v>
      </c>
      <c r="N17" s="31">
        <f t="shared" ref="N17:N37" si="16">SUM(N16,K17)</f>
        <v>10667.072727272727</v>
      </c>
      <c r="O17" s="2"/>
      <c r="P17" s="6"/>
    </row>
    <row r="18" spans="1:16" ht="24" customHeight="1">
      <c r="A18" s="9">
        <v>35321</v>
      </c>
      <c r="B18" s="22">
        <v>7</v>
      </c>
      <c r="C18" s="22" t="s">
        <v>0</v>
      </c>
      <c r="D18" s="14">
        <v>51</v>
      </c>
      <c r="E18" s="16">
        <v>52</v>
      </c>
      <c r="F18" s="18">
        <v>161</v>
      </c>
      <c r="G18" s="22">
        <v>13</v>
      </c>
      <c r="H18" s="15">
        <f t="shared" si="5"/>
        <v>94.714285714285708</v>
      </c>
      <c r="I18" s="17">
        <f t="shared" si="6"/>
        <v>340.36363636363637</v>
      </c>
      <c r="J18" s="19">
        <f t="shared" si="6"/>
        <v>1053.8181818181818</v>
      </c>
      <c r="K18" s="28">
        <f t="shared" si="9"/>
        <v>1488.8961038961038</v>
      </c>
      <c r="L18" s="29">
        <f t="shared" si="10"/>
        <v>75.586854460093903</v>
      </c>
      <c r="M18" s="29">
        <f t="shared" si="15"/>
        <v>24.413145539906097</v>
      </c>
      <c r="N18" s="31">
        <f t="shared" si="16"/>
        <v>12155.968831168831</v>
      </c>
      <c r="O18" s="2"/>
      <c r="P18" s="6"/>
    </row>
    <row r="19" spans="1:16" ht="24" customHeight="1">
      <c r="A19" s="9">
        <v>35322</v>
      </c>
      <c r="B19" s="22">
        <v>4</v>
      </c>
      <c r="C19" s="22" t="s">
        <v>0</v>
      </c>
      <c r="D19" s="14">
        <v>130</v>
      </c>
      <c r="E19" s="16">
        <v>28</v>
      </c>
      <c r="F19" s="18">
        <v>87</v>
      </c>
      <c r="G19" s="22">
        <v>6</v>
      </c>
      <c r="H19" s="15">
        <f t="shared" si="5"/>
        <v>195</v>
      </c>
      <c r="I19" s="17">
        <f t="shared" si="6"/>
        <v>183.27272727272725</v>
      </c>
      <c r="J19" s="19">
        <f t="shared" si="6"/>
        <v>569.4545454545455</v>
      </c>
      <c r="K19" s="28">
        <f t="shared" si="9"/>
        <v>947.72727272727275</v>
      </c>
      <c r="L19" s="29">
        <f t="shared" si="10"/>
        <v>75.652173913043484</v>
      </c>
      <c r="M19" s="29">
        <f t="shared" si="15"/>
        <v>24.347826086956516</v>
      </c>
      <c r="N19" s="31">
        <f t="shared" si="16"/>
        <v>13103.696103896104</v>
      </c>
      <c r="O19" s="2"/>
      <c r="P19" s="6"/>
    </row>
    <row r="20" spans="1:16" ht="24" customHeight="1">
      <c r="A20" s="9">
        <v>35323</v>
      </c>
      <c r="B20" s="22">
        <v>4</v>
      </c>
      <c r="C20" s="22" t="s">
        <v>0</v>
      </c>
      <c r="D20" s="14">
        <v>135</v>
      </c>
      <c r="E20" s="16">
        <v>79</v>
      </c>
      <c r="F20" s="18">
        <v>181</v>
      </c>
      <c r="G20" s="22">
        <v>5</v>
      </c>
      <c r="H20" s="15">
        <f t="shared" si="5"/>
        <v>168.75</v>
      </c>
      <c r="I20" s="17">
        <f t="shared" si="6"/>
        <v>517.09090909090901</v>
      </c>
      <c r="J20" s="19">
        <f t="shared" si="6"/>
        <v>1184.7272727272727</v>
      </c>
      <c r="K20" s="28">
        <f t="shared" si="9"/>
        <v>1870.5681818181818</v>
      </c>
      <c r="L20" s="29">
        <f t="shared" si="10"/>
        <v>69.615384615384627</v>
      </c>
      <c r="M20" s="29">
        <f t="shared" si="15"/>
        <v>30.384615384615373</v>
      </c>
      <c r="N20" s="31">
        <f t="shared" si="16"/>
        <v>14974.264285714286</v>
      </c>
      <c r="O20" s="2"/>
      <c r="P20" s="6"/>
    </row>
    <row r="21" spans="1:16" ht="24" customHeight="1">
      <c r="A21" s="9">
        <v>35324</v>
      </c>
      <c r="B21" s="22">
        <v>3</v>
      </c>
      <c r="C21" s="22" t="s">
        <v>0</v>
      </c>
      <c r="D21" s="14">
        <v>305</v>
      </c>
      <c r="E21" s="16">
        <v>47</v>
      </c>
      <c r="F21" s="18">
        <v>141</v>
      </c>
      <c r="G21" s="22">
        <v>8</v>
      </c>
      <c r="H21" s="15">
        <f t="shared" si="5"/>
        <v>813.33333333333337</v>
      </c>
      <c r="I21" s="17">
        <f t="shared" si="6"/>
        <v>307.63636363636363</v>
      </c>
      <c r="J21" s="19">
        <f t="shared" si="6"/>
        <v>922.90909090909088</v>
      </c>
      <c r="K21" s="28">
        <f t="shared" si="9"/>
        <v>2043.878787878788</v>
      </c>
      <c r="L21" s="29">
        <f t="shared" si="10"/>
        <v>75</v>
      </c>
      <c r="M21" s="29">
        <f t="shared" si="15"/>
        <v>25</v>
      </c>
      <c r="N21" s="31">
        <f t="shared" si="16"/>
        <v>17018.143073593073</v>
      </c>
      <c r="O21" s="2"/>
      <c r="P21" s="6"/>
    </row>
    <row r="22" spans="1:16" ht="24" customHeight="1">
      <c r="A22" s="9">
        <v>35325</v>
      </c>
      <c r="B22" s="22">
        <v>3</v>
      </c>
      <c r="C22" s="22" t="s">
        <v>0</v>
      </c>
      <c r="D22" s="14">
        <v>140</v>
      </c>
      <c r="E22" s="16">
        <v>14</v>
      </c>
      <c r="F22" s="18">
        <v>51</v>
      </c>
      <c r="G22" s="22">
        <v>7</v>
      </c>
      <c r="H22" s="15">
        <f t="shared" si="5"/>
        <v>326.66666666666663</v>
      </c>
      <c r="I22" s="17">
        <f t="shared" si="6"/>
        <v>91.636363636363626</v>
      </c>
      <c r="J22" s="19">
        <f t="shared" si="6"/>
        <v>333.81818181818181</v>
      </c>
      <c r="K22" s="28">
        <f t="shared" si="9"/>
        <v>752.12121212121201</v>
      </c>
      <c r="L22" s="29">
        <f t="shared" si="10"/>
        <v>78.461538461538467</v>
      </c>
      <c r="M22" s="29">
        <f t="shared" si="15"/>
        <v>21.538461538461533</v>
      </c>
      <c r="N22" s="31">
        <f t="shared" si="16"/>
        <v>17770.264285714286</v>
      </c>
      <c r="O22" s="2"/>
      <c r="P22" s="6"/>
    </row>
    <row r="23" spans="1:16" ht="24" customHeight="1">
      <c r="A23" s="9">
        <v>35326</v>
      </c>
      <c r="B23" s="22">
        <v>4</v>
      </c>
      <c r="C23" s="22" t="s">
        <v>0</v>
      </c>
      <c r="D23" s="14">
        <v>42</v>
      </c>
      <c r="E23" s="16">
        <v>25</v>
      </c>
      <c r="F23" s="18">
        <v>69</v>
      </c>
      <c r="G23" s="22">
        <v>10</v>
      </c>
      <c r="H23" s="15">
        <f t="shared" si="5"/>
        <v>105</v>
      </c>
      <c r="I23" s="17">
        <f t="shared" si="6"/>
        <v>163.63636363636363</v>
      </c>
      <c r="J23" s="19">
        <f t="shared" si="6"/>
        <v>451.63636363636368</v>
      </c>
      <c r="K23" s="28">
        <f t="shared" si="9"/>
        <v>720.27272727272725</v>
      </c>
      <c r="L23" s="29">
        <f t="shared" si="10"/>
        <v>73.404255319148945</v>
      </c>
      <c r="M23" s="29">
        <f t="shared" si="15"/>
        <v>26.595744680851055</v>
      </c>
      <c r="N23" s="31">
        <f t="shared" si="16"/>
        <v>18490.537012987013</v>
      </c>
      <c r="O23" s="2"/>
      <c r="P23" s="6"/>
    </row>
    <row r="24" spans="1:16" ht="24" customHeight="1">
      <c r="A24" s="9">
        <v>35327</v>
      </c>
      <c r="B24" s="22">
        <v>3</v>
      </c>
      <c r="C24" s="22" t="s">
        <v>0</v>
      </c>
      <c r="D24" s="14">
        <v>81</v>
      </c>
      <c r="E24" s="16">
        <v>10</v>
      </c>
      <c r="F24" s="18">
        <v>41</v>
      </c>
      <c r="G24" s="22">
        <v>3</v>
      </c>
      <c r="H24" s="15">
        <f t="shared" si="5"/>
        <v>81</v>
      </c>
      <c r="I24" s="17">
        <f t="shared" si="6"/>
        <v>65.454545454545453</v>
      </c>
      <c r="J24" s="19">
        <f t="shared" si="6"/>
        <v>268.36363636363637</v>
      </c>
      <c r="K24" s="28">
        <f t="shared" si="9"/>
        <v>414.81818181818181</v>
      </c>
      <c r="L24" s="29">
        <f t="shared" si="10"/>
        <v>80.392156862745097</v>
      </c>
      <c r="M24" s="29">
        <f t="shared" si="15"/>
        <v>19.607843137254903</v>
      </c>
      <c r="N24" s="31">
        <f t="shared" si="16"/>
        <v>18905.355194805194</v>
      </c>
      <c r="O24" s="2"/>
      <c r="P24" s="6"/>
    </row>
    <row r="25" spans="1:16" ht="24" customHeight="1">
      <c r="A25" s="9">
        <v>35328</v>
      </c>
      <c r="B25" s="22">
        <v>1</v>
      </c>
      <c r="C25" s="22" t="s">
        <v>0</v>
      </c>
      <c r="D25" s="14">
        <v>0</v>
      </c>
      <c r="E25" s="16">
        <v>23</v>
      </c>
      <c r="F25" s="18">
        <v>72</v>
      </c>
      <c r="G25" s="22">
        <v>1</v>
      </c>
      <c r="H25" s="15">
        <f t="shared" si="5"/>
        <v>0</v>
      </c>
      <c r="I25" s="17">
        <f t="shared" si="6"/>
        <v>150.54545454545453</v>
      </c>
      <c r="J25" s="19">
        <f t="shared" si="6"/>
        <v>471.27272727272725</v>
      </c>
      <c r="K25" s="28">
        <f t="shared" si="9"/>
        <v>621.81818181818176</v>
      </c>
      <c r="L25" s="29">
        <f t="shared" si="10"/>
        <v>75.789473684210535</v>
      </c>
      <c r="M25" s="29">
        <f t="shared" si="15"/>
        <v>24.210526315789465</v>
      </c>
      <c r="N25" s="31">
        <f t="shared" si="16"/>
        <v>19527.173376623374</v>
      </c>
      <c r="O25" s="2"/>
      <c r="P25" s="6"/>
    </row>
    <row r="26" spans="1:16" ht="24" customHeight="1">
      <c r="A26" s="9">
        <v>35329</v>
      </c>
      <c r="B26" s="22">
        <v>4</v>
      </c>
      <c r="C26" s="22" t="s">
        <v>0</v>
      </c>
      <c r="D26" s="14">
        <v>20</v>
      </c>
      <c r="E26" s="16">
        <v>11</v>
      </c>
      <c r="F26" s="18">
        <v>38</v>
      </c>
      <c r="G26" s="22">
        <v>8</v>
      </c>
      <c r="H26" s="15">
        <f t="shared" si="5"/>
        <v>40</v>
      </c>
      <c r="I26" s="17">
        <f t="shared" si="6"/>
        <v>72</v>
      </c>
      <c r="J26" s="19">
        <f t="shared" si="6"/>
        <v>248.72727272727272</v>
      </c>
      <c r="K26" s="28">
        <f t="shared" si="9"/>
        <v>360.72727272727275</v>
      </c>
      <c r="L26" s="29">
        <f t="shared" si="10"/>
        <v>77.551020408163268</v>
      </c>
      <c r="M26" s="29">
        <f t="shared" si="15"/>
        <v>22.448979591836732</v>
      </c>
      <c r="N26" s="31">
        <f t="shared" si="16"/>
        <v>19887.900649350646</v>
      </c>
      <c r="O26" s="2"/>
      <c r="P26" s="6"/>
    </row>
    <row r="27" spans="1:16" ht="24" customHeight="1">
      <c r="A27" s="9">
        <v>35330</v>
      </c>
      <c r="B27" s="22">
        <v>5</v>
      </c>
      <c r="C27" s="22" t="s">
        <v>0</v>
      </c>
      <c r="D27" s="14">
        <v>26</v>
      </c>
      <c r="E27" s="16">
        <v>15</v>
      </c>
      <c r="F27" s="18">
        <v>48</v>
      </c>
      <c r="G27" s="22">
        <v>9</v>
      </c>
      <c r="H27" s="15">
        <f t="shared" si="5"/>
        <v>46.800000000000004</v>
      </c>
      <c r="I27" s="17">
        <f t="shared" si="6"/>
        <v>98.181818181818173</v>
      </c>
      <c r="J27" s="19">
        <f t="shared" si="6"/>
        <v>314.18181818181819</v>
      </c>
      <c r="K27" s="28">
        <f t="shared" si="9"/>
        <v>459.16363636363633</v>
      </c>
      <c r="L27" s="29">
        <f t="shared" si="10"/>
        <v>76.19047619047619</v>
      </c>
      <c r="M27" s="29">
        <f t="shared" si="15"/>
        <v>23.80952380952381</v>
      </c>
      <c r="N27" s="31">
        <f t="shared" si="16"/>
        <v>20347.064285714281</v>
      </c>
      <c r="O27" s="2"/>
      <c r="P27" s="6"/>
    </row>
    <row r="28" spans="1:16" ht="24" customHeight="1">
      <c r="A28" s="9">
        <v>35331</v>
      </c>
      <c r="B28" s="22">
        <v>6</v>
      </c>
      <c r="C28" s="22" t="s">
        <v>0</v>
      </c>
      <c r="D28" s="14">
        <v>74</v>
      </c>
      <c r="E28" s="16">
        <v>33</v>
      </c>
      <c r="F28" s="18">
        <v>93</v>
      </c>
      <c r="G28" s="22">
        <v>10</v>
      </c>
      <c r="H28" s="15">
        <f t="shared" si="5"/>
        <v>123.33333333333334</v>
      </c>
      <c r="I28" s="17">
        <f t="shared" si="6"/>
        <v>216</v>
      </c>
      <c r="J28" s="19">
        <f t="shared" si="6"/>
        <v>608.72727272727275</v>
      </c>
      <c r="K28" s="28">
        <f t="shared" si="9"/>
        <v>948.06060606060612</v>
      </c>
      <c r="L28" s="29">
        <f t="shared" si="10"/>
        <v>73.80952380952381</v>
      </c>
      <c r="M28" s="29">
        <f t="shared" si="15"/>
        <v>26.19047619047619</v>
      </c>
      <c r="N28" s="31">
        <f t="shared" si="16"/>
        <v>21295.124891774889</v>
      </c>
      <c r="O28" s="2"/>
      <c r="P28" s="6"/>
    </row>
    <row r="29" spans="1:16" ht="24" customHeight="1">
      <c r="A29" s="9">
        <v>35332</v>
      </c>
      <c r="B29" s="22">
        <v>4</v>
      </c>
      <c r="C29" s="22" t="s">
        <v>0</v>
      </c>
      <c r="D29" s="14">
        <v>175</v>
      </c>
      <c r="E29" s="16">
        <v>30</v>
      </c>
      <c r="F29" s="18">
        <v>94</v>
      </c>
      <c r="G29" s="22">
        <v>7</v>
      </c>
      <c r="H29" s="15">
        <f t="shared" si="5"/>
        <v>306.25</v>
      </c>
      <c r="I29" s="17">
        <f t="shared" si="6"/>
        <v>196.36363636363635</v>
      </c>
      <c r="J29" s="19">
        <f t="shared" si="6"/>
        <v>615.27272727272725</v>
      </c>
      <c r="K29" s="28">
        <f t="shared" si="9"/>
        <v>1117.8863636363635</v>
      </c>
      <c r="L29" s="29">
        <f t="shared" si="10"/>
        <v>75.806451612903231</v>
      </c>
      <c r="M29" s="29">
        <f t="shared" si="15"/>
        <v>24.193548387096769</v>
      </c>
      <c r="N29" s="31">
        <f t="shared" si="16"/>
        <v>22413.011255411253</v>
      </c>
      <c r="O29" s="2"/>
      <c r="P29" s="6"/>
    </row>
    <row r="30" spans="1:16" ht="24" customHeight="1">
      <c r="A30" s="9">
        <v>35333</v>
      </c>
      <c r="B30" s="22">
        <v>4</v>
      </c>
      <c r="C30" s="22" t="s">
        <v>0</v>
      </c>
      <c r="D30" s="14">
        <v>67</v>
      </c>
      <c r="E30" s="16">
        <v>17</v>
      </c>
      <c r="F30" s="18">
        <v>65</v>
      </c>
      <c r="G30" s="22">
        <v>10</v>
      </c>
      <c r="H30" s="15">
        <f t="shared" si="5"/>
        <v>167.5</v>
      </c>
      <c r="I30" s="17">
        <f t="shared" si="6"/>
        <v>111.27272727272727</v>
      </c>
      <c r="J30" s="19">
        <f t="shared" si="6"/>
        <v>425.4545454545455</v>
      </c>
      <c r="K30" s="28">
        <f t="shared" si="9"/>
        <v>704.22727272727275</v>
      </c>
      <c r="L30" s="29">
        <f t="shared" si="10"/>
        <v>79.268292682926827</v>
      </c>
      <c r="M30" s="29">
        <f t="shared" si="15"/>
        <v>20.731707317073173</v>
      </c>
      <c r="N30" s="31">
        <f t="shared" si="16"/>
        <v>23117.238528138525</v>
      </c>
      <c r="O30" s="2"/>
      <c r="P30" s="6"/>
    </row>
    <row r="31" spans="1:16" ht="24" customHeight="1">
      <c r="A31" s="9">
        <v>35334</v>
      </c>
      <c r="B31" s="22">
        <v>4</v>
      </c>
      <c r="C31" s="22" t="s">
        <v>0</v>
      </c>
      <c r="D31" s="14">
        <v>244</v>
      </c>
      <c r="E31" s="16">
        <v>23</v>
      </c>
      <c r="F31" s="18">
        <v>92</v>
      </c>
      <c r="G31" s="22">
        <v>8</v>
      </c>
      <c r="H31" s="15">
        <f t="shared" si="5"/>
        <v>488</v>
      </c>
      <c r="I31" s="17">
        <f t="shared" si="6"/>
        <v>150.54545454545453</v>
      </c>
      <c r="J31" s="19">
        <f t="shared" si="6"/>
        <v>602.18181818181813</v>
      </c>
      <c r="K31" s="28">
        <f t="shared" si="9"/>
        <v>1240.7272727272725</v>
      </c>
      <c r="L31" s="29">
        <f t="shared" si="10"/>
        <v>80</v>
      </c>
      <c r="M31" s="29">
        <f t="shared" si="15"/>
        <v>20</v>
      </c>
      <c r="N31" s="31">
        <f t="shared" si="16"/>
        <v>24357.965800865797</v>
      </c>
      <c r="O31" s="2"/>
      <c r="P31" s="6"/>
    </row>
    <row r="32" spans="1:16" ht="24" customHeight="1">
      <c r="A32" s="9">
        <v>35335</v>
      </c>
      <c r="B32" s="22">
        <v>3</v>
      </c>
      <c r="C32" s="22" t="s">
        <v>0</v>
      </c>
      <c r="D32" s="14">
        <v>606</v>
      </c>
      <c r="E32" s="16">
        <v>19</v>
      </c>
      <c r="F32" s="18">
        <v>53</v>
      </c>
      <c r="G32" s="22">
        <v>4</v>
      </c>
      <c r="H32" s="15">
        <f t="shared" si="5"/>
        <v>808</v>
      </c>
      <c r="I32" s="17">
        <f t="shared" si="6"/>
        <v>124.36363636363636</v>
      </c>
      <c r="J32" s="19">
        <f t="shared" si="6"/>
        <v>346.90909090909088</v>
      </c>
      <c r="K32" s="28">
        <f t="shared" si="9"/>
        <v>1279.2727272727273</v>
      </c>
      <c r="L32" s="29">
        <f t="shared" si="10"/>
        <v>73.6111111111111</v>
      </c>
      <c r="M32" s="29">
        <f t="shared" si="15"/>
        <v>26.3888888888889</v>
      </c>
      <c r="N32" s="31">
        <f t="shared" si="16"/>
        <v>25637.238528138525</v>
      </c>
      <c r="O32" s="2"/>
      <c r="P32" s="6"/>
    </row>
    <row r="33" spans="1:16" ht="24" customHeight="1">
      <c r="A33" s="9">
        <v>35336</v>
      </c>
      <c r="B33" s="22">
        <v>3</v>
      </c>
      <c r="C33" s="22" t="s">
        <v>0</v>
      </c>
      <c r="D33" s="14">
        <v>115</v>
      </c>
      <c r="E33" s="16">
        <v>29</v>
      </c>
      <c r="F33" s="18">
        <v>69</v>
      </c>
      <c r="G33" s="22">
        <v>5</v>
      </c>
      <c r="H33" s="15">
        <f t="shared" si="5"/>
        <v>191.66666666666669</v>
      </c>
      <c r="I33" s="17">
        <f t="shared" si="6"/>
        <v>189.81818181818181</v>
      </c>
      <c r="J33" s="19">
        <f t="shared" si="6"/>
        <v>451.63636363636368</v>
      </c>
      <c r="K33" s="28">
        <f t="shared" si="9"/>
        <v>833.12121212121224</v>
      </c>
      <c r="L33" s="29">
        <f t="shared" si="10"/>
        <v>70.408163265306129</v>
      </c>
      <c r="M33" s="29">
        <f t="shared" si="15"/>
        <v>29.591836734693871</v>
      </c>
      <c r="N33" s="31">
        <f t="shared" si="16"/>
        <v>26470.359740259737</v>
      </c>
      <c r="O33" s="2"/>
      <c r="P33" s="6"/>
    </row>
    <row r="34" spans="1:16" ht="24" customHeight="1">
      <c r="A34" s="9">
        <v>35337</v>
      </c>
      <c r="B34" s="22">
        <v>3</v>
      </c>
      <c r="C34" s="22" t="s">
        <v>0</v>
      </c>
      <c r="D34" s="14">
        <v>15</v>
      </c>
      <c r="E34" s="16">
        <v>15</v>
      </c>
      <c r="F34" s="18">
        <v>39</v>
      </c>
      <c r="G34" s="22">
        <v>4</v>
      </c>
      <c r="H34" s="15">
        <f t="shared" si="5"/>
        <v>20</v>
      </c>
      <c r="I34" s="17">
        <f t="shared" si="6"/>
        <v>98.181818181818173</v>
      </c>
      <c r="J34" s="19">
        <f t="shared" si="6"/>
        <v>255.27272727272728</v>
      </c>
      <c r="K34" s="28">
        <f t="shared" si="9"/>
        <v>373.45454545454544</v>
      </c>
      <c r="L34" s="29">
        <f t="shared" si="10"/>
        <v>72.222222222222229</v>
      </c>
      <c r="M34" s="29">
        <f t="shared" si="15"/>
        <v>27.777777777777771</v>
      </c>
      <c r="N34" s="31">
        <f t="shared" si="16"/>
        <v>26843.814285714281</v>
      </c>
      <c r="O34" s="2"/>
      <c r="P34" s="6"/>
    </row>
    <row r="35" spans="1:16" ht="24" customHeight="1">
      <c r="A35" s="9">
        <v>35338</v>
      </c>
      <c r="B35" s="22">
        <v>5</v>
      </c>
      <c r="C35" s="22" t="s">
        <v>0</v>
      </c>
      <c r="D35" s="14">
        <v>27</v>
      </c>
      <c r="E35" s="16">
        <v>3</v>
      </c>
      <c r="F35" s="18">
        <v>17</v>
      </c>
      <c r="G35" s="22">
        <v>6</v>
      </c>
      <c r="H35" s="15">
        <f t="shared" si="5"/>
        <v>32.400000000000006</v>
      </c>
      <c r="I35" s="17">
        <f t="shared" si="6"/>
        <v>19.636363636363637</v>
      </c>
      <c r="J35" s="19">
        <f t="shared" si="6"/>
        <v>111.27272727272727</v>
      </c>
      <c r="K35" s="28">
        <f t="shared" si="9"/>
        <v>163.30909090909091</v>
      </c>
      <c r="L35" s="29">
        <f t="shared" si="10"/>
        <v>85</v>
      </c>
      <c r="M35" s="29">
        <f t="shared" si="15"/>
        <v>15</v>
      </c>
      <c r="N35" s="31">
        <f t="shared" si="16"/>
        <v>27007.123376623371</v>
      </c>
      <c r="O35" s="2"/>
      <c r="P35" s="6"/>
    </row>
    <row r="36" spans="1:16" ht="24" customHeight="1">
      <c r="A36" s="9">
        <v>35339</v>
      </c>
      <c r="B36" s="22">
        <v>4</v>
      </c>
      <c r="C36" s="22" t="s">
        <v>0</v>
      </c>
      <c r="D36" s="14">
        <v>3</v>
      </c>
      <c r="E36" s="16">
        <v>15</v>
      </c>
      <c r="F36" s="18">
        <v>35</v>
      </c>
      <c r="G36" s="22">
        <v>6</v>
      </c>
      <c r="H36" s="15">
        <f t="shared" si="5"/>
        <v>4.5</v>
      </c>
      <c r="I36" s="17">
        <f t="shared" si="6"/>
        <v>98.181818181818173</v>
      </c>
      <c r="J36" s="19">
        <f t="shared" si="6"/>
        <v>229.09090909090909</v>
      </c>
      <c r="K36" s="28">
        <f t="shared" si="9"/>
        <v>331.77272727272725</v>
      </c>
      <c r="L36" s="29">
        <f t="shared" si="10"/>
        <v>70</v>
      </c>
      <c r="M36" s="29">
        <f t="shared" si="15"/>
        <v>30</v>
      </c>
      <c r="N36" s="31">
        <f t="shared" si="16"/>
        <v>27338.896103896099</v>
      </c>
      <c r="O36" s="2"/>
      <c r="P36" s="6"/>
    </row>
    <row r="37" spans="1:16" ht="24" customHeight="1">
      <c r="A37" s="9">
        <v>35340</v>
      </c>
      <c r="B37" s="22">
        <v>5</v>
      </c>
      <c r="C37" s="22" t="s">
        <v>0</v>
      </c>
      <c r="D37" s="14">
        <v>22</v>
      </c>
      <c r="E37" s="16">
        <v>7</v>
      </c>
      <c r="F37" s="18">
        <v>15</v>
      </c>
      <c r="G37" s="22">
        <v>8</v>
      </c>
      <c r="H37" s="15">
        <f t="shared" si="5"/>
        <v>35.200000000000003</v>
      </c>
      <c r="I37" s="17">
        <f t="shared" si="6"/>
        <v>45.818181818181813</v>
      </c>
      <c r="J37" s="19">
        <f t="shared" si="6"/>
        <v>98.181818181818173</v>
      </c>
      <c r="K37" s="28">
        <f t="shared" si="9"/>
        <v>179.2</v>
      </c>
      <c r="L37" s="29">
        <f t="shared" si="10"/>
        <v>68.181818181818173</v>
      </c>
      <c r="M37" s="29">
        <f t="shared" si="15"/>
        <v>31.818181818181827</v>
      </c>
      <c r="N37" s="31">
        <f t="shared" si="16"/>
        <v>27518.0961038961</v>
      </c>
      <c r="O37" s="5"/>
      <c r="P37" s="6"/>
    </row>
    <row r="38" spans="1:16" ht="18.75">
      <c r="A38" s="12"/>
      <c r="B38" s="12"/>
      <c r="C38" s="12"/>
      <c r="D38" s="13"/>
      <c r="E38" s="13"/>
      <c r="F38" s="12"/>
      <c r="G38" s="12"/>
      <c r="H38" s="12"/>
      <c r="I38" s="10">
        <f>SUM(I6:I37)</f>
        <v>5465.4545454545441</v>
      </c>
      <c r="J38" s="10">
        <f>SUM(J6:J37)</f>
        <v>16671.272727272728</v>
      </c>
      <c r="K38" s="12"/>
      <c r="L38" s="11">
        <f>SUM(J38)/(I38+J38)*100</f>
        <v>75.310467179183917</v>
      </c>
      <c r="M38" s="29">
        <f t="shared" ref="M38" si="17">SUM(100-L38)</f>
        <v>24.689532820816083</v>
      </c>
      <c r="N38" s="12"/>
      <c r="O38" s="1" t="s">
        <v>1</v>
      </c>
      <c r="P38" s="1"/>
    </row>
  </sheetData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2012-09-05T15:47:21Z</cp:lastPrinted>
  <dcterms:created xsi:type="dcterms:W3CDTF">2012-09-05T15:08:54Z</dcterms:created>
  <dcterms:modified xsi:type="dcterms:W3CDTF">2012-10-03T15:36:28Z</dcterms:modified>
</cp:coreProperties>
</file>