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2945" windowHeight="8520"/>
  </bookViews>
  <sheets>
    <sheet name="numbers" sheetId="1" r:id="rId1"/>
  </sheets>
  <calcPr calcId="125725"/>
</workbook>
</file>

<file path=xl/calcChain.xml><?xml version="1.0" encoding="utf-8"?>
<calcChain xmlns="http://schemas.openxmlformats.org/spreadsheetml/2006/main">
  <c r="P111" i="1"/>
  <c r="P112"/>
  <c r="P113" s="1"/>
  <c r="P114" s="1"/>
  <c r="P115" s="1"/>
  <c r="P116" s="1"/>
  <c r="P117" s="1"/>
  <c r="P118" s="1"/>
  <c r="N118"/>
  <c r="M118"/>
  <c r="L118"/>
  <c r="O118" s="1"/>
  <c r="K118"/>
  <c r="J118"/>
  <c r="N117"/>
  <c r="M117"/>
  <c r="L117"/>
  <c r="O117" s="1"/>
  <c r="K117"/>
  <c r="J117"/>
  <c r="N116"/>
  <c r="M116"/>
  <c r="L116"/>
  <c r="O116" s="1"/>
  <c r="K116"/>
  <c r="J116"/>
  <c r="N115"/>
  <c r="M115"/>
  <c r="L115"/>
  <c r="O115" s="1"/>
  <c r="K115"/>
  <c r="J115"/>
  <c r="N114"/>
  <c r="M114"/>
  <c r="L114"/>
  <c r="O114" s="1"/>
  <c r="K114"/>
  <c r="J114"/>
  <c r="N113"/>
  <c r="M113"/>
  <c r="L113"/>
  <c r="O113"/>
  <c r="K113"/>
  <c r="J113"/>
  <c r="N112"/>
  <c r="M112"/>
  <c r="L112"/>
  <c r="O112" s="1"/>
  <c r="K112"/>
  <c r="J112"/>
  <c r="N111"/>
  <c r="M111"/>
  <c r="L111"/>
  <c r="O111" s="1"/>
  <c r="K111"/>
  <c r="J111"/>
  <c r="P109" l="1"/>
  <c r="P110" s="1"/>
  <c r="N110"/>
  <c r="M110"/>
  <c r="L110"/>
  <c r="O110" s="1"/>
  <c r="K110"/>
  <c r="J110"/>
  <c r="N109"/>
  <c r="M109"/>
  <c r="L109"/>
  <c r="O109" s="1"/>
  <c r="K109"/>
  <c r="J109"/>
  <c r="O108" l="1"/>
  <c r="O107"/>
  <c r="O106"/>
  <c r="P106"/>
  <c r="P107" s="1"/>
  <c r="P108" s="1"/>
  <c r="N108"/>
  <c r="M108"/>
  <c r="L108"/>
  <c r="K108"/>
  <c r="J108"/>
  <c r="N107"/>
  <c r="M107"/>
  <c r="L107"/>
  <c r="K107"/>
  <c r="J107"/>
  <c r="J106"/>
  <c r="N106"/>
  <c r="M106"/>
  <c r="L106"/>
  <c r="K106"/>
  <c r="N105"/>
  <c r="M105"/>
  <c r="L105"/>
  <c r="K105"/>
  <c r="J105"/>
  <c r="N104"/>
  <c r="M104"/>
  <c r="L104"/>
  <c r="K104"/>
  <c r="J104"/>
  <c r="N103"/>
  <c r="M103"/>
  <c r="L103"/>
  <c r="K103"/>
  <c r="J103"/>
  <c r="N102"/>
  <c r="M102"/>
  <c r="L102"/>
  <c r="K102"/>
  <c r="J102"/>
  <c r="O103" l="1"/>
  <c r="O104"/>
  <c r="O102"/>
  <c r="O105"/>
  <c r="N101"/>
  <c r="N100"/>
  <c r="N99"/>
  <c r="M101"/>
  <c r="M100"/>
  <c r="M99"/>
  <c r="L101"/>
  <c r="L100"/>
  <c r="L99"/>
  <c r="O99"/>
  <c r="K101"/>
  <c r="K100"/>
  <c r="K99"/>
  <c r="J101"/>
  <c r="O101" s="1"/>
  <c r="J100"/>
  <c r="O100" s="1"/>
  <c r="J99"/>
  <c r="N98"/>
  <c r="N97"/>
  <c r="N96"/>
  <c r="N95"/>
  <c r="M98"/>
  <c r="M97"/>
  <c r="M96"/>
  <c r="M95"/>
  <c r="L98"/>
  <c r="L97"/>
  <c r="L96"/>
  <c r="L95"/>
  <c r="K98"/>
  <c r="K97"/>
  <c r="K96"/>
  <c r="K95"/>
  <c r="J98"/>
  <c r="J97"/>
  <c r="J96"/>
  <c r="J95"/>
  <c r="O98" l="1"/>
  <c r="O97"/>
  <c r="O95"/>
  <c r="O96"/>
  <c r="N94" l="1"/>
  <c r="M94"/>
  <c r="L94"/>
  <c r="O94"/>
  <c r="K94"/>
  <c r="J94"/>
  <c r="N93"/>
  <c r="M93"/>
  <c r="L93"/>
  <c r="K93"/>
  <c r="J93"/>
  <c r="O93" s="1"/>
  <c r="N92"/>
  <c r="M92"/>
  <c r="L92"/>
  <c r="K92"/>
  <c r="O92" s="1"/>
  <c r="J92"/>
  <c r="N91"/>
  <c r="M91"/>
  <c r="L91"/>
  <c r="K91"/>
  <c r="J91"/>
  <c r="N90"/>
  <c r="M90"/>
  <c r="L90"/>
  <c r="K90"/>
  <c r="J90"/>
  <c r="N89"/>
  <c r="M89"/>
  <c r="L89"/>
  <c r="K89"/>
  <c r="J89"/>
  <c r="N88"/>
  <c r="M88"/>
  <c r="L88"/>
  <c r="K88"/>
  <c r="J88"/>
  <c r="N87"/>
  <c r="M87"/>
  <c r="L87"/>
  <c r="K87"/>
  <c r="J87"/>
  <c r="N86"/>
  <c r="M86"/>
  <c r="L86"/>
  <c r="K86"/>
  <c r="J86"/>
  <c r="N85"/>
  <c r="M85"/>
  <c r="L85"/>
  <c r="K85"/>
  <c r="J85"/>
  <c r="N84"/>
  <c r="M84"/>
  <c r="L84"/>
  <c r="K84"/>
  <c r="J84"/>
  <c r="N83"/>
  <c r="M83"/>
  <c r="L83"/>
  <c r="K83"/>
  <c r="J83"/>
  <c r="N82"/>
  <c r="M82"/>
  <c r="L82"/>
  <c r="K82"/>
  <c r="J82"/>
  <c r="N81"/>
  <c r="M81"/>
  <c r="L81"/>
  <c r="K81"/>
  <c r="J81"/>
  <c r="N80"/>
  <c r="M80"/>
  <c r="L80"/>
  <c r="K80"/>
  <c r="J80"/>
  <c r="N79"/>
  <c r="M79"/>
  <c r="L79"/>
  <c r="K79"/>
  <c r="J79"/>
  <c r="N78"/>
  <c r="M78"/>
  <c r="L78"/>
  <c r="K78"/>
  <c r="J78"/>
  <c r="N77"/>
  <c r="M77"/>
  <c r="L77"/>
  <c r="K77"/>
  <c r="J77"/>
  <c r="N76"/>
  <c r="M76"/>
  <c r="L76"/>
  <c r="K76"/>
  <c r="J76"/>
  <c r="N75"/>
  <c r="M75"/>
  <c r="L75"/>
  <c r="K75"/>
  <c r="J75"/>
  <c r="N74"/>
  <c r="M74"/>
  <c r="L74"/>
  <c r="K74"/>
  <c r="J74"/>
  <c r="N73"/>
  <c r="M73"/>
  <c r="L73"/>
  <c r="K73"/>
  <c r="J73"/>
  <c r="N72"/>
  <c r="M72"/>
  <c r="L72"/>
  <c r="K72"/>
  <c r="J72"/>
  <c r="N71"/>
  <c r="M71"/>
  <c r="L71"/>
  <c r="K71"/>
  <c r="J71"/>
  <c r="N70"/>
  <c r="M70"/>
  <c r="L70"/>
  <c r="K70"/>
  <c r="J70"/>
  <c r="N69"/>
  <c r="M69"/>
  <c r="L69"/>
  <c r="K69"/>
  <c r="J69"/>
  <c r="N68"/>
  <c r="M68"/>
  <c r="L68"/>
  <c r="K68"/>
  <c r="J68"/>
  <c r="O89" l="1"/>
  <c r="O91"/>
  <c r="O68"/>
  <c r="O74"/>
  <c r="O82"/>
  <c r="O79"/>
  <c r="O80"/>
  <c r="O88"/>
  <c r="O72"/>
  <c r="O76"/>
  <c r="O84"/>
  <c r="O69"/>
  <c r="O73"/>
  <c r="O75"/>
  <c r="O77"/>
  <c r="O85"/>
  <c r="O90"/>
  <c r="O70"/>
  <c r="O86"/>
  <c r="O71"/>
  <c r="O78"/>
  <c r="O81"/>
  <c r="O83"/>
  <c r="O87"/>
  <c r="N67"/>
  <c r="M67"/>
  <c r="L67"/>
  <c r="K67"/>
  <c r="J67"/>
  <c r="O67" l="1"/>
  <c r="N66"/>
  <c r="M66"/>
  <c r="L66"/>
  <c r="K66"/>
  <c r="J66"/>
  <c r="N65"/>
  <c r="M65"/>
  <c r="L65"/>
  <c r="K65"/>
  <c r="J65"/>
  <c r="O65" s="1"/>
  <c r="N64"/>
  <c r="M64"/>
  <c r="L64"/>
  <c r="K64"/>
  <c r="J64"/>
  <c r="O64" l="1"/>
  <c r="O66"/>
  <c r="N63"/>
  <c r="M63"/>
  <c r="L63"/>
  <c r="N62"/>
  <c r="M62"/>
  <c r="L62"/>
  <c r="K63"/>
  <c r="K62"/>
  <c r="J63"/>
  <c r="O63" s="1"/>
  <c r="J62"/>
  <c r="O62" s="1"/>
  <c r="J57"/>
  <c r="K57"/>
  <c r="L57"/>
  <c r="M57"/>
  <c r="N57"/>
  <c r="J58"/>
  <c r="K58"/>
  <c r="L58"/>
  <c r="M58"/>
  <c r="N58"/>
  <c r="J59"/>
  <c r="K59"/>
  <c r="L59"/>
  <c r="M59"/>
  <c r="N59"/>
  <c r="J60"/>
  <c r="O60" s="1"/>
  <c r="K60"/>
  <c r="L60"/>
  <c r="M60"/>
  <c r="N60"/>
  <c r="J61"/>
  <c r="K61"/>
  <c r="L61"/>
  <c r="O61" s="1"/>
  <c r="M61"/>
  <c r="N61"/>
  <c r="N56"/>
  <c r="M56"/>
  <c r="L56"/>
  <c r="K56"/>
  <c r="J56"/>
  <c r="N55"/>
  <c r="M55"/>
  <c r="L55"/>
  <c r="K55"/>
  <c r="J55"/>
  <c r="O55" s="1"/>
  <c r="N54"/>
  <c r="M54"/>
  <c r="L54"/>
  <c r="K54"/>
  <c r="N53"/>
  <c r="M53"/>
  <c r="L53"/>
  <c r="K53"/>
  <c r="O53" s="1"/>
  <c r="J54"/>
  <c r="J53"/>
  <c r="N52"/>
  <c r="M52"/>
  <c r="L52"/>
  <c r="K52"/>
  <c r="J52"/>
  <c r="N51"/>
  <c r="M51"/>
  <c r="L51"/>
  <c r="K51"/>
  <c r="J51"/>
  <c r="O51" s="1"/>
  <c r="N50"/>
  <c r="M50"/>
  <c r="L50"/>
  <c r="K50"/>
  <c r="J50"/>
  <c r="N49"/>
  <c r="M49"/>
  <c r="L49"/>
  <c r="K49"/>
  <c r="J49"/>
  <c r="N48"/>
  <c r="M48"/>
  <c r="L48"/>
  <c r="K48"/>
  <c r="J48"/>
  <c r="N47"/>
  <c r="M47"/>
  <c r="L47"/>
  <c r="K47"/>
  <c r="J47"/>
  <c r="N46"/>
  <c r="M46"/>
  <c r="L46"/>
  <c r="K46"/>
  <c r="J46"/>
  <c r="O46" s="1"/>
  <c r="J43"/>
  <c r="K43"/>
  <c r="L43"/>
  <c r="M43"/>
  <c r="N43"/>
  <c r="J44"/>
  <c r="K44"/>
  <c r="L44"/>
  <c r="M44"/>
  <c r="N44"/>
  <c r="J45"/>
  <c r="K45"/>
  <c r="L45"/>
  <c r="M45"/>
  <c r="N45"/>
  <c r="N41"/>
  <c r="M41"/>
  <c r="L42"/>
  <c r="K42"/>
  <c r="N42"/>
  <c r="M42"/>
  <c r="J42"/>
  <c r="L41"/>
  <c r="K41"/>
  <c r="J41"/>
  <c r="O42" l="1"/>
  <c r="O48"/>
  <c r="O56"/>
  <c r="O50"/>
  <c r="O41"/>
  <c r="O49"/>
  <c r="O52"/>
  <c r="O54"/>
  <c r="O57"/>
  <c r="O47"/>
  <c r="O59"/>
  <c r="O58"/>
  <c r="O45"/>
  <c r="O44"/>
  <c r="O43"/>
  <c r="N40"/>
  <c r="M40"/>
  <c r="K40"/>
  <c r="J40"/>
  <c r="L40"/>
  <c r="N39"/>
  <c r="M39"/>
  <c r="L39"/>
  <c r="K39"/>
  <c r="J39"/>
  <c r="J30"/>
  <c r="J31"/>
  <c r="J32"/>
  <c r="J33"/>
  <c r="J34"/>
  <c r="J35"/>
  <c r="J36"/>
  <c r="J37"/>
  <c r="J38"/>
  <c r="M38"/>
  <c r="N38"/>
  <c r="L38"/>
  <c r="K38"/>
  <c r="N37"/>
  <c r="M37"/>
  <c r="L37"/>
  <c r="K37"/>
  <c r="N36"/>
  <c r="M36"/>
  <c r="L36"/>
  <c r="K36"/>
  <c r="L35"/>
  <c r="N35"/>
  <c r="M35"/>
  <c r="K35"/>
  <c r="L34"/>
  <c r="N34"/>
  <c r="M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J29"/>
  <c r="N28"/>
  <c r="M28"/>
  <c r="K28"/>
  <c r="L28"/>
  <c r="J28"/>
  <c r="N27"/>
  <c r="M27"/>
  <c r="L27"/>
  <c r="K27"/>
  <c r="J27"/>
  <c r="N26"/>
  <c r="M26"/>
  <c r="L26"/>
  <c r="K26"/>
  <c r="J26"/>
  <c r="N25"/>
  <c r="M25"/>
  <c r="L25"/>
  <c r="K25"/>
  <c r="J25"/>
  <c r="J22"/>
  <c r="J23"/>
  <c r="J24"/>
  <c r="O24" s="1"/>
  <c r="N24"/>
  <c r="M24"/>
  <c r="L24"/>
  <c r="K24"/>
  <c r="N23"/>
  <c r="M23"/>
  <c r="L23"/>
  <c r="K23"/>
  <c r="O23" s="1"/>
  <c r="N22"/>
  <c r="M22"/>
  <c r="L22"/>
  <c r="K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O18" s="1"/>
  <c r="O39" l="1"/>
  <c r="O33"/>
  <c r="O34"/>
  <c r="O20"/>
  <c r="O26"/>
  <c r="O27"/>
  <c r="O30"/>
  <c r="O21"/>
  <c r="O22"/>
  <c r="O28"/>
  <c r="O38"/>
  <c r="O37"/>
  <c r="O19"/>
  <c r="O29"/>
  <c r="O36"/>
  <c r="O35"/>
  <c r="O31"/>
  <c r="O40"/>
  <c r="O32"/>
  <c r="O25"/>
  <c r="N17"/>
  <c r="M17"/>
  <c r="L17"/>
  <c r="K17"/>
  <c r="J17"/>
  <c r="N16"/>
  <c r="M16"/>
  <c r="L16"/>
  <c r="K16"/>
  <c r="J16"/>
  <c r="N15"/>
  <c r="M15"/>
  <c r="L15"/>
  <c r="K15"/>
  <c r="J15"/>
  <c r="L14"/>
  <c r="M14"/>
  <c r="N14"/>
  <c r="K14"/>
  <c r="J14"/>
  <c r="N13"/>
  <c r="M13"/>
  <c r="L13"/>
  <c r="K13"/>
  <c r="J13"/>
  <c r="N12"/>
  <c r="M12"/>
  <c r="L12"/>
  <c r="K12"/>
  <c r="J12"/>
  <c r="L11"/>
  <c r="M11"/>
  <c r="N11"/>
  <c r="K11"/>
  <c r="J11"/>
  <c r="O11" s="1"/>
  <c r="N10"/>
  <c r="M10"/>
  <c r="L10"/>
  <c r="K10"/>
  <c r="J10"/>
  <c r="J9"/>
  <c r="K9"/>
  <c r="L9"/>
  <c r="M9"/>
  <c r="N9"/>
  <c r="J8"/>
  <c r="K8"/>
  <c r="L8"/>
  <c r="M8"/>
  <c r="N8"/>
  <c r="N7"/>
  <c r="M7"/>
  <c r="L7"/>
  <c r="K7"/>
  <c r="J7"/>
  <c r="O14" l="1"/>
  <c r="O9"/>
  <c r="O10"/>
  <c r="O12"/>
  <c r="O7"/>
  <c r="P7" s="1"/>
  <c r="O16"/>
  <c r="O8"/>
  <c r="O13"/>
  <c r="O15"/>
  <c r="O17"/>
  <c r="N6"/>
  <c r="M6"/>
  <c r="L6"/>
  <c r="K6"/>
  <c r="J6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K119"/>
  <c r="M119"/>
  <c r="L119"/>
  <c r="N119"/>
  <c r="O6"/>
  <c r="L120" l="1"/>
  <c r="K120"/>
  <c r="N120"/>
  <c r="M120"/>
</calcChain>
</file>

<file path=xl/comments1.xml><?xml version="1.0" encoding="utf-8"?>
<comments xmlns="http://schemas.openxmlformats.org/spreadsheetml/2006/main">
  <authors>
    <author>brian.footen</author>
  </authors>
  <commentList>
    <comment ref="L34" author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Missed first count. 120 minutes counted for the day.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Only 8 counts. Fish Ladder maintenance.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This number was changed from 0 to 5 to correct the error from 8/12 update.</t>
        </r>
      </text>
    </comment>
  </commentList>
</comments>
</file>

<file path=xl/sharedStrings.xml><?xml version="1.0" encoding="utf-8"?>
<sst xmlns="http://schemas.openxmlformats.org/spreadsheetml/2006/main" count="145" uniqueCount="25">
  <si>
    <t xml:space="preserve">     CHINOOK  COUNTED</t>
  </si>
  <si>
    <t xml:space="preserve">       ESTIMATED  CHINOOK</t>
  </si>
  <si>
    <t>Date</t>
  </si>
  <si>
    <t>lock obs</t>
  </si>
  <si>
    <t>total lock</t>
  </si>
  <si>
    <t xml:space="preserve">ladder hours </t>
  </si>
  <si>
    <t>Locks</t>
  </si>
  <si>
    <t>Ladder-um</t>
  </si>
  <si>
    <t>Ladder-mm</t>
  </si>
  <si>
    <t>Jack-um</t>
  </si>
  <si>
    <t>Jack-mm</t>
  </si>
  <si>
    <t>daily</t>
  </si>
  <si>
    <t>Cumm</t>
  </si>
  <si>
    <t>Notes</t>
  </si>
  <si>
    <t>130 min</t>
  </si>
  <si>
    <t>totals</t>
  </si>
  <si>
    <t>%</t>
  </si>
  <si>
    <t>adult</t>
  </si>
  <si>
    <t>jack</t>
  </si>
  <si>
    <t>16-year ave. daily</t>
  </si>
  <si>
    <t>16-year ave. cumm.</t>
  </si>
  <si>
    <t>16-year ave.% complete</t>
  </si>
  <si>
    <t>120 min</t>
  </si>
  <si>
    <t>80 min</t>
  </si>
  <si>
    <t>110 min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</si>
</sst>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9">
    <font>
      <sz val="11"/>
      <color theme="1"/>
      <name val="Calibri"/>
      <family val="2"/>
      <scheme val="minor"/>
    </font>
    <font>
      <sz val="9"/>
      <name val="MS Sans Serif"/>
      <family val="2"/>
    </font>
    <font>
      <b/>
      <sz val="9"/>
      <name val="MS Sans Serif"/>
      <family val="2"/>
    </font>
    <font>
      <sz val="8"/>
      <name val="MS Sans Serif"/>
      <family val="2"/>
    </font>
    <font>
      <sz val="8.5"/>
      <name val="MS Sans Serif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7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right"/>
    </xf>
    <xf numFmtId="0" fontId="3" fillId="0" borderId="0" xfId="0" applyFont="1" applyFill="1"/>
    <xf numFmtId="0" fontId="0" fillId="0" borderId="0" xfId="0" applyFill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0" fillId="5" borderId="0" xfId="0" applyFill="1"/>
    <xf numFmtId="0" fontId="3" fillId="5" borderId="0" xfId="0" applyFont="1" applyFill="1" applyBorder="1"/>
    <xf numFmtId="164" fontId="3" fillId="5" borderId="0" xfId="0" applyNumberFormat="1" applyFont="1" applyFill="1" applyBorder="1"/>
    <xf numFmtId="0" fontId="3" fillId="5" borderId="0" xfId="0" applyFont="1" applyFill="1"/>
    <xf numFmtId="164" fontId="3" fillId="5" borderId="0" xfId="0" applyNumberFormat="1" applyFont="1" applyFill="1"/>
    <xf numFmtId="0" fontId="5" fillId="0" borderId="0" xfId="0" applyFont="1" applyBorder="1" applyAlignment="1">
      <alignment horizontal="center"/>
    </xf>
    <xf numFmtId="0" fontId="2" fillId="0" borderId="0" xfId="0" quotePrefix="1" applyFont="1" applyFill="1" applyBorder="1" applyAlignment="1">
      <alignment horizontal="left"/>
    </xf>
    <xf numFmtId="0" fontId="0" fillId="0" borderId="0" xfId="0" applyFill="1" applyBorder="1" applyAlignment="1">
      <alignment horizontal="centerContinuous"/>
    </xf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2"/>
  <sheetViews>
    <sheetView tabSelected="1" zoomScaleNormal="100" workbookViewId="0">
      <pane ySplit="5" topLeftCell="A89" activePane="bottomLeft" state="frozen"/>
      <selection pane="bottomLeft"/>
    </sheetView>
  </sheetViews>
  <sheetFormatPr defaultRowHeight="15"/>
  <cols>
    <col min="17" max="17" width="10.85546875" bestFit="1" customWidth="1"/>
    <col min="18" max="18" width="12.85546875" bestFit="1" customWidth="1"/>
    <col min="19" max="19" width="14.42578125" bestFit="1" customWidth="1"/>
    <col min="20" max="20" width="17.42578125" bestFit="1" customWidth="1"/>
  </cols>
  <sheetData>
    <row r="1" spans="1:20">
      <c r="A1" s="39"/>
      <c r="B1" s="40"/>
      <c r="C1" s="3"/>
      <c r="D1" s="3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7"/>
      <c r="T1" s="37"/>
    </row>
    <row r="2" spans="1:20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S2" s="38"/>
      <c r="T2" s="38"/>
    </row>
    <row r="3" spans="1:20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>
      <c r="A4" s="2"/>
      <c r="B4" s="2"/>
      <c r="C4" s="1"/>
      <c r="D4" s="1"/>
      <c r="E4" s="26" t="s">
        <v>0</v>
      </c>
      <c r="F4" s="26"/>
      <c r="G4" s="27"/>
      <c r="H4" s="27"/>
      <c r="I4" s="27"/>
      <c r="J4" s="28" t="s">
        <v>1</v>
      </c>
      <c r="K4" s="28"/>
      <c r="L4" s="29"/>
      <c r="M4" s="29"/>
      <c r="N4" s="29"/>
      <c r="O4" s="1"/>
      <c r="P4" s="1"/>
      <c r="Q4" s="1"/>
      <c r="R4" s="5"/>
      <c r="S4" s="5"/>
      <c r="T4" s="5"/>
    </row>
    <row r="5" spans="1:20">
      <c r="A5" s="6" t="s">
        <v>2</v>
      </c>
      <c r="B5" s="6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6" t="s">
        <v>10</v>
      </c>
      <c r="J5" s="8" t="s">
        <v>6</v>
      </c>
      <c r="K5" s="8" t="s">
        <v>7</v>
      </c>
      <c r="L5" s="8" t="s">
        <v>8</v>
      </c>
      <c r="M5" s="8" t="s">
        <v>9</v>
      </c>
      <c r="N5" s="8" t="s">
        <v>10</v>
      </c>
      <c r="O5" s="8" t="s">
        <v>11</v>
      </c>
      <c r="P5" s="8" t="s">
        <v>12</v>
      </c>
      <c r="Q5" s="6" t="s">
        <v>13</v>
      </c>
      <c r="R5" s="9" t="s">
        <v>19</v>
      </c>
      <c r="S5" s="9" t="s">
        <v>20</v>
      </c>
      <c r="T5" s="9" t="s">
        <v>21</v>
      </c>
    </row>
    <row r="6" spans="1:20">
      <c r="A6" s="21">
        <v>41437</v>
      </c>
      <c r="B6" s="6">
        <v>5</v>
      </c>
      <c r="C6" s="6">
        <v>10</v>
      </c>
      <c r="D6" s="6" t="s">
        <v>14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10">
        <f t="shared" ref="J6:J42" si="0">SUM(E6/B6)*C6</f>
        <v>0</v>
      </c>
      <c r="K6" s="10">
        <f t="shared" ref="K6:N7" si="1">SUM(F6/130)*960</f>
        <v>0</v>
      </c>
      <c r="L6" s="10">
        <f t="shared" si="1"/>
        <v>7.384615384615385</v>
      </c>
      <c r="M6" s="8">
        <f t="shared" si="1"/>
        <v>0</v>
      </c>
      <c r="N6" s="8">
        <f t="shared" si="1"/>
        <v>0</v>
      </c>
      <c r="O6" s="10">
        <f t="shared" ref="O6:O13" si="2">SUM(J6+K6+L6)</f>
        <v>7.384615384615385</v>
      </c>
      <c r="P6" s="41">
        <v>7</v>
      </c>
      <c r="Q6" s="8"/>
      <c r="R6" s="30">
        <v>4</v>
      </c>
      <c r="S6" s="31">
        <v>4</v>
      </c>
      <c r="T6" s="31">
        <v>2.9999999999999997E-4</v>
      </c>
    </row>
    <row r="7" spans="1:20">
      <c r="A7" s="21">
        <v>41438</v>
      </c>
      <c r="B7" s="6">
        <v>6</v>
      </c>
      <c r="C7" s="6">
        <v>10</v>
      </c>
      <c r="D7" s="6" t="s">
        <v>14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10">
        <f t="shared" si="0"/>
        <v>0</v>
      </c>
      <c r="K7" s="10">
        <f t="shared" si="1"/>
        <v>0</v>
      </c>
      <c r="L7" s="10">
        <f t="shared" si="1"/>
        <v>0</v>
      </c>
      <c r="M7" s="8">
        <f t="shared" si="1"/>
        <v>0</v>
      </c>
      <c r="N7" s="8">
        <f t="shared" si="1"/>
        <v>0</v>
      </c>
      <c r="O7" s="10">
        <f t="shared" si="2"/>
        <v>0</v>
      </c>
      <c r="P7" s="10">
        <f t="shared" ref="P7:P13" si="3">P6+O7</f>
        <v>7</v>
      </c>
      <c r="Q7" s="10"/>
      <c r="R7" s="30">
        <v>5</v>
      </c>
      <c r="S7" s="31">
        <v>9</v>
      </c>
      <c r="T7" s="31">
        <v>8.0000000000000004E-4</v>
      </c>
    </row>
    <row r="8" spans="1:20">
      <c r="A8" s="21">
        <v>41439</v>
      </c>
      <c r="B8" s="6">
        <v>3</v>
      </c>
      <c r="C8" s="6">
        <v>4</v>
      </c>
      <c r="D8" s="6" t="s">
        <v>14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10">
        <f t="shared" si="0"/>
        <v>0</v>
      </c>
      <c r="K8" s="10">
        <f t="shared" ref="K8" si="4">SUM(F8/130)*960</f>
        <v>0</v>
      </c>
      <c r="L8" s="10">
        <f t="shared" ref="L8" si="5">SUM(G8/130)*960</f>
        <v>7.384615384615385</v>
      </c>
      <c r="M8" s="8">
        <f t="shared" ref="M8" si="6">SUM(H8/130)*960</f>
        <v>0</v>
      </c>
      <c r="N8" s="8">
        <f t="shared" ref="N8" si="7">SUM(I8/130)*960</f>
        <v>0</v>
      </c>
      <c r="O8" s="10">
        <f t="shared" si="2"/>
        <v>7.384615384615385</v>
      </c>
      <c r="P8" s="10">
        <f t="shared" si="3"/>
        <v>14.384615384615385</v>
      </c>
      <c r="Q8" s="10"/>
      <c r="R8" s="30">
        <v>2</v>
      </c>
      <c r="S8" s="31">
        <v>11</v>
      </c>
      <c r="T8" s="32">
        <v>1E-3</v>
      </c>
    </row>
    <row r="9" spans="1:20">
      <c r="A9" s="21">
        <v>41440</v>
      </c>
      <c r="B9" s="6">
        <v>2</v>
      </c>
      <c r="C9" s="6">
        <v>3</v>
      </c>
      <c r="D9" s="6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10">
        <f t="shared" si="0"/>
        <v>0</v>
      </c>
      <c r="K9" s="10">
        <f t="shared" ref="K9:K40" si="8">SUM(F9/130)*960</f>
        <v>0</v>
      </c>
      <c r="L9" s="10">
        <f t="shared" ref="L9:L10" si="9">SUM(G9/130)*960</f>
        <v>0</v>
      </c>
      <c r="M9" s="8">
        <f t="shared" ref="M9:M10" si="10">SUM(H9/130)*960</f>
        <v>0</v>
      </c>
      <c r="N9" s="8">
        <f t="shared" ref="N9:N10" si="11">SUM(I9/130)*960</f>
        <v>0</v>
      </c>
      <c r="O9" s="10">
        <f t="shared" si="2"/>
        <v>0</v>
      </c>
      <c r="P9" s="10">
        <f t="shared" si="3"/>
        <v>14.384615384615385</v>
      </c>
      <c r="Q9" s="10"/>
      <c r="R9" s="30">
        <v>3</v>
      </c>
      <c r="S9" s="31">
        <v>14</v>
      </c>
      <c r="T9" s="31">
        <v>1.2999999999999999E-3</v>
      </c>
    </row>
    <row r="10" spans="1:20">
      <c r="A10" s="21">
        <v>41441</v>
      </c>
      <c r="B10" s="6">
        <v>6</v>
      </c>
      <c r="C10" s="6">
        <v>8</v>
      </c>
      <c r="D10" s="6" t="s">
        <v>14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f t="shared" si="0"/>
        <v>0</v>
      </c>
      <c r="K10" s="8">
        <f t="shared" si="8"/>
        <v>0</v>
      </c>
      <c r="L10" s="10">
        <f t="shared" si="9"/>
        <v>7.384615384615385</v>
      </c>
      <c r="M10" s="8">
        <f t="shared" si="10"/>
        <v>0</v>
      </c>
      <c r="N10" s="8">
        <f t="shared" si="11"/>
        <v>0</v>
      </c>
      <c r="O10" s="10">
        <f t="shared" si="2"/>
        <v>7.384615384615385</v>
      </c>
      <c r="P10" s="10">
        <f t="shared" si="3"/>
        <v>21.76923076923077</v>
      </c>
      <c r="Q10" s="10"/>
      <c r="R10" s="30">
        <v>3</v>
      </c>
      <c r="S10" s="31">
        <v>17</v>
      </c>
      <c r="T10" s="31">
        <v>1.5E-3</v>
      </c>
    </row>
    <row r="11" spans="1:20">
      <c r="A11" s="21">
        <v>41442</v>
      </c>
      <c r="B11" s="6">
        <v>5</v>
      </c>
      <c r="C11" s="6">
        <v>6</v>
      </c>
      <c r="D11" s="6" t="s">
        <v>14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10">
        <f t="shared" si="0"/>
        <v>0</v>
      </c>
      <c r="K11" s="8">
        <f t="shared" si="8"/>
        <v>0</v>
      </c>
      <c r="L11" s="10">
        <f t="shared" ref="L11:L13" si="12">SUM(G11/130)*960</f>
        <v>7.384615384615385</v>
      </c>
      <c r="M11" s="8">
        <f t="shared" ref="M11:M13" si="13">SUM(H11/130)*960</f>
        <v>0</v>
      </c>
      <c r="N11" s="8">
        <f t="shared" ref="N11:N42" si="14">SUM(I11/130)*960</f>
        <v>0</v>
      </c>
      <c r="O11" s="10">
        <f t="shared" si="2"/>
        <v>7.384615384615385</v>
      </c>
      <c r="P11" s="10">
        <f t="shared" si="3"/>
        <v>29.153846153846153</v>
      </c>
      <c r="Q11" s="10"/>
      <c r="R11" s="30">
        <v>2</v>
      </c>
      <c r="S11" s="31">
        <v>19</v>
      </c>
      <c r="T11" s="31">
        <v>1.6999999999999999E-3</v>
      </c>
    </row>
    <row r="12" spans="1:20">
      <c r="A12" s="21">
        <v>41443</v>
      </c>
      <c r="B12" s="6">
        <v>8</v>
      </c>
      <c r="C12" s="6">
        <v>8</v>
      </c>
      <c r="D12" s="6" t="s">
        <v>14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f t="shared" si="0"/>
        <v>0</v>
      </c>
      <c r="K12" s="10">
        <f t="shared" si="8"/>
        <v>0</v>
      </c>
      <c r="L12" s="10">
        <f t="shared" si="12"/>
        <v>7.384615384615385</v>
      </c>
      <c r="M12" s="8">
        <f t="shared" si="13"/>
        <v>0</v>
      </c>
      <c r="N12" s="8">
        <f t="shared" si="14"/>
        <v>0</v>
      </c>
      <c r="O12" s="10">
        <f t="shared" si="2"/>
        <v>7.384615384615385</v>
      </c>
      <c r="P12" s="10">
        <f t="shared" si="3"/>
        <v>36.53846153846154</v>
      </c>
      <c r="Q12" s="10"/>
      <c r="R12" s="30">
        <v>4</v>
      </c>
      <c r="S12" s="31">
        <v>23</v>
      </c>
      <c r="T12" s="31">
        <v>2.2000000000000001E-3</v>
      </c>
    </row>
    <row r="13" spans="1:20">
      <c r="A13" s="21">
        <v>41444</v>
      </c>
      <c r="B13" s="6">
        <v>8</v>
      </c>
      <c r="C13" s="6">
        <v>9</v>
      </c>
      <c r="D13" s="6" t="s">
        <v>14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f t="shared" si="0"/>
        <v>0</v>
      </c>
      <c r="K13" s="10">
        <f t="shared" si="8"/>
        <v>0</v>
      </c>
      <c r="L13" s="10">
        <f t="shared" si="12"/>
        <v>0</v>
      </c>
      <c r="M13" s="8">
        <f t="shared" si="13"/>
        <v>0</v>
      </c>
      <c r="N13" s="8">
        <f t="shared" si="14"/>
        <v>0</v>
      </c>
      <c r="O13" s="10">
        <f t="shared" si="2"/>
        <v>0</v>
      </c>
      <c r="P13" s="10">
        <f t="shared" si="3"/>
        <v>36.53846153846154</v>
      </c>
      <c r="Q13" s="10"/>
      <c r="R13" s="30">
        <v>5</v>
      </c>
      <c r="S13" s="31">
        <v>28</v>
      </c>
      <c r="T13" s="31">
        <v>2.7000000000000001E-3</v>
      </c>
    </row>
    <row r="14" spans="1:20">
      <c r="A14" s="21">
        <v>41445</v>
      </c>
      <c r="B14" s="6">
        <v>2</v>
      </c>
      <c r="C14" s="6">
        <v>4</v>
      </c>
      <c r="D14" s="6" t="s">
        <v>14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f t="shared" si="0"/>
        <v>0</v>
      </c>
      <c r="K14" s="10">
        <f t="shared" si="8"/>
        <v>0</v>
      </c>
      <c r="L14" s="10">
        <f t="shared" ref="L14:L33" si="15">SUM(G14/130)*960</f>
        <v>0</v>
      </c>
      <c r="M14" s="8">
        <f t="shared" ref="M14:M42" si="16">SUM(H14/130)*960</f>
        <v>0</v>
      </c>
      <c r="N14" s="8">
        <f t="shared" si="14"/>
        <v>0</v>
      </c>
      <c r="O14" s="10">
        <f t="shared" ref="O14:O33" si="17">SUM(J14+K14+L14)</f>
        <v>0</v>
      </c>
      <c r="P14" s="10">
        <f t="shared" ref="P14:P33" si="18">P13+O14</f>
        <v>36.53846153846154</v>
      </c>
      <c r="Q14" s="10"/>
      <c r="R14" s="30">
        <v>3</v>
      </c>
      <c r="S14" s="31">
        <v>31</v>
      </c>
      <c r="T14" s="32">
        <v>3.0000000000000001E-3</v>
      </c>
    </row>
    <row r="15" spans="1:20">
      <c r="A15" s="21">
        <v>41446</v>
      </c>
      <c r="B15" s="6">
        <v>5</v>
      </c>
      <c r="C15" s="6">
        <v>5</v>
      </c>
      <c r="D15" s="6" t="s">
        <v>14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10">
        <f t="shared" si="0"/>
        <v>0</v>
      </c>
      <c r="K15" s="10">
        <f t="shared" si="8"/>
        <v>7.384615384615385</v>
      </c>
      <c r="L15" s="10">
        <f t="shared" si="15"/>
        <v>0</v>
      </c>
      <c r="M15" s="8">
        <f t="shared" si="16"/>
        <v>0</v>
      </c>
      <c r="N15" s="8">
        <f t="shared" si="14"/>
        <v>0</v>
      </c>
      <c r="O15" s="10">
        <f t="shared" si="17"/>
        <v>7.384615384615385</v>
      </c>
      <c r="P15" s="10">
        <f t="shared" si="18"/>
        <v>43.923076923076927</v>
      </c>
      <c r="Q15" s="10"/>
      <c r="R15" s="30">
        <v>4</v>
      </c>
      <c r="S15" s="31">
        <v>35</v>
      </c>
      <c r="T15" s="31">
        <v>3.3999999999999998E-3</v>
      </c>
    </row>
    <row r="16" spans="1:20">
      <c r="A16" s="21">
        <v>41447</v>
      </c>
      <c r="B16" s="6">
        <v>5</v>
      </c>
      <c r="C16" s="6">
        <v>5</v>
      </c>
      <c r="D16" s="6" t="s">
        <v>14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0">
        <f t="shared" si="0"/>
        <v>0</v>
      </c>
      <c r="K16" s="8">
        <f t="shared" si="8"/>
        <v>0</v>
      </c>
      <c r="L16" s="10">
        <f t="shared" si="15"/>
        <v>0</v>
      </c>
      <c r="M16" s="8">
        <f t="shared" si="16"/>
        <v>0</v>
      </c>
      <c r="N16" s="8">
        <f t="shared" si="14"/>
        <v>0</v>
      </c>
      <c r="O16" s="10">
        <f t="shared" si="17"/>
        <v>0</v>
      </c>
      <c r="P16" s="10">
        <f t="shared" si="18"/>
        <v>43.923076923076927</v>
      </c>
      <c r="Q16" s="10"/>
      <c r="R16" s="30">
        <v>4</v>
      </c>
      <c r="S16" s="31">
        <v>39</v>
      </c>
      <c r="T16" s="31">
        <v>3.7000000000000002E-3</v>
      </c>
    </row>
    <row r="17" spans="1:20">
      <c r="A17" s="21">
        <v>41448</v>
      </c>
      <c r="B17" s="6">
        <v>4</v>
      </c>
      <c r="C17" s="6">
        <v>4</v>
      </c>
      <c r="D17" s="6" t="s">
        <v>14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0">
        <f t="shared" si="0"/>
        <v>0</v>
      </c>
      <c r="K17" s="10">
        <f t="shared" si="8"/>
        <v>0</v>
      </c>
      <c r="L17" s="10">
        <f t="shared" si="15"/>
        <v>0</v>
      </c>
      <c r="M17" s="8">
        <f t="shared" si="16"/>
        <v>0</v>
      </c>
      <c r="N17" s="8">
        <f t="shared" si="14"/>
        <v>0</v>
      </c>
      <c r="O17" s="10">
        <f t="shared" si="17"/>
        <v>0</v>
      </c>
      <c r="P17" s="10">
        <f t="shared" si="18"/>
        <v>43.923076923076927</v>
      </c>
      <c r="Q17" s="10"/>
      <c r="R17" s="30">
        <v>8</v>
      </c>
      <c r="S17" s="31">
        <v>47</v>
      </c>
      <c r="T17" s="31">
        <v>4.5999999999999999E-3</v>
      </c>
    </row>
    <row r="18" spans="1:20">
      <c r="A18" s="21">
        <v>41449</v>
      </c>
      <c r="B18" s="6">
        <v>4</v>
      </c>
      <c r="C18" s="6">
        <v>4</v>
      </c>
      <c r="D18" s="6" t="s">
        <v>14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f t="shared" si="0"/>
        <v>0</v>
      </c>
      <c r="K18" s="8">
        <f t="shared" si="8"/>
        <v>0</v>
      </c>
      <c r="L18" s="10">
        <f t="shared" si="15"/>
        <v>0</v>
      </c>
      <c r="M18" s="8">
        <f t="shared" si="16"/>
        <v>0</v>
      </c>
      <c r="N18" s="8">
        <f t="shared" si="14"/>
        <v>0</v>
      </c>
      <c r="O18" s="10">
        <f t="shared" si="17"/>
        <v>0</v>
      </c>
      <c r="P18" s="10">
        <f t="shared" si="18"/>
        <v>43.923076923076927</v>
      </c>
      <c r="Q18" s="10"/>
      <c r="R18" s="30">
        <v>5</v>
      </c>
      <c r="S18" s="31">
        <v>52</v>
      </c>
      <c r="T18" s="31">
        <v>4.8999999999999998E-3</v>
      </c>
    </row>
    <row r="19" spans="1:20">
      <c r="A19" s="21">
        <v>41450</v>
      </c>
      <c r="B19" s="6">
        <v>1</v>
      </c>
      <c r="C19" s="6">
        <v>4</v>
      </c>
      <c r="D19" s="6" t="s">
        <v>14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f t="shared" si="0"/>
        <v>0</v>
      </c>
      <c r="K19" s="10">
        <f t="shared" si="8"/>
        <v>0</v>
      </c>
      <c r="L19" s="10">
        <f t="shared" si="15"/>
        <v>7.384615384615385</v>
      </c>
      <c r="M19" s="8">
        <f t="shared" si="16"/>
        <v>0</v>
      </c>
      <c r="N19" s="8">
        <f t="shared" si="14"/>
        <v>0</v>
      </c>
      <c r="O19" s="10">
        <f t="shared" si="17"/>
        <v>7.384615384615385</v>
      </c>
      <c r="P19" s="10">
        <f t="shared" si="18"/>
        <v>51.307692307692314</v>
      </c>
      <c r="Q19" s="10"/>
      <c r="R19" s="30">
        <v>9</v>
      </c>
      <c r="S19" s="31">
        <v>61</v>
      </c>
      <c r="T19" s="31">
        <v>5.7999999999999996E-3</v>
      </c>
    </row>
    <row r="20" spans="1:20">
      <c r="A20" s="21">
        <v>41451</v>
      </c>
      <c r="B20" s="6">
        <v>5</v>
      </c>
      <c r="C20" s="6">
        <v>8</v>
      </c>
      <c r="D20" s="6" t="s">
        <v>14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f t="shared" si="0"/>
        <v>0</v>
      </c>
      <c r="K20" s="8">
        <f t="shared" si="8"/>
        <v>0</v>
      </c>
      <c r="L20" s="10">
        <f t="shared" si="15"/>
        <v>0</v>
      </c>
      <c r="M20" s="8">
        <f t="shared" si="16"/>
        <v>0</v>
      </c>
      <c r="N20" s="8">
        <f t="shared" si="14"/>
        <v>0</v>
      </c>
      <c r="O20" s="10">
        <f t="shared" si="17"/>
        <v>0</v>
      </c>
      <c r="P20" s="10">
        <f t="shared" si="18"/>
        <v>51.307692307692314</v>
      </c>
      <c r="Q20" s="10"/>
      <c r="R20" s="30">
        <v>3</v>
      </c>
      <c r="S20" s="31">
        <v>64</v>
      </c>
      <c r="T20" s="32">
        <v>6.1000000000000004E-3</v>
      </c>
    </row>
    <row r="21" spans="1:20">
      <c r="A21" s="21">
        <v>41452</v>
      </c>
      <c r="B21" s="6">
        <v>7</v>
      </c>
      <c r="C21" s="6">
        <v>11</v>
      </c>
      <c r="D21" s="6" t="s">
        <v>14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f t="shared" si="0"/>
        <v>0</v>
      </c>
      <c r="K21" s="10">
        <f t="shared" si="8"/>
        <v>0</v>
      </c>
      <c r="L21" s="10">
        <f t="shared" si="15"/>
        <v>0</v>
      </c>
      <c r="M21" s="8">
        <f t="shared" si="16"/>
        <v>0</v>
      </c>
      <c r="N21" s="8">
        <f t="shared" si="14"/>
        <v>0</v>
      </c>
      <c r="O21" s="10">
        <f t="shared" si="17"/>
        <v>0</v>
      </c>
      <c r="P21" s="10">
        <f t="shared" si="18"/>
        <v>51.307692307692314</v>
      </c>
      <c r="Q21" s="10"/>
      <c r="R21" s="30">
        <v>9</v>
      </c>
      <c r="S21" s="31">
        <v>73</v>
      </c>
      <c r="T21" s="32">
        <v>7.0000000000000001E-3</v>
      </c>
    </row>
    <row r="22" spans="1:20">
      <c r="A22" s="21">
        <v>41453</v>
      </c>
      <c r="B22" s="6">
        <v>6</v>
      </c>
      <c r="C22" s="6">
        <v>8</v>
      </c>
      <c r="D22" s="6" t="s">
        <v>14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f t="shared" si="0"/>
        <v>0</v>
      </c>
      <c r="K22" s="10">
        <f t="shared" si="8"/>
        <v>0</v>
      </c>
      <c r="L22" s="10">
        <f t="shared" si="15"/>
        <v>0</v>
      </c>
      <c r="M22" s="10">
        <f t="shared" si="16"/>
        <v>0</v>
      </c>
      <c r="N22" s="10">
        <f t="shared" si="14"/>
        <v>0</v>
      </c>
      <c r="O22" s="10">
        <f t="shared" si="17"/>
        <v>0</v>
      </c>
      <c r="P22" s="10">
        <f t="shared" si="18"/>
        <v>51.307692307692314</v>
      </c>
      <c r="Q22" s="10"/>
      <c r="R22" s="30">
        <v>7</v>
      </c>
      <c r="S22" s="31">
        <v>80</v>
      </c>
      <c r="T22" s="31">
        <v>7.7000000000000002E-3</v>
      </c>
    </row>
    <row r="23" spans="1:20">
      <c r="A23" s="21">
        <v>41454</v>
      </c>
      <c r="B23" s="6">
        <v>5</v>
      </c>
      <c r="C23" s="6">
        <v>6</v>
      </c>
      <c r="D23" s="6" t="s">
        <v>14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f t="shared" si="0"/>
        <v>0</v>
      </c>
      <c r="K23" s="8">
        <f t="shared" si="8"/>
        <v>0</v>
      </c>
      <c r="L23" s="10">
        <f t="shared" si="15"/>
        <v>0</v>
      </c>
      <c r="M23" s="8">
        <f t="shared" si="16"/>
        <v>0</v>
      </c>
      <c r="N23" s="8">
        <f t="shared" si="14"/>
        <v>0</v>
      </c>
      <c r="O23" s="10">
        <f t="shared" si="17"/>
        <v>0</v>
      </c>
      <c r="P23" s="10">
        <f t="shared" si="18"/>
        <v>51.307692307692314</v>
      </c>
      <c r="Q23" s="10"/>
      <c r="R23" s="30">
        <v>8</v>
      </c>
      <c r="S23" s="31">
        <v>88</v>
      </c>
      <c r="T23" s="31">
        <v>8.5000000000000006E-3</v>
      </c>
    </row>
    <row r="24" spans="1:20">
      <c r="A24" s="21">
        <v>41455</v>
      </c>
      <c r="B24" s="6">
        <v>4</v>
      </c>
      <c r="C24" s="6">
        <v>7</v>
      </c>
      <c r="D24" s="6" t="s">
        <v>14</v>
      </c>
      <c r="E24" s="8">
        <v>0</v>
      </c>
      <c r="F24" s="8">
        <v>0</v>
      </c>
      <c r="G24" s="8">
        <v>2</v>
      </c>
      <c r="H24" s="8">
        <v>0</v>
      </c>
      <c r="I24" s="8">
        <v>0</v>
      </c>
      <c r="J24" s="8">
        <f t="shared" si="0"/>
        <v>0</v>
      </c>
      <c r="K24" s="10">
        <f t="shared" si="8"/>
        <v>0</v>
      </c>
      <c r="L24" s="10">
        <f t="shared" si="15"/>
        <v>14.76923076923077</v>
      </c>
      <c r="M24" s="8">
        <f t="shared" si="16"/>
        <v>0</v>
      </c>
      <c r="N24" s="8">
        <f t="shared" si="14"/>
        <v>0</v>
      </c>
      <c r="O24" s="10">
        <f t="shared" si="17"/>
        <v>14.76923076923077</v>
      </c>
      <c r="P24" s="10">
        <f t="shared" si="18"/>
        <v>66.07692307692308</v>
      </c>
      <c r="Q24" s="10"/>
      <c r="R24" s="30">
        <v>7</v>
      </c>
      <c r="S24" s="31">
        <v>95</v>
      </c>
      <c r="T24" s="31">
        <v>9.1000000000000004E-3</v>
      </c>
    </row>
    <row r="25" spans="1:20">
      <c r="A25" s="21">
        <v>41456</v>
      </c>
      <c r="B25" s="6">
        <v>4</v>
      </c>
      <c r="C25" s="6">
        <v>8</v>
      </c>
      <c r="D25" s="6" t="s">
        <v>14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f t="shared" si="0"/>
        <v>0</v>
      </c>
      <c r="K25" s="8">
        <f t="shared" si="8"/>
        <v>0</v>
      </c>
      <c r="L25" s="10">
        <f t="shared" si="15"/>
        <v>0</v>
      </c>
      <c r="M25" s="8">
        <f t="shared" si="16"/>
        <v>0</v>
      </c>
      <c r="N25" s="10">
        <f t="shared" si="14"/>
        <v>0</v>
      </c>
      <c r="O25" s="10">
        <f t="shared" si="17"/>
        <v>0</v>
      </c>
      <c r="P25" s="10">
        <f t="shared" si="18"/>
        <v>66.07692307692308</v>
      </c>
      <c r="Q25" s="10"/>
      <c r="R25" s="30">
        <v>9</v>
      </c>
      <c r="S25" s="31">
        <v>104</v>
      </c>
      <c r="T25" s="31">
        <v>0.01</v>
      </c>
    </row>
    <row r="26" spans="1:20">
      <c r="A26" s="21">
        <v>41457</v>
      </c>
      <c r="B26" s="6">
        <v>4</v>
      </c>
      <c r="C26" s="6">
        <v>8</v>
      </c>
      <c r="D26" s="6" t="s">
        <v>14</v>
      </c>
      <c r="E26" s="8">
        <v>0</v>
      </c>
      <c r="F26" s="8">
        <v>1</v>
      </c>
      <c r="G26" s="8">
        <v>0</v>
      </c>
      <c r="H26" s="8">
        <v>0</v>
      </c>
      <c r="I26" s="8">
        <v>0</v>
      </c>
      <c r="J26" s="10">
        <f t="shared" si="0"/>
        <v>0</v>
      </c>
      <c r="K26" s="10">
        <f t="shared" si="8"/>
        <v>7.384615384615385</v>
      </c>
      <c r="L26" s="10">
        <f t="shared" si="15"/>
        <v>0</v>
      </c>
      <c r="M26" s="8">
        <f t="shared" si="16"/>
        <v>0</v>
      </c>
      <c r="N26" s="8">
        <f t="shared" si="14"/>
        <v>0</v>
      </c>
      <c r="O26" s="10">
        <f t="shared" si="17"/>
        <v>7.384615384615385</v>
      </c>
      <c r="P26" s="10">
        <f t="shared" si="18"/>
        <v>73.461538461538467</v>
      </c>
      <c r="Q26" s="10"/>
      <c r="R26" s="30">
        <v>10</v>
      </c>
      <c r="S26" s="31">
        <v>114</v>
      </c>
      <c r="T26" s="31">
        <v>1.0999999999999999E-2</v>
      </c>
    </row>
    <row r="27" spans="1:20">
      <c r="A27" s="21">
        <v>41458</v>
      </c>
      <c r="B27" s="6">
        <v>3</v>
      </c>
      <c r="C27" s="6">
        <v>6</v>
      </c>
      <c r="D27" s="6" t="s">
        <v>14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f t="shared" si="0"/>
        <v>0</v>
      </c>
      <c r="K27" s="8">
        <f t="shared" si="8"/>
        <v>0</v>
      </c>
      <c r="L27" s="10">
        <f t="shared" si="15"/>
        <v>0</v>
      </c>
      <c r="M27" s="8">
        <f t="shared" si="16"/>
        <v>0</v>
      </c>
      <c r="N27" s="8">
        <f t="shared" si="14"/>
        <v>0</v>
      </c>
      <c r="O27" s="10">
        <f t="shared" si="17"/>
        <v>0</v>
      </c>
      <c r="P27" s="10">
        <f t="shared" si="18"/>
        <v>73.461538461538467</v>
      </c>
      <c r="Q27" s="10"/>
      <c r="R27" s="30">
        <v>8</v>
      </c>
      <c r="S27" s="31">
        <v>122</v>
      </c>
      <c r="T27" s="31">
        <v>1.17E-2</v>
      </c>
    </row>
    <row r="28" spans="1:20">
      <c r="A28" s="21">
        <v>41459</v>
      </c>
      <c r="B28" s="6">
        <v>5</v>
      </c>
      <c r="C28" s="6">
        <v>7</v>
      </c>
      <c r="D28" s="6" t="s">
        <v>14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10">
        <f t="shared" si="0"/>
        <v>1.4000000000000001</v>
      </c>
      <c r="K28" s="10">
        <f t="shared" si="8"/>
        <v>0</v>
      </c>
      <c r="L28" s="10">
        <f t="shared" si="15"/>
        <v>0</v>
      </c>
      <c r="M28" s="8">
        <f t="shared" si="16"/>
        <v>0</v>
      </c>
      <c r="N28" s="8">
        <f t="shared" si="14"/>
        <v>0</v>
      </c>
      <c r="O28" s="10">
        <f t="shared" si="17"/>
        <v>1.4000000000000001</v>
      </c>
      <c r="P28" s="10">
        <f t="shared" si="18"/>
        <v>74.861538461538473</v>
      </c>
      <c r="Q28" s="10"/>
      <c r="R28" s="30">
        <v>12</v>
      </c>
      <c r="S28" s="31">
        <v>134</v>
      </c>
      <c r="T28" s="32">
        <v>1.2800000000000001E-2</v>
      </c>
    </row>
    <row r="29" spans="1:20">
      <c r="A29" s="21">
        <v>41460</v>
      </c>
      <c r="B29" s="6">
        <v>5</v>
      </c>
      <c r="C29" s="6">
        <v>7</v>
      </c>
      <c r="D29" s="6" t="s">
        <v>14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f t="shared" si="0"/>
        <v>1.4000000000000001</v>
      </c>
      <c r="K29" s="10">
        <f t="shared" si="8"/>
        <v>0</v>
      </c>
      <c r="L29" s="10">
        <f t="shared" si="15"/>
        <v>0</v>
      </c>
      <c r="M29" s="8">
        <f t="shared" si="16"/>
        <v>0</v>
      </c>
      <c r="N29" s="8">
        <f t="shared" si="14"/>
        <v>0</v>
      </c>
      <c r="O29" s="10">
        <f t="shared" si="17"/>
        <v>1.4000000000000001</v>
      </c>
      <c r="P29" s="10">
        <f t="shared" si="18"/>
        <v>76.261538461538478</v>
      </c>
      <c r="Q29" s="10"/>
      <c r="R29" s="30">
        <v>8</v>
      </c>
      <c r="S29" s="31">
        <v>142</v>
      </c>
      <c r="T29" s="31">
        <v>1.34E-2</v>
      </c>
    </row>
    <row r="30" spans="1:20">
      <c r="A30" s="21">
        <v>41461</v>
      </c>
      <c r="B30" s="6">
        <v>4</v>
      </c>
      <c r="C30" s="6">
        <v>6</v>
      </c>
      <c r="D30" s="6" t="s">
        <v>14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10">
        <f t="shared" si="0"/>
        <v>0</v>
      </c>
      <c r="K30" s="10">
        <f t="shared" si="8"/>
        <v>0</v>
      </c>
      <c r="L30" s="10">
        <f t="shared" si="15"/>
        <v>0</v>
      </c>
      <c r="M30" s="8">
        <f t="shared" si="16"/>
        <v>0</v>
      </c>
      <c r="N30" s="8">
        <f t="shared" si="14"/>
        <v>0</v>
      </c>
      <c r="O30" s="10">
        <f t="shared" si="17"/>
        <v>0</v>
      </c>
      <c r="P30" s="10">
        <f t="shared" si="18"/>
        <v>76.261538461538478</v>
      </c>
      <c r="Q30" s="10"/>
      <c r="R30" s="30">
        <v>17</v>
      </c>
      <c r="S30" s="31">
        <v>159</v>
      </c>
      <c r="T30" s="31">
        <v>1.5100000000000001E-2</v>
      </c>
    </row>
    <row r="31" spans="1:20">
      <c r="A31" s="21">
        <v>41462</v>
      </c>
      <c r="B31" s="6">
        <v>4</v>
      </c>
      <c r="C31" s="6">
        <v>6</v>
      </c>
      <c r="D31" s="6" t="s">
        <v>14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f t="shared" si="0"/>
        <v>0</v>
      </c>
      <c r="K31" s="10">
        <f t="shared" si="8"/>
        <v>0</v>
      </c>
      <c r="L31" s="10">
        <f t="shared" si="15"/>
        <v>7.384615384615385</v>
      </c>
      <c r="M31" s="8">
        <f t="shared" si="16"/>
        <v>0</v>
      </c>
      <c r="N31" s="8">
        <f t="shared" si="14"/>
        <v>0</v>
      </c>
      <c r="O31" s="10">
        <f t="shared" si="17"/>
        <v>7.384615384615385</v>
      </c>
      <c r="P31" s="10">
        <f t="shared" si="18"/>
        <v>83.646153846153865</v>
      </c>
      <c r="Q31" s="10"/>
      <c r="R31" s="30">
        <v>13</v>
      </c>
      <c r="S31" s="31">
        <v>172</v>
      </c>
      <c r="T31" s="31">
        <v>1.67E-2</v>
      </c>
    </row>
    <row r="32" spans="1:20">
      <c r="A32" s="21">
        <v>41463</v>
      </c>
      <c r="B32" s="6">
        <v>4</v>
      </c>
      <c r="C32" s="6">
        <v>7</v>
      </c>
      <c r="D32" s="6" t="s">
        <v>14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f t="shared" si="0"/>
        <v>0</v>
      </c>
      <c r="K32" s="10">
        <f t="shared" si="8"/>
        <v>0</v>
      </c>
      <c r="L32" s="10">
        <f t="shared" si="15"/>
        <v>0</v>
      </c>
      <c r="M32" s="8">
        <f t="shared" si="16"/>
        <v>0</v>
      </c>
      <c r="N32" s="8">
        <f t="shared" si="14"/>
        <v>0</v>
      </c>
      <c r="O32" s="10">
        <f t="shared" si="17"/>
        <v>0</v>
      </c>
      <c r="P32" s="10">
        <f t="shared" si="18"/>
        <v>83.646153846153865</v>
      </c>
      <c r="Q32" s="10"/>
      <c r="R32" s="30">
        <v>19</v>
      </c>
      <c r="S32" s="31">
        <v>191</v>
      </c>
      <c r="T32" s="31">
        <v>1.8499999999999999E-2</v>
      </c>
    </row>
    <row r="33" spans="1:20">
      <c r="A33" s="21">
        <v>41464</v>
      </c>
      <c r="B33" s="6">
        <v>2</v>
      </c>
      <c r="C33" s="6">
        <v>2</v>
      </c>
      <c r="D33" s="6" t="s">
        <v>14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10">
        <f t="shared" si="0"/>
        <v>0</v>
      </c>
      <c r="K33" s="10">
        <f t="shared" si="8"/>
        <v>0</v>
      </c>
      <c r="L33" s="10">
        <f t="shared" si="15"/>
        <v>0</v>
      </c>
      <c r="M33" s="8">
        <f t="shared" si="16"/>
        <v>0</v>
      </c>
      <c r="N33" s="8">
        <f t="shared" si="14"/>
        <v>0</v>
      </c>
      <c r="O33" s="10">
        <f t="shared" si="17"/>
        <v>0</v>
      </c>
      <c r="P33" s="10">
        <f t="shared" si="18"/>
        <v>83.646153846153865</v>
      </c>
      <c r="Q33" s="42"/>
      <c r="R33" s="30">
        <v>12</v>
      </c>
      <c r="S33" s="31">
        <v>203</v>
      </c>
      <c r="T33" s="31">
        <v>1.9699999999999999E-2</v>
      </c>
    </row>
    <row r="34" spans="1:20" ht="16.5" customHeight="1">
      <c r="A34" s="21">
        <v>41465</v>
      </c>
      <c r="B34" s="6">
        <v>3</v>
      </c>
      <c r="C34" s="6">
        <v>3</v>
      </c>
      <c r="D34" s="6" t="s">
        <v>22</v>
      </c>
      <c r="E34" s="8">
        <v>0</v>
      </c>
      <c r="F34" s="8">
        <v>0</v>
      </c>
      <c r="G34" s="8">
        <v>2</v>
      </c>
      <c r="H34" s="8">
        <v>0</v>
      </c>
      <c r="I34" s="11">
        <v>0</v>
      </c>
      <c r="J34" s="10">
        <f t="shared" si="0"/>
        <v>0</v>
      </c>
      <c r="K34" s="10">
        <f t="shared" si="8"/>
        <v>0</v>
      </c>
      <c r="L34" s="10">
        <f>SUM(G34/120)*960</f>
        <v>16</v>
      </c>
      <c r="M34" s="8">
        <f t="shared" si="16"/>
        <v>0</v>
      </c>
      <c r="N34" s="10">
        <f t="shared" si="14"/>
        <v>0</v>
      </c>
      <c r="O34" s="10">
        <f t="shared" ref="O34:O37" si="19">SUM(J34+K34+L34)</f>
        <v>16</v>
      </c>
      <c r="P34" s="10">
        <f t="shared" ref="P34:P37" si="20">P33+O34</f>
        <v>99.646153846153865</v>
      </c>
      <c r="Q34" s="42"/>
      <c r="R34" s="30">
        <v>23</v>
      </c>
      <c r="S34" s="31">
        <v>226</v>
      </c>
      <c r="T34" s="31">
        <v>2.2100000000000002E-2</v>
      </c>
    </row>
    <row r="35" spans="1:20">
      <c r="A35" s="21">
        <v>41466</v>
      </c>
      <c r="B35" s="6">
        <v>3</v>
      </c>
      <c r="C35" s="6">
        <v>5</v>
      </c>
      <c r="D35" s="6" t="s">
        <v>14</v>
      </c>
      <c r="E35" s="8">
        <v>0</v>
      </c>
      <c r="F35" s="8">
        <v>0</v>
      </c>
      <c r="G35" s="8">
        <v>4</v>
      </c>
      <c r="H35" s="8">
        <v>0</v>
      </c>
      <c r="I35" s="8">
        <v>0</v>
      </c>
      <c r="J35" s="10">
        <f t="shared" si="0"/>
        <v>0</v>
      </c>
      <c r="K35" s="10">
        <f t="shared" si="8"/>
        <v>0</v>
      </c>
      <c r="L35" s="10">
        <f t="shared" ref="L35:L40" si="21">SUM(G35/130)*960</f>
        <v>29.53846153846154</v>
      </c>
      <c r="M35" s="8">
        <f t="shared" si="16"/>
        <v>0</v>
      </c>
      <c r="N35" s="8">
        <f t="shared" si="14"/>
        <v>0</v>
      </c>
      <c r="O35" s="10">
        <f t="shared" si="19"/>
        <v>29.53846153846154</v>
      </c>
      <c r="P35" s="10">
        <f t="shared" si="20"/>
        <v>129.1846153846154</v>
      </c>
      <c r="Q35" s="42"/>
      <c r="R35" s="30">
        <v>23</v>
      </c>
      <c r="S35" s="31">
        <v>249</v>
      </c>
      <c r="T35" s="32">
        <v>2.4199999999999999E-2</v>
      </c>
    </row>
    <row r="36" spans="1:20">
      <c r="A36" s="21">
        <v>41467</v>
      </c>
      <c r="B36" s="6">
        <v>7</v>
      </c>
      <c r="C36" s="6">
        <v>8</v>
      </c>
      <c r="D36" s="6" t="s">
        <v>14</v>
      </c>
      <c r="E36" s="8">
        <v>6</v>
      </c>
      <c r="F36" s="8">
        <v>1</v>
      </c>
      <c r="G36" s="8">
        <v>3</v>
      </c>
      <c r="H36" s="8">
        <v>0</v>
      </c>
      <c r="I36" s="8">
        <v>0</v>
      </c>
      <c r="J36" s="10">
        <f t="shared" si="0"/>
        <v>6.8571428571428568</v>
      </c>
      <c r="K36" s="10">
        <f t="shared" si="8"/>
        <v>7.384615384615385</v>
      </c>
      <c r="L36" s="10">
        <f t="shared" si="21"/>
        <v>22.153846153846153</v>
      </c>
      <c r="M36" s="8">
        <f t="shared" si="16"/>
        <v>0</v>
      </c>
      <c r="N36" s="8">
        <f t="shared" si="14"/>
        <v>0</v>
      </c>
      <c r="O36" s="10">
        <f t="shared" si="19"/>
        <v>36.395604395604394</v>
      </c>
      <c r="P36" s="10">
        <f t="shared" si="20"/>
        <v>165.58021978021981</v>
      </c>
      <c r="Q36" s="10"/>
      <c r="R36" s="30">
        <v>30</v>
      </c>
      <c r="S36" s="31">
        <v>279</v>
      </c>
      <c r="T36" s="31">
        <v>2.7199999999999998E-2</v>
      </c>
    </row>
    <row r="37" spans="1:20">
      <c r="A37" s="21">
        <v>41468</v>
      </c>
      <c r="B37" s="6">
        <v>7</v>
      </c>
      <c r="C37" s="6">
        <v>8</v>
      </c>
      <c r="D37" s="6" t="s">
        <v>14</v>
      </c>
      <c r="E37" s="8">
        <v>0</v>
      </c>
      <c r="F37" s="8">
        <v>0</v>
      </c>
      <c r="G37" s="8">
        <v>2</v>
      </c>
      <c r="H37" s="8">
        <v>0</v>
      </c>
      <c r="I37" s="8">
        <v>0</v>
      </c>
      <c r="J37" s="10">
        <f t="shared" si="0"/>
        <v>0</v>
      </c>
      <c r="K37" s="10">
        <f t="shared" si="8"/>
        <v>0</v>
      </c>
      <c r="L37" s="10">
        <f t="shared" si="21"/>
        <v>14.76923076923077</v>
      </c>
      <c r="M37" s="8">
        <f t="shared" si="16"/>
        <v>0</v>
      </c>
      <c r="N37" s="8">
        <f t="shared" si="14"/>
        <v>0</v>
      </c>
      <c r="O37" s="10">
        <f t="shared" si="19"/>
        <v>14.76923076923077</v>
      </c>
      <c r="P37" s="10">
        <f t="shared" si="20"/>
        <v>180.34945054945058</v>
      </c>
      <c r="Q37" s="10"/>
      <c r="R37" s="30">
        <v>27</v>
      </c>
      <c r="S37" s="31">
        <v>306</v>
      </c>
      <c r="T37" s="31">
        <v>2.9600000000000001E-2</v>
      </c>
    </row>
    <row r="38" spans="1:20">
      <c r="A38" s="21">
        <v>41469</v>
      </c>
      <c r="B38" s="6">
        <v>4</v>
      </c>
      <c r="C38" s="6">
        <v>6</v>
      </c>
      <c r="D38" s="6" t="s">
        <v>14</v>
      </c>
      <c r="E38" s="8">
        <v>0</v>
      </c>
      <c r="F38" s="8">
        <v>0</v>
      </c>
      <c r="G38" s="8">
        <v>1</v>
      </c>
      <c r="H38" s="8">
        <v>0</v>
      </c>
      <c r="I38" s="8">
        <v>1</v>
      </c>
      <c r="J38" s="10">
        <f t="shared" si="0"/>
        <v>0</v>
      </c>
      <c r="K38" s="10">
        <f t="shared" si="8"/>
        <v>0</v>
      </c>
      <c r="L38" s="10">
        <f t="shared" si="21"/>
        <v>7.384615384615385</v>
      </c>
      <c r="M38" s="8">
        <f t="shared" si="16"/>
        <v>0</v>
      </c>
      <c r="N38" s="10">
        <f t="shared" si="14"/>
        <v>7.384615384615385</v>
      </c>
      <c r="O38" s="10">
        <f t="shared" ref="O38:O42" si="22">SUM(J38+K38+L38)</f>
        <v>7.384615384615385</v>
      </c>
      <c r="P38" s="10">
        <f t="shared" ref="P38:P42" si="23">P37+O38</f>
        <v>187.73406593406597</v>
      </c>
      <c r="Q38" s="10"/>
      <c r="R38" s="30">
        <v>37</v>
      </c>
      <c r="S38" s="31">
        <v>343</v>
      </c>
      <c r="T38" s="31">
        <v>3.32E-2</v>
      </c>
    </row>
    <row r="39" spans="1:20">
      <c r="A39" s="21">
        <v>41470</v>
      </c>
      <c r="B39" s="6">
        <v>3</v>
      </c>
      <c r="C39" s="6">
        <v>6</v>
      </c>
      <c r="D39" s="6" t="s">
        <v>14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10">
        <f t="shared" si="0"/>
        <v>0</v>
      </c>
      <c r="K39" s="10">
        <f t="shared" si="8"/>
        <v>0</v>
      </c>
      <c r="L39" s="10">
        <f t="shared" si="21"/>
        <v>7.384615384615385</v>
      </c>
      <c r="M39" s="8">
        <f t="shared" si="16"/>
        <v>0</v>
      </c>
      <c r="N39" s="8">
        <f t="shared" si="14"/>
        <v>0</v>
      </c>
      <c r="O39" s="10">
        <f t="shared" si="22"/>
        <v>7.384615384615385</v>
      </c>
      <c r="P39" s="10">
        <f t="shared" si="23"/>
        <v>195.11868131868135</v>
      </c>
      <c r="Q39" s="10"/>
      <c r="R39" s="30">
        <v>26</v>
      </c>
      <c r="S39" s="31">
        <v>369</v>
      </c>
      <c r="T39" s="31">
        <v>3.5799999999999998E-2</v>
      </c>
    </row>
    <row r="40" spans="1:20">
      <c r="A40" s="21">
        <v>41471</v>
      </c>
      <c r="B40" s="6">
        <v>1</v>
      </c>
      <c r="C40" s="6">
        <v>3</v>
      </c>
      <c r="D40" s="6" t="s">
        <v>14</v>
      </c>
      <c r="E40" s="8">
        <v>0</v>
      </c>
      <c r="F40" s="8">
        <v>0</v>
      </c>
      <c r="G40" s="8">
        <v>2</v>
      </c>
      <c r="H40" s="8">
        <v>0</v>
      </c>
      <c r="I40" s="8">
        <v>0</v>
      </c>
      <c r="J40" s="10">
        <f t="shared" si="0"/>
        <v>0</v>
      </c>
      <c r="K40" s="10">
        <f t="shared" si="8"/>
        <v>0</v>
      </c>
      <c r="L40" s="10">
        <f t="shared" si="21"/>
        <v>14.76923076923077</v>
      </c>
      <c r="M40" s="8">
        <f t="shared" si="16"/>
        <v>0</v>
      </c>
      <c r="N40" s="8">
        <f t="shared" si="14"/>
        <v>0</v>
      </c>
      <c r="O40" s="10">
        <f t="shared" si="22"/>
        <v>14.76923076923077</v>
      </c>
      <c r="P40" s="10">
        <f t="shared" si="23"/>
        <v>209.88791208791213</v>
      </c>
      <c r="Q40" s="10"/>
      <c r="R40" s="30">
        <v>31</v>
      </c>
      <c r="S40" s="31">
        <v>400</v>
      </c>
      <c r="T40" s="31">
        <v>3.9E-2</v>
      </c>
    </row>
    <row r="41" spans="1:20">
      <c r="A41" s="21">
        <v>41472</v>
      </c>
      <c r="B41" s="6">
        <v>1</v>
      </c>
      <c r="C41" s="6">
        <v>1</v>
      </c>
      <c r="D41" s="6" t="s">
        <v>23</v>
      </c>
      <c r="E41" s="8">
        <v>0</v>
      </c>
      <c r="F41" s="8">
        <v>1</v>
      </c>
      <c r="G41" s="8">
        <v>5</v>
      </c>
      <c r="H41" s="8">
        <v>0</v>
      </c>
      <c r="I41" s="8">
        <v>0</v>
      </c>
      <c r="J41" s="10">
        <f t="shared" si="0"/>
        <v>0</v>
      </c>
      <c r="K41" s="10">
        <f>SUM(F41/80)*960</f>
        <v>12</v>
      </c>
      <c r="L41" s="10">
        <f>SUM(G41/80)*960</f>
        <v>60</v>
      </c>
      <c r="M41" s="10">
        <f>SUM(H41/80)*960</f>
        <v>0</v>
      </c>
      <c r="N41" s="10">
        <f>SUM(I41/80)*960</f>
        <v>0</v>
      </c>
      <c r="O41" s="10">
        <f t="shared" si="22"/>
        <v>72</v>
      </c>
      <c r="P41" s="10">
        <f t="shared" si="23"/>
        <v>281.88791208791213</v>
      </c>
      <c r="Q41" s="10"/>
      <c r="R41" s="30">
        <v>47</v>
      </c>
      <c r="S41" s="31">
        <v>447</v>
      </c>
      <c r="T41" s="31">
        <v>4.3400000000000001E-2</v>
      </c>
    </row>
    <row r="42" spans="1:20">
      <c r="A42" s="21">
        <v>41473</v>
      </c>
      <c r="B42" s="6">
        <v>6</v>
      </c>
      <c r="C42" s="6">
        <v>7</v>
      </c>
      <c r="D42" s="6" t="s">
        <v>14</v>
      </c>
      <c r="E42" s="8">
        <v>1</v>
      </c>
      <c r="F42" s="8">
        <v>1</v>
      </c>
      <c r="G42" s="8">
        <v>1</v>
      </c>
      <c r="H42" s="8">
        <v>0</v>
      </c>
      <c r="I42" s="8">
        <v>0</v>
      </c>
      <c r="J42" s="10">
        <f t="shared" si="0"/>
        <v>1.1666666666666665</v>
      </c>
      <c r="K42" s="10">
        <f>SUM(F42/130)*960</f>
        <v>7.384615384615385</v>
      </c>
      <c r="L42" s="10">
        <f>SUM(G42/130)*960</f>
        <v>7.384615384615385</v>
      </c>
      <c r="M42" s="8">
        <f t="shared" si="16"/>
        <v>0</v>
      </c>
      <c r="N42" s="8">
        <f t="shared" si="14"/>
        <v>0</v>
      </c>
      <c r="O42" s="10">
        <f t="shared" si="22"/>
        <v>15.935897435897436</v>
      </c>
      <c r="P42" s="10">
        <f t="shared" si="23"/>
        <v>297.82380952380959</v>
      </c>
      <c r="Q42" s="10"/>
      <c r="R42" s="30">
        <v>32</v>
      </c>
      <c r="S42" s="31">
        <v>479</v>
      </c>
      <c r="T42" s="32">
        <v>4.7E-2</v>
      </c>
    </row>
    <row r="43" spans="1:20">
      <c r="A43" s="21">
        <v>41474</v>
      </c>
      <c r="B43" s="6">
        <v>5</v>
      </c>
      <c r="C43" s="6">
        <v>8</v>
      </c>
      <c r="D43" s="6" t="s">
        <v>14</v>
      </c>
      <c r="E43" s="8">
        <v>0</v>
      </c>
      <c r="F43" s="8">
        <v>2</v>
      </c>
      <c r="G43" s="8">
        <v>10</v>
      </c>
      <c r="H43" s="8">
        <v>0</v>
      </c>
      <c r="I43" s="8">
        <v>0</v>
      </c>
      <c r="J43" s="10">
        <f t="shared" ref="J43:J56" si="24">SUM(E43/B43)*C43</f>
        <v>0</v>
      </c>
      <c r="K43" s="10">
        <f t="shared" ref="K43:K55" si="25">SUM(F43/130)*960</f>
        <v>14.76923076923077</v>
      </c>
      <c r="L43" s="10">
        <f t="shared" ref="L43:L55" si="26">SUM(G43/130)*960</f>
        <v>73.846153846153854</v>
      </c>
      <c r="M43" s="8">
        <f t="shared" ref="M43:M55" si="27">SUM(H43/130)*960</f>
        <v>0</v>
      </c>
      <c r="N43" s="8">
        <f t="shared" ref="N43:N55" si="28">SUM(I43/130)*960</f>
        <v>0</v>
      </c>
      <c r="O43" s="10">
        <f t="shared" ref="O43:O56" si="29">SUM(J43+K43+L43)</f>
        <v>88.615384615384627</v>
      </c>
      <c r="P43" s="10">
        <f t="shared" ref="P43:P105" si="30">P42+O43</f>
        <v>386.43919413919423</v>
      </c>
      <c r="Q43" s="10"/>
      <c r="R43" s="30">
        <v>54</v>
      </c>
      <c r="S43" s="31">
        <v>533</v>
      </c>
      <c r="T43" s="31">
        <v>5.33E-2</v>
      </c>
    </row>
    <row r="44" spans="1:20">
      <c r="A44" s="21">
        <v>41475</v>
      </c>
      <c r="B44" s="6">
        <v>5</v>
      </c>
      <c r="C44" s="6">
        <v>8</v>
      </c>
      <c r="D44" s="6" t="s">
        <v>14</v>
      </c>
      <c r="E44" s="8">
        <v>3</v>
      </c>
      <c r="F44" s="8">
        <v>1</v>
      </c>
      <c r="G44" s="8">
        <v>16</v>
      </c>
      <c r="H44" s="8">
        <v>0</v>
      </c>
      <c r="I44" s="8">
        <v>0</v>
      </c>
      <c r="J44" s="10">
        <f t="shared" si="24"/>
        <v>4.8</v>
      </c>
      <c r="K44" s="10">
        <f t="shared" si="25"/>
        <v>7.384615384615385</v>
      </c>
      <c r="L44" s="10">
        <f t="shared" si="26"/>
        <v>118.15384615384616</v>
      </c>
      <c r="M44" s="8">
        <f t="shared" si="27"/>
        <v>0</v>
      </c>
      <c r="N44" s="8">
        <f t="shared" si="28"/>
        <v>0</v>
      </c>
      <c r="O44" s="10">
        <f t="shared" si="29"/>
        <v>130.33846153846156</v>
      </c>
      <c r="P44" s="10">
        <f t="shared" si="30"/>
        <v>516.77765567765573</v>
      </c>
      <c r="Q44" s="10"/>
      <c r="R44" s="30">
        <v>50</v>
      </c>
      <c r="S44" s="31">
        <v>583</v>
      </c>
      <c r="T44" s="31">
        <v>5.8500000000000003E-2</v>
      </c>
    </row>
    <row r="45" spans="1:20">
      <c r="A45" s="21">
        <v>41476</v>
      </c>
      <c r="B45" s="6">
        <v>2</v>
      </c>
      <c r="C45" s="6">
        <v>6</v>
      </c>
      <c r="D45" s="6" t="s">
        <v>14</v>
      </c>
      <c r="E45" s="8">
        <v>4</v>
      </c>
      <c r="F45" s="8">
        <v>1</v>
      </c>
      <c r="G45" s="8">
        <v>11</v>
      </c>
      <c r="H45" s="8">
        <v>0</v>
      </c>
      <c r="I45" s="8">
        <v>0</v>
      </c>
      <c r="J45" s="10">
        <f t="shared" si="24"/>
        <v>12</v>
      </c>
      <c r="K45" s="10">
        <f t="shared" si="25"/>
        <v>7.384615384615385</v>
      </c>
      <c r="L45" s="10">
        <f t="shared" si="26"/>
        <v>81.230769230769241</v>
      </c>
      <c r="M45" s="8">
        <f t="shared" si="27"/>
        <v>0</v>
      </c>
      <c r="N45" s="8">
        <f t="shared" si="28"/>
        <v>0</v>
      </c>
      <c r="O45" s="10">
        <f t="shared" si="29"/>
        <v>100.61538461538463</v>
      </c>
      <c r="P45" s="10">
        <f t="shared" si="30"/>
        <v>617.39304029304037</v>
      </c>
      <c r="Q45" s="10"/>
      <c r="R45" s="30">
        <v>57</v>
      </c>
      <c r="S45" s="31">
        <v>640</v>
      </c>
      <c r="T45" s="31">
        <v>6.4500000000000002E-2</v>
      </c>
    </row>
    <row r="46" spans="1:20">
      <c r="A46" s="21">
        <v>41477</v>
      </c>
      <c r="B46" s="6">
        <v>3</v>
      </c>
      <c r="C46" s="6">
        <v>4</v>
      </c>
      <c r="D46" s="6" t="s">
        <v>14</v>
      </c>
      <c r="E46" s="8">
        <v>0</v>
      </c>
      <c r="F46" s="8">
        <v>1</v>
      </c>
      <c r="G46" s="8">
        <v>2</v>
      </c>
      <c r="H46" s="8">
        <v>0</v>
      </c>
      <c r="I46" s="8">
        <v>0</v>
      </c>
      <c r="J46" s="10">
        <f t="shared" si="24"/>
        <v>0</v>
      </c>
      <c r="K46" s="10">
        <f t="shared" si="25"/>
        <v>7.384615384615385</v>
      </c>
      <c r="L46" s="10">
        <f t="shared" si="26"/>
        <v>14.76923076923077</v>
      </c>
      <c r="M46" s="10">
        <f t="shared" si="27"/>
        <v>0</v>
      </c>
      <c r="N46" s="10">
        <f t="shared" si="28"/>
        <v>0</v>
      </c>
      <c r="O46" s="10">
        <f t="shared" si="29"/>
        <v>22.153846153846153</v>
      </c>
      <c r="P46" s="10">
        <f t="shared" si="30"/>
        <v>639.54688644688656</v>
      </c>
      <c r="Q46" s="10"/>
      <c r="R46" s="30">
        <v>72</v>
      </c>
      <c r="S46" s="31">
        <v>712</v>
      </c>
      <c r="T46" s="31">
        <v>7.0900000000000005E-2</v>
      </c>
    </row>
    <row r="47" spans="1:20">
      <c r="A47" s="21">
        <v>41478</v>
      </c>
      <c r="B47" s="6">
        <v>1</v>
      </c>
      <c r="C47" s="6">
        <v>3</v>
      </c>
      <c r="D47" s="6" t="s">
        <v>14</v>
      </c>
      <c r="E47" s="8">
        <v>0</v>
      </c>
      <c r="F47" s="8">
        <v>1</v>
      </c>
      <c r="G47" s="8">
        <v>3</v>
      </c>
      <c r="H47" s="8">
        <v>0</v>
      </c>
      <c r="I47" s="8">
        <v>0</v>
      </c>
      <c r="J47" s="10">
        <f t="shared" si="24"/>
        <v>0</v>
      </c>
      <c r="K47" s="10">
        <f t="shared" si="25"/>
        <v>7.384615384615385</v>
      </c>
      <c r="L47" s="10">
        <f t="shared" si="26"/>
        <v>22.153846153846153</v>
      </c>
      <c r="M47" s="8">
        <f t="shared" si="27"/>
        <v>0</v>
      </c>
      <c r="N47" s="10">
        <f t="shared" si="28"/>
        <v>0</v>
      </c>
      <c r="O47" s="10">
        <f t="shared" si="29"/>
        <v>29.53846153846154</v>
      </c>
      <c r="P47" s="10">
        <f t="shared" si="30"/>
        <v>669.08534798534811</v>
      </c>
      <c r="Q47" s="10"/>
      <c r="R47" s="30">
        <v>81</v>
      </c>
      <c r="S47" s="31">
        <v>793</v>
      </c>
      <c r="T47" s="31">
        <v>7.9299999999999995E-2</v>
      </c>
    </row>
    <row r="48" spans="1:20">
      <c r="A48" s="21">
        <v>41479</v>
      </c>
      <c r="B48" s="6">
        <v>3</v>
      </c>
      <c r="C48" s="6">
        <v>5</v>
      </c>
      <c r="D48" s="6" t="s">
        <v>14</v>
      </c>
      <c r="E48" s="8">
        <v>0</v>
      </c>
      <c r="F48" s="8">
        <v>1</v>
      </c>
      <c r="G48" s="8">
        <v>8</v>
      </c>
      <c r="H48" s="8">
        <v>0</v>
      </c>
      <c r="I48" s="8">
        <v>2</v>
      </c>
      <c r="J48" s="10">
        <f t="shared" si="24"/>
        <v>0</v>
      </c>
      <c r="K48" s="10">
        <f t="shared" si="25"/>
        <v>7.384615384615385</v>
      </c>
      <c r="L48" s="10">
        <f t="shared" si="26"/>
        <v>59.07692307692308</v>
      </c>
      <c r="M48" s="10">
        <f t="shared" si="27"/>
        <v>0</v>
      </c>
      <c r="N48" s="10">
        <f t="shared" si="28"/>
        <v>14.76923076923077</v>
      </c>
      <c r="O48" s="10">
        <f t="shared" si="29"/>
        <v>66.461538461538467</v>
      </c>
      <c r="P48" s="10">
        <f t="shared" si="30"/>
        <v>735.54688644688656</v>
      </c>
      <c r="Q48" s="10"/>
      <c r="R48" s="30">
        <v>84</v>
      </c>
      <c r="S48" s="31">
        <v>877</v>
      </c>
      <c r="T48" s="31">
        <v>8.7499999999999994E-2</v>
      </c>
    </row>
    <row r="49" spans="1:23">
      <c r="A49" s="21">
        <v>41480</v>
      </c>
      <c r="B49" s="6">
        <v>4</v>
      </c>
      <c r="C49" s="6">
        <v>8</v>
      </c>
      <c r="D49" s="6" t="s">
        <v>14</v>
      </c>
      <c r="E49" s="8">
        <v>45</v>
      </c>
      <c r="F49" s="8">
        <v>1</v>
      </c>
      <c r="G49" s="8">
        <v>12</v>
      </c>
      <c r="H49" s="8">
        <v>1</v>
      </c>
      <c r="I49" s="8">
        <v>0</v>
      </c>
      <c r="J49" s="10">
        <f t="shared" si="24"/>
        <v>90</v>
      </c>
      <c r="K49" s="10">
        <f t="shared" si="25"/>
        <v>7.384615384615385</v>
      </c>
      <c r="L49" s="10">
        <f t="shared" si="26"/>
        <v>88.615384615384613</v>
      </c>
      <c r="M49" s="10">
        <f t="shared" si="27"/>
        <v>7.384615384615385</v>
      </c>
      <c r="N49" s="10">
        <f t="shared" si="28"/>
        <v>0</v>
      </c>
      <c r="O49" s="10">
        <f t="shared" si="29"/>
        <v>186</v>
      </c>
      <c r="P49" s="10">
        <f t="shared" si="30"/>
        <v>921.54688644688656</v>
      </c>
      <c r="Q49" s="10"/>
      <c r="R49" s="30">
        <v>91</v>
      </c>
      <c r="S49" s="31">
        <v>968</v>
      </c>
      <c r="T49" s="31">
        <v>9.7299999999999998E-2</v>
      </c>
    </row>
    <row r="50" spans="1:23">
      <c r="A50" s="21">
        <v>41481</v>
      </c>
      <c r="B50" s="6">
        <v>4</v>
      </c>
      <c r="C50" s="6">
        <v>8</v>
      </c>
      <c r="D50" s="6" t="s">
        <v>14</v>
      </c>
      <c r="E50" s="8">
        <v>3</v>
      </c>
      <c r="F50" s="8">
        <v>2</v>
      </c>
      <c r="G50" s="8">
        <v>8</v>
      </c>
      <c r="H50" s="8">
        <v>2</v>
      </c>
      <c r="I50" s="8">
        <v>0</v>
      </c>
      <c r="J50" s="10">
        <f t="shared" si="24"/>
        <v>6</v>
      </c>
      <c r="K50" s="10">
        <f t="shared" si="25"/>
        <v>14.76923076923077</v>
      </c>
      <c r="L50" s="10">
        <f t="shared" si="26"/>
        <v>59.07692307692308</v>
      </c>
      <c r="M50" s="10">
        <f t="shared" si="27"/>
        <v>14.76923076923077</v>
      </c>
      <c r="N50" s="8">
        <f t="shared" si="28"/>
        <v>0</v>
      </c>
      <c r="O50" s="10">
        <f t="shared" si="29"/>
        <v>79.846153846153854</v>
      </c>
      <c r="P50" s="10">
        <f t="shared" si="30"/>
        <v>1001.3930402930404</v>
      </c>
      <c r="Q50" s="10"/>
      <c r="R50" s="30">
        <v>85</v>
      </c>
      <c r="S50" s="31">
        <v>1053</v>
      </c>
      <c r="T50" s="31">
        <v>0.10580000000000001</v>
      </c>
    </row>
    <row r="51" spans="1:23">
      <c r="A51" s="21">
        <v>41482</v>
      </c>
      <c r="B51" s="6">
        <v>5</v>
      </c>
      <c r="C51" s="6">
        <v>6</v>
      </c>
      <c r="D51" s="6" t="s">
        <v>14</v>
      </c>
      <c r="E51" s="8">
        <v>0</v>
      </c>
      <c r="F51" s="8">
        <v>3</v>
      </c>
      <c r="G51" s="8">
        <v>14</v>
      </c>
      <c r="H51" s="8">
        <v>0</v>
      </c>
      <c r="I51" s="8">
        <v>0</v>
      </c>
      <c r="J51" s="10">
        <f t="shared" si="24"/>
        <v>0</v>
      </c>
      <c r="K51" s="10">
        <f t="shared" si="25"/>
        <v>22.153846153846153</v>
      </c>
      <c r="L51" s="10">
        <f t="shared" si="26"/>
        <v>103.38461538461539</v>
      </c>
      <c r="M51" s="10">
        <f t="shared" si="27"/>
        <v>0</v>
      </c>
      <c r="N51" s="10">
        <f t="shared" si="28"/>
        <v>0</v>
      </c>
      <c r="O51" s="10">
        <f t="shared" si="29"/>
        <v>125.53846153846155</v>
      </c>
      <c r="P51" s="10">
        <f t="shared" si="30"/>
        <v>1126.9315018315019</v>
      </c>
      <c r="Q51" s="10"/>
      <c r="R51" s="30">
        <v>122</v>
      </c>
      <c r="S51" s="31">
        <v>1175</v>
      </c>
      <c r="T51" s="31">
        <v>0.1167</v>
      </c>
    </row>
    <row r="52" spans="1:23">
      <c r="A52" s="21">
        <v>41483</v>
      </c>
      <c r="B52" s="6">
        <v>4</v>
      </c>
      <c r="C52" s="6">
        <v>6</v>
      </c>
      <c r="D52" s="6" t="s">
        <v>14</v>
      </c>
      <c r="E52" s="8">
        <v>0</v>
      </c>
      <c r="F52" s="8">
        <v>4</v>
      </c>
      <c r="G52" s="8">
        <v>18</v>
      </c>
      <c r="H52" s="8">
        <v>0</v>
      </c>
      <c r="I52" s="8">
        <v>3</v>
      </c>
      <c r="J52" s="10">
        <f t="shared" si="24"/>
        <v>0</v>
      </c>
      <c r="K52" s="10">
        <f t="shared" si="25"/>
        <v>29.53846153846154</v>
      </c>
      <c r="L52" s="10">
        <f t="shared" si="26"/>
        <v>132.92307692307693</v>
      </c>
      <c r="M52" s="10">
        <f t="shared" si="27"/>
        <v>0</v>
      </c>
      <c r="N52" s="10">
        <f t="shared" si="28"/>
        <v>22.153846153846153</v>
      </c>
      <c r="O52" s="10">
        <f t="shared" si="29"/>
        <v>162.46153846153848</v>
      </c>
      <c r="P52" s="10">
        <f t="shared" si="30"/>
        <v>1289.3930402930405</v>
      </c>
      <c r="Q52" s="10"/>
      <c r="R52" s="30">
        <v>111</v>
      </c>
      <c r="S52" s="31">
        <v>1286</v>
      </c>
      <c r="T52" s="31">
        <v>0.1278</v>
      </c>
    </row>
    <row r="53" spans="1:23">
      <c r="A53" s="21">
        <v>41484</v>
      </c>
      <c r="B53" s="6">
        <v>1</v>
      </c>
      <c r="C53" s="6">
        <v>2</v>
      </c>
      <c r="D53" s="6" t="s">
        <v>14</v>
      </c>
      <c r="E53" s="8">
        <v>0</v>
      </c>
      <c r="F53" s="8">
        <v>4</v>
      </c>
      <c r="G53" s="8">
        <v>11</v>
      </c>
      <c r="H53" s="8">
        <v>0</v>
      </c>
      <c r="I53" s="8">
        <v>2</v>
      </c>
      <c r="J53" s="10">
        <f t="shared" si="24"/>
        <v>0</v>
      </c>
      <c r="K53" s="10">
        <f t="shared" si="25"/>
        <v>29.53846153846154</v>
      </c>
      <c r="L53" s="10">
        <f t="shared" si="26"/>
        <v>81.230769230769241</v>
      </c>
      <c r="M53" s="10">
        <f t="shared" si="27"/>
        <v>0</v>
      </c>
      <c r="N53" s="10">
        <f t="shared" si="28"/>
        <v>14.76923076923077</v>
      </c>
      <c r="O53" s="10">
        <f t="shared" si="29"/>
        <v>110.76923076923077</v>
      </c>
      <c r="P53" s="10">
        <f t="shared" si="30"/>
        <v>1400.1622710622712</v>
      </c>
      <c r="Q53" s="10"/>
      <c r="R53" s="30">
        <v>101</v>
      </c>
      <c r="S53" s="31">
        <v>1387</v>
      </c>
      <c r="T53" s="31">
        <v>0.1376</v>
      </c>
    </row>
    <row r="54" spans="1:23">
      <c r="A54" s="21">
        <v>41485</v>
      </c>
      <c r="B54" s="6">
        <v>3</v>
      </c>
      <c r="C54" s="6">
        <v>5</v>
      </c>
      <c r="D54" s="6" t="s">
        <v>14</v>
      </c>
      <c r="E54" s="8">
        <v>60</v>
      </c>
      <c r="F54" s="8">
        <v>4</v>
      </c>
      <c r="G54" s="8">
        <v>33</v>
      </c>
      <c r="H54" s="8">
        <v>0</v>
      </c>
      <c r="I54" s="8">
        <v>2</v>
      </c>
      <c r="J54" s="10">
        <f t="shared" si="24"/>
        <v>100</v>
      </c>
      <c r="K54" s="10">
        <f t="shared" si="25"/>
        <v>29.53846153846154</v>
      </c>
      <c r="L54" s="10">
        <f t="shared" si="26"/>
        <v>243.69230769230768</v>
      </c>
      <c r="M54" s="8">
        <f t="shared" si="27"/>
        <v>0</v>
      </c>
      <c r="N54" s="10">
        <f t="shared" si="28"/>
        <v>14.76923076923077</v>
      </c>
      <c r="O54" s="10">
        <f t="shared" si="29"/>
        <v>373.23076923076923</v>
      </c>
      <c r="P54" s="10">
        <f t="shared" si="30"/>
        <v>1773.3930402930405</v>
      </c>
      <c r="Q54" s="10"/>
      <c r="R54" s="30">
        <v>115</v>
      </c>
      <c r="S54" s="31">
        <v>1502</v>
      </c>
      <c r="T54" s="32">
        <v>0.1492</v>
      </c>
    </row>
    <row r="55" spans="1:23">
      <c r="A55" s="21">
        <v>41486</v>
      </c>
      <c r="B55" s="6">
        <v>2</v>
      </c>
      <c r="C55" s="6">
        <v>5</v>
      </c>
      <c r="D55" s="6" t="s">
        <v>14</v>
      </c>
      <c r="E55" s="8">
        <v>18</v>
      </c>
      <c r="F55" s="8">
        <v>1</v>
      </c>
      <c r="G55" s="8">
        <v>15</v>
      </c>
      <c r="H55" s="8">
        <v>0</v>
      </c>
      <c r="I55" s="8">
        <v>1</v>
      </c>
      <c r="J55" s="10">
        <f t="shared" si="24"/>
        <v>45</v>
      </c>
      <c r="K55" s="10">
        <f t="shared" si="25"/>
        <v>7.384615384615385</v>
      </c>
      <c r="L55" s="10">
        <f t="shared" si="26"/>
        <v>110.76923076923077</v>
      </c>
      <c r="M55" s="8">
        <f t="shared" si="27"/>
        <v>0</v>
      </c>
      <c r="N55" s="10">
        <f t="shared" si="28"/>
        <v>7.384615384615385</v>
      </c>
      <c r="O55" s="10">
        <f t="shared" si="29"/>
        <v>163.15384615384616</v>
      </c>
      <c r="P55" s="10">
        <f t="shared" si="30"/>
        <v>1936.5468864468867</v>
      </c>
      <c r="Q55" s="10"/>
      <c r="R55" s="30">
        <v>163</v>
      </c>
      <c r="S55" s="31">
        <v>1665</v>
      </c>
      <c r="T55" s="31">
        <v>0.16450000000000001</v>
      </c>
    </row>
    <row r="56" spans="1:23">
      <c r="A56" s="21">
        <v>41487</v>
      </c>
      <c r="B56" s="6">
        <v>6</v>
      </c>
      <c r="C56" s="6">
        <v>13</v>
      </c>
      <c r="D56" s="6" t="s">
        <v>24</v>
      </c>
      <c r="E56" s="8">
        <v>1</v>
      </c>
      <c r="F56" s="45">
        <v>3</v>
      </c>
      <c r="G56" s="8">
        <v>19</v>
      </c>
      <c r="H56" s="8">
        <v>0</v>
      </c>
      <c r="I56" s="8">
        <v>1</v>
      </c>
      <c r="J56" s="10">
        <f t="shared" si="24"/>
        <v>2.1666666666666665</v>
      </c>
      <c r="K56" s="10">
        <f>SUM(F56/110)*720</f>
        <v>19.636363636363637</v>
      </c>
      <c r="L56" s="10">
        <f>SUM(G56/110)*720</f>
        <v>124.36363636363636</v>
      </c>
      <c r="M56" s="10">
        <f>SUM(H56/110)*720</f>
        <v>0</v>
      </c>
      <c r="N56" s="10">
        <f>SUM(I56/110)*720</f>
        <v>6.545454545454545</v>
      </c>
      <c r="O56" s="10">
        <f t="shared" si="29"/>
        <v>146.16666666666666</v>
      </c>
      <c r="P56" s="10">
        <f t="shared" si="30"/>
        <v>2082.7135531135532</v>
      </c>
      <c r="Q56" s="35"/>
      <c r="R56" s="30">
        <v>135</v>
      </c>
      <c r="S56" s="31">
        <v>1800</v>
      </c>
      <c r="T56" s="33">
        <v>0.1782</v>
      </c>
    </row>
    <row r="57" spans="1:23">
      <c r="A57" s="21">
        <v>41488</v>
      </c>
      <c r="B57" s="6">
        <v>5</v>
      </c>
      <c r="C57" s="6">
        <v>7</v>
      </c>
      <c r="D57" s="6" t="s">
        <v>24</v>
      </c>
      <c r="E57" s="8">
        <v>3</v>
      </c>
      <c r="F57" s="8">
        <v>6</v>
      </c>
      <c r="G57" s="8">
        <v>11</v>
      </c>
      <c r="H57" s="8">
        <v>1</v>
      </c>
      <c r="I57" s="8">
        <v>4</v>
      </c>
      <c r="J57" s="10">
        <f t="shared" ref="J57:J118" si="31">SUM(E57/B57)*C57</f>
        <v>4.2</v>
      </c>
      <c r="K57" s="10">
        <f t="shared" ref="K57:K118" si="32">SUM(F57/110)*720</f>
        <v>39.272727272727273</v>
      </c>
      <c r="L57" s="10">
        <f t="shared" ref="L57:L118" si="33">SUM(G57/110)*720</f>
        <v>72</v>
      </c>
      <c r="M57" s="10">
        <f t="shared" ref="M57:M118" si="34">SUM(H57/110)*720</f>
        <v>6.545454545454545</v>
      </c>
      <c r="N57" s="10">
        <f t="shared" ref="N57:N118" si="35">SUM(I57/110)*720</f>
        <v>26.18181818181818</v>
      </c>
      <c r="O57" s="10">
        <f t="shared" ref="O57:O118" si="36">SUM(J57+K57+L57)</f>
        <v>115.47272727272727</v>
      </c>
      <c r="P57" s="10">
        <f t="shared" si="30"/>
        <v>2198.1862803862805</v>
      </c>
      <c r="Q57" s="10"/>
      <c r="R57" s="30">
        <v>122</v>
      </c>
      <c r="S57" s="33">
        <v>1922</v>
      </c>
      <c r="T57" s="34">
        <v>0.18920000000000001</v>
      </c>
    </row>
    <row r="58" spans="1:23">
      <c r="A58" s="21">
        <v>41489</v>
      </c>
      <c r="B58" s="6">
        <v>5</v>
      </c>
      <c r="C58" s="6">
        <v>7</v>
      </c>
      <c r="D58" s="6" t="s">
        <v>24</v>
      </c>
      <c r="E58" s="8">
        <v>0</v>
      </c>
      <c r="F58" s="8">
        <v>2</v>
      </c>
      <c r="G58" s="8">
        <v>11</v>
      </c>
      <c r="H58" s="8">
        <v>1</v>
      </c>
      <c r="I58" s="8">
        <v>0</v>
      </c>
      <c r="J58" s="10">
        <f t="shared" si="31"/>
        <v>0</v>
      </c>
      <c r="K58" s="10">
        <f t="shared" si="32"/>
        <v>13.09090909090909</v>
      </c>
      <c r="L58" s="10">
        <f t="shared" si="33"/>
        <v>72</v>
      </c>
      <c r="M58" s="10">
        <f t="shared" si="34"/>
        <v>6.545454545454545</v>
      </c>
      <c r="N58" s="10">
        <f t="shared" si="35"/>
        <v>0</v>
      </c>
      <c r="O58" s="10">
        <f t="shared" si="36"/>
        <v>85.090909090909093</v>
      </c>
      <c r="P58" s="10">
        <f t="shared" si="30"/>
        <v>2283.2771894771895</v>
      </c>
      <c r="Q58" s="10"/>
      <c r="R58" s="30">
        <v>168</v>
      </c>
      <c r="S58" s="33">
        <v>2090</v>
      </c>
      <c r="T58" s="33">
        <v>0.20399999999999999</v>
      </c>
      <c r="V58" s="35"/>
      <c r="W58" s="35"/>
    </row>
    <row r="59" spans="1:23">
      <c r="A59" s="21">
        <v>41490</v>
      </c>
      <c r="B59" s="12">
        <v>7</v>
      </c>
      <c r="C59" s="12">
        <v>8</v>
      </c>
      <c r="D59" s="6" t="s">
        <v>24</v>
      </c>
      <c r="E59" s="13">
        <v>1</v>
      </c>
      <c r="F59" s="13">
        <v>1</v>
      </c>
      <c r="G59" s="13">
        <v>10</v>
      </c>
      <c r="H59" s="13">
        <v>1</v>
      </c>
      <c r="I59" s="13">
        <v>1</v>
      </c>
      <c r="J59" s="10">
        <f t="shared" si="31"/>
        <v>1.1428571428571428</v>
      </c>
      <c r="K59" s="10">
        <f t="shared" si="32"/>
        <v>6.545454545454545</v>
      </c>
      <c r="L59" s="10">
        <f t="shared" si="33"/>
        <v>65.454545454545453</v>
      </c>
      <c r="M59" s="10">
        <f t="shared" si="34"/>
        <v>6.545454545454545</v>
      </c>
      <c r="N59" s="10">
        <f t="shared" si="35"/>
        <v>6.545454545454545</v>
      </c>
      <c r="O59" s="10">
        <f t="shared" si="36"/>
        <v>73.142857142857139</v>
      </c>
      <c r="P59" s="10">
        <f t="shared" si="30"/>
        <v>2356.4200466200468</v>
      </c>
      <c r="Q59" s="14"/>
      <c r="R59" s="30">
        <v>171</v>
      </c>
      <c r="S59" s="33">
        <v>2261</v>
      </c>
      <c r="T59" s="33">
        <v>0.21890000000000001</v>
      </c>
      <c r="V59" s="35"/>
      <c r="W59" s="35"/>
    </row>
    <row r="60" spans="1:23">
      <c r="A60" s="21">
        <v>41491</v>
      </c>
      <c r="B60" s="12">
        <v>6</v>
      </c>
      <c r="C60" s="12">
        <v>10</v>
      </c>
      <c r="D60" s="6" t="s">
        <v>24</v>
      </c>
      <c r="E60" s="13">
        <v>0</v>
      </c>
      <c r="F60" s="13">
        <v>4</v>
      </c>
      <c r="G60" s="13">
        <v>17</v>
      </c>
      <c r="H60" s="13">
        <v>0</v>
      </c>
      <c r="I60" s="13">
        <v>0</v>
      </c>
      <c r="J60" s="10">
        <f t="shared" si="31"/>
        <v>0</v>
      </c>
      <c r="K60" s="10">
        <f t="shared" si="32"/>
        <v>26.18181818181818</v>
      </c>
      <c r="L60" s="10">
        <f t="shared" si="33"/>
        <v>111.27272727272727</v>
      </c>
      <c r="M60" s="10">
        <f t="shared" si="34"/>
        <v>0</v>
      </c>
      <c r="N60" s="10">
        <f t="shared" si="35"/>
        <v>0</v>
      </c>
      <c r="O60" s="10">
        <f t="shared" si="36"/>
        <v>137.45454545454544</v>
      </c>
      <c r="P60" s="10">
        <f t="shared" si="30"/>
        <v>2493.8745920745923</v>
      </c>
      <c r="Q60" s="14"/>
      <c r="R60" s="30">
        <v>218</v>
      </c>
      <c r="S60" s="33">
        <v>2479</v>
      </c>
      <c r="T60" s="33">
        <v>0.2361</v>
      </c>
      <c r="V60" s="35"/>
      <c r="W60" s="35"/>
    </row>
    <row r="61" spans="1:23">
      <c r="A61" s="21">
        <v>41492</v>
      </c>
      <c r="B61" s="12">
        <v>8</v>
      </c>
      <c r="C61" s="12">
        <v>9</v>
      </c>
      <c r="D61" s="6" t="s">
        <v>24</v>
      </c>
      <c r="E61" s="13">
        <v>0</v>
      </c>
      <c r="F61" s="13">
        <v>6</v>
      </c>
      <c r="G61" s="13">
        <v>13</v>
      </c>
      <c r="H61" s="13">
        <v>0</v>
      </c>
      <c r="I61" s="13">
        <v>0</v>
      </c>
      <c r="J61" s="10">
        <f t="shared" si="31"/>
        <v>0</v>
      </c>
      <c r="K61" s="10">
        <f t="shared" si="32"/>
        <v>39.272727272727273</v>
      </c>
      <c r="L61" s="10">
        <f t="shared" si="33"/>
        <v>85.090909090909093</v>
      </c>
      <c r="M61" s="10">
        <f t="shared" si="34"/>
        <v>0</v>
      </c>
      <c r="N61" s="10">
        <f t="shared" si="35"/>
        <v>0</v>
      </c>
      <c r="O61" s="10">
        <f t="shared" si="36"/>
        <v>124.36363636363637</v>
      </c>
      <c r="P61" s="10">
        <f t="shared" si="30"/>
        <v>2618.2382284382288</v>
      </c>
      <c r="Q61" s="14"/>
      <c r="R61" s="30">
        <v>199</v>
      </c>
      <c r="S61" s="33">
        <v>2678</v>
      </c>
      <c r="T61" s="33">
        <v>0.25409999999999999</v>
      </c>
      <c r="V61" s="35"/>
      <c r="W61" s="35"/>
    </row>
    <row r="62" spans="1:23">
      <c r="A62" s="21">
        <v>41493</v>
      </c>
      <c r="B62" s="12">
        <v>2</v>
      </c>
      <c r="C62" s="12">
        <v>4</v>
      </c>
      <c r="D62" s="6" t="s">
        <v>24</v>
      </c>
      <c r="E62" s="13">
        <v>5</v>
      </c>
      <c r="F62" s="13">
        <v>6</v>
      </c>
      <c r="G62" s="13">
        <v>45</v>
      </c>
      <c r="H62" s="13">
        <v>1</v>
      </c>
      <c r="I62" s="13">
        <v>3</v>
      </c>
      <c r="J62" s="10">
        <f t="shared" si="31"/>
        <v>10</v>
      </c>
      <c r="K62" s="10">
        <f t="shared" si="32"/>
        <v>39.272727272727273</v>
      </c>
      <c r="L62" s="10">
        <f t="shared" si="33"/>
        <v>294.54545454545456</v>
      </c>
      <c r="M62" s="10">
        <f t="shared" si="34"/>
        <v>6.545454545454545</v>
      </c>
      <c r="N62" s="10">
        <f t="shared" si="35"/>
        <v>19.636363636363637</v>
      </c>
      <c r="O62" s="14">
        <f t="shared" si="36"/>
        <v>343.81818181818181</v>
      </c>
      <c r="P62" s="10">
        <f t="shared" si="30"/>
        <v>2962.0564102564108</v>
      </c>
      <c r="Q62" s="14"/>
      <c r="R62" s="30">
        <v>187</v>
      </c>
      <c r="S62" s="33">
        <v>2865</v>
      </c>
      <c r="T62" s="33">
        <v>0.27029999999999998</v>
      </c>
      <c r="V62" s="35"/>
      <c r="W62" s="35"/>
    </row>
    <row r="63" spans="1:23">
      <c r="A63" s="21">
        <v>41494</v>
      </c>
      <c r="B63" s="12">
        <v>3</v>
      </c>
      <c r="C63" s="12">
        <v>4</v>
      </c>
      <c r="D63" s="6" t="s">
        <v>24</v>
      </c>
      <c r="E63" s="13">
        <v>30</v>
      </c>
      <c r="F63" s="13">
        <v>7</v>
      </c>
      <c r="G63" s="13">
        <v>35</v>
      </c>
      <c r="H63" s="13">
        <v>0</v>
      </c>
      <c r="I63" s="13">
        <v>7</v>
      </c>
      <c r="J63" s="10">
        <f t="shared" si="31"/>
        <v>40</v>
      </c>
      <c r="K63" s="10">
        <f t="shared" si="32"/>
        <v>45.818181818181813</v>
      </c>
      <c r="L63" s="10">
        <f t="shared" si="33"/>
        <v>229.09090909090909</v>
      </c>
      <c r="M63" s="10">
        <f t="shared" si="34"/>
        <v>0</v>
      </c>
      <c r="N63" s="10">
        <f t="shared" si="35"/>
        <v>45.818181818181813</v>
      </c>
      <c r="O63" s="14">
        <f t="shared" si="36"/>
        <v>314.90909090909088</v>
      </c>
      <c r="P63" s="10">
        <f t="shared" si="30"/>
        <v>3276.9655011655018</v>
      </c>
      <c r="Q63" s="10"/>
      <c r="R63" s="30">
        <v>172</v>
      </c>
      <c r="S63" s="33">
        <v>3037</v>
      </c>
      <c r="T63" s="33">
        <v>0.28739999999999999</v>
      </c>
      <c r="V63" s="35"/>
      <c r="W63" s="35"/>
    </row>
    <row r="64" spans="1:23">
      <c r="A64" s="21">
        <v>41495</v>
      </c>
      <c r="B64" s="12">
        <v>3</v>
      </c>
      <c r="C64" s="12">
        <v>7</v>
      </c>
      <c r="D64" s="6" t="s">
        <v>24</v>
      </c>
      <c r="E64" s="13">
        <v>100</v>
      </c>
      <c r="F64" s="13">
        <v>7</v>
      </c>
      <c r="G64" s="13">
        <v>24</v>
      </c>
      <c r="H64" s="13">
        <v>2</v>
      </c>
      <c r="I64" s="13">
        <v>1</v>
      </c>
      <c r="J64" s="10">
        <f t="shared" si="31"/>
        <v>233.33333333333334</v>
      </c>
      <c r="K64" s="10">
        <f t="shared" si="32"/>
        <v>45.818181818181813</v>
      </c>
      <c r="L64" s="10">
        <f t="shared" si="33"/>
        <v>157.09090909090909</v>
      </c>
      <c r="M64" s="10">
        <f t="shared" si="34"/>
        <v>13.09090909090909</v>
      </c>
      <c r="N64" s="10">
        <f t="shared" si="35"/>
        <v>6.545454545454545</v>
      </c>
      <c r="O64" s="14">
        <f t="shared" si="36"/>
        <v>436.24242424242425</v>
      </c>
      <c r="P64" s="10">
        <f t="shared" si="30"/>
        <v>3713.2079254079263</v>
      </c>
      <c r="Q64" s="10"/>
      <c r="R64" s="30">
        <v>220</v>
      </c>
      <c r="S64" s="33">
        <v>3257</v>
      </c>
      <c r="T64" s="34">
        <v>0.30719999999999997</v>
      </c>
      <c r="V64" s="35"/>
      <c r="W64" s="35"/>
    </row>
    <row r="65" spans="1:23">
      <c r="A65" s="21">
        <v>41496</v>
      </c>
      <c r="B65" s="35">
        <v>4</v>
      </c>
      <c r="C65" s="35">
        <v>6</v>
      </c>
      <c r="D65" s="6" t="s">
        <v>24</v>
      </c>
      <c r="E65" s="13">
        <v>16</v>
      </c>
      <c r="F65" s="13">
        <v>9</v>
      </c>
      <c r="G65" s="13">
        <v>17</v>
      </c>
      <c r="H65" s="13">
        <v>2</v>
      </c>
      <c r="I65" s="13">
        <v>7</v>
      </c>
      <c r="J65" s="8">
        <f t="shared" si="31"/>
        <v>24</v>
      </c>
      <c r="K65" s="10">
        <f t="shared" si="32"/>
        <v>58.909090909090907</v>
      </c>
      <c r="L65" s="10">
        <f t="shared" si="33"/>
        <v>111.27272727272727</v>
      </c>
      <c r="M65" s="10">
        <f t="shared" si="34"/>
        <v>13.09090909090909</v>
      </c>
      <c r="N65" s="10">
        <f t="shared" si="35"/>
        <v>45.818181818181813</v>
      </c>
      <c r="O65" s="14">
        <f t="shared" si="36"/>
        <v>194.18181818181819</v>
      </c>
      <c r="P65" s="10">
        <f t="shared" si="30"/>
        <v>3907.3897435897443</v>
      </c>
      <c r="Q65" s="10"/>
      <c r="R65" s="30">
        <v>211</v>
      </c>
      <c r="S65" s="33">
        <v>3468</v>
      </c>
      <c r="T65" s="34">
        <v>0.3256</v>
      </c>
      <c r="V65" s="35"/>
      <c r="W65" s="35"/>
    </row>
    <row r="66" spans="1:23">
      <c r="A66" s="21">
        <v>41497</v>
      </c>
      <c r="B66" s="35">
        <v>4</v>
      </c>
      <c r="C66" s="35">
        <v>5</v>
      </c>
      <c r="D66" s="6" t="s">
        <v>24</v>
      </c>
      <c r="E66" s="13">
        <v>1</v>
      </c>
      <c r="F66" s="13">
        <v>4</v>
      </c>
      <c r="G66" s="13">
        <v>11</v>
      </c>
      <c r="H66" s="13">
        <v>2</v>
      </c>
      <c r="I66" s="13">
        <v>0</v>
      </c>
      <c r="J66" s="10">
        <f t="shared" si="31"/>
        <v>1.25</v>
      </c>
      <c r="K66" s="10">
        <f t="shared" si="32"/>
        <v>26.18181818181818</v>
      </c>
      <c r="L66" s="10">
        <f t="shared" si="33"/>
        <v>72</v>
      </c>
      <c r="M66" s="10">
        <f t="shared" si="34"/>
        <v>13.09090909090909</v>
      </c>
      <c r="N66" s="10">
        <f t="shared" si="35"/>
        <v>0</v>
      </c>
      <c r="O66" s="14">
        <f t="shared" si="36"/>
        <v>99.431818181818187</v>
      </c>
      <c r="P66" s="10">
        <f t="shared" si="30"/>
        <v>4006.8215617715623</v>
      </c>
      <c r="Q66" s="14"/>
      <c r="R66" s="30">
        <v>265</v>
      </c>
      <c r="S66" s="33">
        <v>3733</v>
      </c>
      <c r="T66" s="33">
        <v>0.34789999999999999</v>
      </c>
      <c r="V66" s="35"/>
      <c r="W66" s="35"/>
    </row>
    <row r="67" spans="1:23">
      <c r="A67" s="21">
        <v>41498</v>
      </c>
      <c r="B67" s="35">
        <v>5</v>
      </c>
      <c r="C67" s="35">
        <v>5</v>
      </c>
      <c r="D67" s="6" t="s">
        <v>24</v>
      </c>
      <c r="E67" s="13">
        <v>10</v>
      </c>
      <c r="F67" s="13">
        <v>1</v>
      </c>
      <c r="G67" s="13">
        <v>6</v>
      </c>
      <c r="H67" s="13">
        <v>1</v>
      </c>
      <c r="I67" s="13">
        <v>0</v>
      </c>
      <c r="J67" s="10">
        <f t="shared" si="31"/>
        <v>10</v>
      </c>
      <c r="K67" s="10">
        <f t="shared" si="32"/>
        <v>6.545454545454545</v>
      </c>
      <c r="L67" s="10">
        <f t="shared" si="33"/>
        <v>39.272727272727273</v>
      </c>
      <c r="M67" s="10">
        <f t="shared" si="34"/>
        <v>6.545454545454545</v>
      </c>
      <c r="N67" s="10">
        <f t="shared" si="35"/>
        <v>0</v>
      </c>
      <c r="O67" s="14">
        <f t="shared" si="36"/>
        <v>55.81818181818182</v>
      </c>
      <c r="P67" s="10">
        <f t="shared" si="30"/>
        <v>4062.6397435897443</v>
      </c>
      <c r="Q67" s="14"/>
      <c r="R67" s="30">
        <v>228</v>
      </c>
      <c r="S67" s="33">
        <v>3961</v>
      </c>
      <c r="T67" s="33">
        <v>0.36820000000000003</v>
      </c>
      <c r="V67" s="35"/>
      <c r="W67" s="35"/>
    </row>
    <row r="68" spans="1:23">
      <c r="A68" s="21">
        <v>41499</v>
      </c>
      <c r="B68" s="35">
        <v>7</v>
      </c>
      <c r="C68" s="35">
        <v>10</v>
      </c>
      <c r="D68" s="6" t="s">
        <v>24</v>
      </c>
      <c r="E68" s="13">
        <v>7</v>
      </c>
      <c r="F68" s="13">
        <v>1</v>
      </c>
      <c r="G68" s="13">
        <v>7</v>
      </c>
      <c r="H68" s="13">
        <v>1</v>
      </c>
      <c r="I68" s="13">
        <v>0</v>
      </c>
      <c r="J68" s="10">
        <f t="shared" si="31"/>
        <v>10</v>
      </c>
      <c r="K68" s="10">
        <f t="shared" si="32"/>
        <v>6.545454545454545</v>
      </c>
      <c r="L68" s="10">
        <f t="shared" si="33"/>
        <v>45.818181818181813</v>
      </c>
      <c r="M68" s="10">
        <f t="shared" si="34"/>
        <v>6.545454545454545</v>
      </c>
      <c r="N68" s="10">
        <f t="shared" si="35"/>
        <v>0</v>
      </c>
      <c r="O68" s="14">
        <f t="shared" si="36"/>
        <v>62.36363636363636</v>
      </c>
      <c r="P68" s="10">
        <f t="shared" si="30"/>
        <v>4125.0033799533803</v>
      </c>
      <c r="Q68" s="14"/>
      <c r="R68" s="30">
        <v>210</v>
      </c>
      <c r="S68" s="33">
        <v>4171</v>
      </c>
      <c r="T68" s="33">
        <v>0.38890000000000002</v>
      </c>
      <c r="V68" s="35"/>
      <c r="W68" s="35"/>
    </row>
    <row r="69" spans="1:23">
      <c r="A69" s="21">
        <v>41500</v>
      </c>
      <c r="B69" s="35">
        <v>4</v>
      </c>
      <c r="C69" s="35">
        <v>4</v>
      </c>
      <c r="D69" s="6" t="s">
        <v>24</v>
      </c>
      <c r="E69" s="13">
        <v>6</v>
      </c>
      <c r="F69" s="13">
        <v>3</v>
      </c>
      <c r="G69" s="13">
        <v>18</v>
      </c>
      <c r="H69" s="13">
        <v>0</v>
      </c>
      <c r="I69" s="13">
        <v>1</v>
      </c>
      <c r="J69" s="10">
        <f t="shared" si="31"/>
        <v>6</v>
      </c>
      <c r="K69" s="10">
        <f t="shared" si="32"/>
        <v>19.636363636363637</v>
      </c>
      <c r="L69" s="10">
        <f t="shared" si="33"/>
        <v>117.81818181818181</v>
      </c>
      <c r="M69" s="10">
        <f t="shared" si="34"/>
        <v>0</v>
      </c>
      <c r="N69" s="10">
        <f t="shared" si="35"/>
        <v>6.545454545454545</v>
      </c>
      <c r="O69" s="14">
        <f t="shared" si="36"/>
        <v>143.45454545454544</v>
      </c>
      <c r="P69" s="10">
        <f t="shared" si="30"/>
        <v>4268.4579254079254</v>
      </c>
      <c r="Q69" s="14"/>
      <c r="R69" s="30">
        <v>273</v>
      </c>
      <c r="S69" s="33">
        <v>4444</v>
      </c>
      <c r="T69" s="33">
        <v>0.41120000000000001</v>
      </c>
      <c r="V69" s="35"/>
      <c r="W69" s="35"/>
    </row>
    <row r="70" spans="1:23">
      <c r="A70" s="21">
        <v>41501</v>
      </c>
      <c r="B70" s="35">
        <v>1</v>
      </c>
      <c r="C70" s="35">
        <v>7</v>
      </c>
      <c r="D70" s="6" t="s">
        <v>24</v>
      </c>
      <c r="E70" s="13">
        <v>15</v>
      </c>
      <c r="F70" s="13">
        <v>0</v>
      </c>
      <c r="G70" s="13">
        <v>17</v>
      </c>
      <c r="H70" s="13">
        <v>0</v>
      </c>
      <c r="I70" s="13">
        <v>1</v>
      </c>
      <c r="J70" s="10">
        <f t="shared" si="31"/>
        <v>105</v>
      </c>
      <c r="K70" s="10">
        <f t="shared" si="32"/>
        <v>0</v>
      </c>
      <c r="L70" s="10">
        <f t="shared" si="33"/>
        <v>111.27272727272727</v>
      </c>
      <c r="M70" s="10">
        <f t="shared" si="34"/>
        <v>0</v>
      </c>
      <c r="N70" s="10">
        <f t="shared" si="35"/>
        <v>6.545454545454545</v>
      </c>
      <c r="O70" s="14">
        <f t="shared" si="36"/>
        <v>216.27272727272725</v>
      </c>
      <c r="P70" s="10">
        <f t="shared" si="30"/>
        <v>4484.7306526806524</v>
      </c>
      <c r="Q70" s="14"/>
      <c r="R70" s="30">
        <v>293</v>
      </c>
      <c r="S70" s="33">
        <v>4737</v>
      </c>
      <c r="T70" s="33">
        <v>0.435</v>
      </c>
      <c r="V70" s="35"/>
      <c r="W70" s="35"/>
    </row>
    <row r="71" spans="1:23">
      <c r="A71" s="21">
        <v>41502</v>
      </c>
      <c r="B71" s="35">
        <v>4</v>
      </c>
      <c r="C71" s="43">
        <v>6</v>
      </c>
      <c r="D71" s="6" t="s">
        <v>24</v>
      </c>
      <c r="E71" s="13">
        <v>2</v>
      </c>
      <c r="F71" s="13">
        <v>4</v>
      </c>
      <c r="G71" s="13">
        <v>11</v>
      </c>
      <c r="H71" s="13">
        <v>0</v>
      </c>
      <c r="I71" s="13">
        <v>2</v>
      </c>
      <c r="J71" s="14">
        <f t="shared" si="31"/>
        <v>3</v>
      </c>
      <c r="K71" s="10">
        <f t="shared" si="32"/>
        <v>26.18181818181818</v>
      </c>
      <c r="L71" s="10">
        <f t="shared" si="33"/>
        <v>72</v>
      </c>
      <c r="M71" s="10">
        <f t="shared" si="34"/>
        <v>0</v>
      </c>
      <c r="N71" s="10">
        <f t="shared" si="35"/>
        <v>13.09090909090909</v>
      </c>
      <c r="O71" s="14">
        <f t="shared" si="36"/>
        <v>101.18181818181819</v>
      </c>
      <c r="P71" s="10">
        <f t="shared" si="30"/>
        <v>4585.9124708624704</v>
      </c>
      <c r="Q71" s="44"/>
      <c r="R71" s="30">
        <v>355</v>
      </c>
      <c r="S71" s="33">
        <v>5092</v>
      </c>
      <c r="T71" s="33">
        <v>0.46229999999999999</v>
      </c>
      <c r="V71" s="24"/>
    </row>
    <row r="72" spans="1:23">
      <c r="A72" s="21">
        <v>41503</v>
      </c>
      <c r="B72" s="12">
        <v>5</v>
      </c>
      <c r="C72" s="12">
        <v>5</v>
      </c>
      <c r="D72" s="6" t="s">
        <v>24</v>
      </c>
      <c r="E72" s="13">
        <v>14</v>
      </c>
      <c r="F72" s="13">
        <v>2</v>
      </c>
      <c r="G72" s="13">
        <v>5</v>
      </c>
      <c r="H72" s="13">
        <v>1</v>
      </c>
      <c r="I72" s="13">
        <v>1</v>
      </c>
      <c r="J72" s="14">
        <f t="shared" si="31"/>
        <v>14</v>
      </c>
      <c r="K72" s="10">
        <f t="shared" si="32"/>
        <v>13.09090909090909</v>
      </c>
      <c r="L72" s="10">
        <f t="shared" si="33"/>
        <v>32.727272727272727</v>
      </c>
      <c r="M72" s="10">
        <f t="shared" si="34"/>
        <v>6.545454545454545</v>
      </c>
      <c r="N72" s="10">
        <f t="shared" si="35"/>
        <v>6.545454545454545</v>
      </c>
      <c r="O72" s="14">
        <f t="shared" si="36"/>
        <v>59.818181818181813</v>
      </c>
      <c r="P72" s="10">
        <f t="shared" si="30"/>
        <v>4645.7306526806524</v>
      </c>
      <c r="Q72" s="44"/>
      <c r="R72" s="30">
        <v>228</v>
      </c>
      <c r="S72" s="33">
        <v>5320</v>
      </c>
      <c r="T72" s="34">
        <v>0.48259999999999997</v>
      </c>
      <c r="V72" s="24"/>
    </row>
    <row r="73" spans="1:23">
      <c r="A73" s="21">
        <v>41504</v>
      </c>
      <c r="B73" s="12">
        <v>5</v>
      </c>
      <c r="C73" s="12">
        <v>7</v>
      </c>
      <c r="D73" s="6" t="s">
        <v>24</v>
      </c>
      <c r="E73" s="13">
        <v>15</v>
      </c>
      <c r="F73" s="13">
        <v>1</v>
      </c>
      <c r="G73" s="13">
        <v>1</v>
      </c>
      <c r="H73" s="13">
        <v>0</v>
      </c>
      <c r="I73" s="13">
        <v>1</v>
      </c>
      <c r="J73" s="14">
        <f t="shared" si="31"/>
        <v>21</v>
      </c>
      <c r="K73" s="10">
        <f t="shared" si="32"/>
        <v>6.545454545454545</v>
      </c>
      <c r="L73" s="10">
        <f t="shared" si="33"/>
        <v>6.545454545454545</v>
      </c>
      <c r="M73" s="10">
        <f t="shared" si="34"/>
        <v>0</v>
      </c>
      <c r="N73" s="10">
        <f t="shared" si="35"/>
        <v>6.545454545454545</v>
      </c>
      <c r="O73" s="14">
        <f t="shared" si="36"/>
        <v>34.090909090909093</v>
      </c>
      <c r="P73" s="10">
        <f t="shared" si="30"/>
        <v>4679.8215617715614</v>
      </c>
      <c r="Q73" s="44"/>
      <c r="R73" s="30">
        <v>258</v>
      </c>
      <c r="S73" s="33">
        <v>5578</v>
      </c>
      <c r="T73" s="33">
        <v>0.50470000000000004</v>
      </c>
      <c r="V73" s="24"/>
    </row>
    <row r="74" spans="1:23">
      <c r="A74" s="21">
        <v>41505</v>
      </c>
      <c r="B74" s="12">
        <v>4</v>
      </c>
      <c r="C74" s="12">
        <v>6</v>
      </c>
      <c r="D74" s="6" t="s">
        <v>24</v>
      </c>
      <c r="E74" s="13">
        <v>11</v>
      </c>
      <c r="F74" s="13">
        <v>6</v>
      </c>
      <c r="G74" s="13">
        <v>29</v>
      </c>
      <c r="H74" s="13">
        <v>0</v>
      </c>
      <c r="I74" s="13">
        <v>6</v>
      </c>
      <c r="J74" s="14">
        <f t="shared" si="31"/>
        <v>16.5</v>
      </c>
      <c r="K74" s="10">
        <f t="shared" si="32"/>
        <v>39.272727272727273</v>
      </c>
      <c r="L74" s="10">
        <f t="shared" si="33"/>
        <v>189.81818181818181</v>
      </c>
      <c r="M74" s="10">
        <f t="shared" si="34"/>
        <v>0</v>
      </c>
      <c r="N74" s="10">
        <f t="shared" si="35"/>
        <v>39.272727272727273</v>
      </c>
      <c r="O74" s="14">
        <f t="shared" si="36"/>
        <v>245.59090909090909</v>
      </c>
      <c r="P74" s="10">
        <f t="shared" si="30"/>
        <v>4925.4124708624704</v>
      </c>
      <c r="Q74" s="44"/>
      <c r="R74" s="30">
        <v>254</v>
      </c>
      <c r="S74" s="33">
        <v>5832</v>
      </c>
      <c r="T74" s="33">
        <v>0.5282</v>
      </c>
      <c r="V74" s="24"/>
    </row>
    <row r="75" spans="1:23">
      <c r="A75" s="21">
        <v>41506</v>
      </c>
      <c r="B75" s="12">
        <v>1</v>
      </c>
      <c r="C75" s="12">
        <v>3</v>
      </c>
      <c r="D75" s="6" t="s">
        <v>24</v>
      </c>
      <c r="E75" s="13">
        <v>3</v>
      </c>
      <c r="F75" s="18">
        <v>2</v>
      </c>
      <c r="G75" s="18">
        <v>7</v>
      </c>
      <c r="H75" s="18">
        <v>1</v>
      </c>
      <c r="I75" s="18">
        <v>6</v>
      </c>
      <c r="J75" s="14">
        <f t="shared" si="31"/>
        <v>9</v>
      </c>
      <c r="K75" s="10">
        <f t="shared" si="32"/>
        <v>13.09090909090909</v>
      </c>
      <c r="L75" s="10">
        <f t="shared" si="33"/>
        <v>45.818181818181813</v>
      </c>
      <c r="M75" s="10">
        <f t="shared" si="34"/>
        <v>6.545454545454545</v>
      </c>
      <c r="N75" s="10">
        <f t="shared" si="35"/>
        <v>39.272727272727273</v>
      </c>
      <c r="O75" s="14">
        <f t="shared" si="36"/>
        <v>67.909090909090907</v>
      </c>
      <c r="P75" s="10">
        <f t="shared" si="30"/>
        <v>4993.3215617715614</v>
      </c>
      <c r="Q75" s="44"/>
      <c r="R75" s="30">
        <v>259</v>
      </c>
      <c r="S75" s="33">
        <v>6091</v>
      </c>
      <c r="T75" s="33">
        <v>0.55120000000000002</v>
      </c>
      <c r="V75" s="24"/>
    </row>
    <row r="76" spans="1:23">
      <c r="A76" s="21">
        <v>41507</v>
      </c>
      <c r="B76" s="12">
        <v>5</v>
      </c>
      <c r="C76" s="12">
        <v>13</v>
      </c>
      <c r="D76" s="6" t="s">
        <v>24</v>
      </c>
      <c r="E76" s="13">
        <v>30</v>
      </c>
      <c r="F76" s="18">
        <v>5</v>
      </c>
      <c r="G76" s="18">
        <v>17</v>
      </c>
      <c r="H76" s="18">
        <v>1</v>
      </c>
      <c r="I76" s="18">
        <v>6</v>
      </c>
      <c r="J76" s="14">
        <f t="shared" si="31"/>
        <v>78</v>
      </c>
      <c r="K76" s="10">
        <f t="shared" si="32"/>
        <v>32.727272727272727</v>
      </c>
      <c r="L76" s="10">
        <f t="shared" si="33"/>
        <v>111.27272727272727</v>
      </c>
      <c r="M76" s="10">
        <f t="shared" si="34"/>
        <v>6.545454545454545</v>
      </c>
      <c r="N76" s="10">
        <f t="shared" si="35"/>
        <v>39.272727272727273</v>
      </c>
      <c r="O76" s="14">
        <f t="shared" si="36"/>
        <v>222</v>
      </c>
      <c r="P76" s="10">
        <f t="shared" si="30"/>
        <v>5215.3215617715614</v>
      </c>
      <c r="Q76" s="44"/>
      <c r="R76" s="30">
        <v>311</v>
      </c>
      <c r="S76" s="33">
        <v>6402</v>
      </c>
      <c r="T76" s="33">
        <v>0.57569999999999999</v>
      </c>
      <c r="V76" s="24"/>
    </row>
    <row r="77" spans="1:23">
      <c r="A77" s="21">
        <v>41508</v>
      </c>
      <c r="B77" s="12">
        <v>2</v>
      </c>
      <c r="C77" s="12">
        <v>7</v>
      </c>
      <c r="D77" s="6" t="s">
        <v>24</v>
      </c>
      <c r="E77" s="13">
        <v>7</v>
      </c>
      <c r="F77" s="18">
        <v>5</v>
      </c>
      <c r="G77" s="18">
        <v>38</v>
      </c>
      <c r="H77" s="18">
        <v>1</v>
      </c>
      <c r="I77" s="18">
        <v>4</v>
      </c>
      <c r="J77" s="14">
        <f t="shared" si="31"/>
        <v>24.5</v>
      </c>
      <c r="K77" s="10">
        <f t="shared" si="32"/>
        <v>32.727272727272727</v>
      </c>
      <c r="L77" s="10">
        <f t="shared" si="33"/>
        <v>248.72727272727272</v>
      </c>
      <c r="M77" s="10">
        <f t="shared" si="34"/>
        <v>6.545454545454545</v>
      </c>
      <c r="N77" s="10">
        <f t="shared" si="35"/>
        <v>26.18181818181818</v>
      </c>
      <c r="O77" s="14">
        <f t="shared" si="36"/>
        <v>305.95454545454544</v>
      </c>
      <c r="P77" s="10">
        <f t="shared" si="30"/>
        <v>5521.2761072261064</v>
      </c>
      <c r="Q77" s="44"/>
      <c r="R77" s="30">
        <v>324</v>
      </c>
      <c r="S77" s="33">
        <v>6726</v>
      </c>
      <c r="T77" s="33">
        <v>0.60289999999999999</v>
      </c>
      <c r="V77" s="24"/>
    </row>
    <row r="78" spans="1:23">
      <c r="A78" s="21">
        <v>41509</v>
      </c>
      <c r="B78" s="12">
        <v>3</v>
      </c>
      <c r="C78" s="12">
        <v>10</v>
      </c>
      <c r="D78" s="6" t="s">
        <v>24</v>
      </c>
      <c r="E78" s="13">
        <v>8</v>
      </c>
      <c r="F78" s="18">
        <v>10</v>
      </c>
      <c r="G78" s="18">
        <v>22</v>
      </c>
      <c r="H78" s="18">
        <v>0</v>
      </c>
      <c r="I78" s="18">
        <v>2</v>
      </c>
      <c r="J78" s="14">
        <f t="shared" si="31"/>
        <v>26.666666666666664</v>
      </c>
      <c r="K78" s="10">
        <f t="shared" si="32"/>
        <v>65.454545454545453</v>
      </c>
      <c r="L78" s="10">
        <f t="shared" si="33"/>
        <v>144</v>
      </c>
      <c r="M78" s="10">
        <f t="shared" si="34"/>
        <v>0</v>
      </c>
      <c r="N78" s="10">
        <f t="shared" si="35"/>
        <v>13.09090909090909</v>
      </c>
      <c r="O78" s="14">
        <f t="shared" si="36"/>
        <v>236.12121212121212</v>
      </c>
      <c r="P78" s="10">
        <f t="shared" si="30"/>
        <v>5757.3973193473184</v>
      </c>
      <c r="Q78" s="44"/>
      <c r="R78" s="30">
        <v>273</v>
      </c>
      <c r="S78" s="33">
        <v>6999</v>
      </c>
      <c r="T78" s="33">
        <v>0.628</v>
      </c>
      <c r="V78" s="24"/>
    </row>
    <row r="79" spans="1:23">
      <c r="A79" s="21">
        <v>41510</v>
      </c>
      <c r="B79" s="12">
        <v>3</v>
      </c>
      <c r="C79" s="12">
        <v>7</v>
      </c>
      <c r="D79" s="6" t="s">
        <v>24</v>
      </c>
      <c r="E79" s="13">
        <v>6</v>
      </c>
      <c r="F79" s="13">
        <v>3</v>
      </c>
      <c r="G79" s="13">
        <v>17</v>
      </c>
      <c r="H79" s="13">
        <v>0</v>
      </c>
      <c r="I79" s="13">
        <v>2</v>
      </c>
      <c r="J79" s="14">
        <f t="shared" si="31"/>
        <v>14</v>
      </c>
      <c r="K79" s="10">
        <f t="shared" si="32"/>
        <v>19.636363636363637</v>
      </c>
      <c r="L79" s="10">
        <f t="shared" si="33"/>
        <v>111.27272727272727</v>
      </c>
      <c r="M79" s="10">
        <f t="shared" si="34"/>
        <v>0</v>
      </c>
      <c r="N79" s="10">
        <f t="shared" si="35"/>
        <v>13.09090909090909</v>
      </c>
      <c r="O79" s="14">
        <f t="shared" si="36"/>
        <v>144.90909090909091</v>
      </c>
      <c r="P79" s="10">
        <f t="shared" si="30"/>
        <v>5902.3064102564094</v>
      </c>
      <c r="Q79" s="44"/>
      <c r="R79" s="30">
        <v>289</v>
      </c>
      <c r="S79" s="33">
        <v>7288</v>
      </c>
      <c r="T79" s="34">
        <v>0.65239999999999998</v>
      </c>
      <c r="V79" s="24"/>
    </row>
    <row r="80" spans="1:23">
      <c r="A80" s="21">
        <v>41511</v>
      </c>
      <c r="B80" s="12">
        <v>3</v>
      </c>
      <c r="C80" s="12">
        <v>9</v>
      </c>
      <c r="D80" s="6" t="s">
        <v>24</v>
      </c>
      <c r="E80" s="13">
        <v>0</v>
      </c>
      <c r="F80" s="13">
        <v>8</v>
      </c>
      <c r="G80" s="13">
        <v>17</v>
      </c>
      <c r="H80" s="13">
        <v>2</v>
      </c>
      <c r="I80" s="13">
        <v>7</v>
      </c>
      <c r="J80" s="14">
        <f t="shared" si="31"/>
        <v>0</v>
      </c>
      <c r="K80" s="10">
        <f t="shared" si="32"/>
        <v>52.36363636363636</v>
      </c>
      <c r="L80" s="10">
        <f t="shared" si="33"/>
        <v>111.27272727272727</v>
      </c>
      <c r="M80" s="10">
        <f t="shared" si="34"/>
        <v>13.09090909090909</v>
      </c>
      <c r="N80" s="10">
        <f t="shared" si="35"/>
        <v>45.818181818181813</v>
      </c>
      <c r="O80" s="14">
        <f t="shared" si="36"/>
        <v>163.63636363636363</v>
      </c>
      <c r="P80" s="10">
        <f t="shared" si="30"/>
        <v>6065.9427738927734</v>
      </c>
      <c r="Q80" s="44"/>
      <c r="R80" s="30">
        <v>224</v>
      </c>
      <c r="S80" s="33">
        <v>7512</v>
      </c>
      <c r="T80" s="34">
        <v>0.67469999999999997</v>
      </c>
      <c r="V80" s="24"/>
    </row>
    <row r="81" spans="1:24">
      <c r="A81" s="21">
        <v>41512</v>
      </c>
      <c r="B81" s="12">
        <v>5</v>
      </c>
      <c r="C81" s="12">
        <v>13</v>
      </c>
      <c r="D81" s="6" t="s">
        <v>24</v>
      </c>
      <c r="E81" s="13">
        <v>43</v>
      </c>
      <c r="F81" s="13">
        <v>4</v>
      </c>
      <c r="G81" s="13">
        <v>16</v>
      </c>
      <c r="H81" s="13">
        <v>0</v>
      </c>
      <c r="I81" s="13">
        <v>4</v>
      </c>
      <c r="J81" s="14">
        <f t="shared" si="31"/>
        <v>111.8</v>
      </c>
      <c r="K81" s="10">
        <f t="shared" si="32"/>
        <v>26.18181818181818</v>
      </c>
      <c r="L81" s="10">
        <f t="shared" si="33"/>
        <v>104.72727272727272</v>
      </c>
      <c r="M81" s="10">
        <f t="shared" si="34"/>
        <v>0</v>
      </c>
      <c r="N81" s="10">
        <f t="shared" si="35"/>
        <v>26.18181818181818</v>
      </c>
      <c r="O81" s="14">
        <f t="shared" si="36"/>
        <v>242.70909090909089</v>
      </c>
      <c r="P81" s="10">
        <f t="shared" si="30"/>
        <v>6308.6518648018646</v>
      </c>
      <c r="Q81" s="44"/>
      <c r="R81" s="30">
        <v>222</v>
      </c>
      <c r="S81" s="33">
        <v>7734</v>
      </c>
      <c r="T81" s="33">
        <v>0.69720000000000004</v>
      </c>
      <c r="V81" s="24"/>
    </row>
    <row r="82" spans="1:24">
      <c r="A82" s="21">
        <v>41513</v>
      </c>
      <c r="B82" s="12">
        <v>4</v>
      </c>
      <c r="C82" s="12">
        <v>7</v>
      </c>
      <c r="D82" s="6" t="s">
        <v>24</v>
      </c>
      <c r="E82" s="13">
        <v>31</v>
      </c>
      <c r="F82" s="13">
        <v>7</v>
      </c>
      <c r="G82" s="13">
        <v>8</v>
      </c>
      <c r="H82" s="13">
        <v>3</v>
      </c>
      <c r="I82" s="13">
        <v>3</v>
      </c>
      <c r="J82" s="14">
        <f t="shared" si="31"/>
        <v>54.25</v>
      </c>
      <c r="K82" s="10">
        <f t="shared" si="32"/>
        <v>45.818181818181813</v>
      </c>
      <c r="L82" s="10">
        <f t="shared" si="33"/>
        <v>52.36363636363636</v>
      </c>
      <c r="M82" s="10">
        <f t="shared" si="34"/>
        <v>19.636363636363637</v>
      </c>
      <c r="N82" s="10">
        <f t="shared" si="35"/>
        <v>19.636363636363637</v>
      </c>
      <c r="O82" s="14">
        <f t="shared" si="36"/>
        <v>152.43181818181819</v>
      </c>
      <c r="P82" s="10">
        <f t="shared" si="30"/>
        <v>6461.0836829836826</v>
      </c>
      <c r="Q82" s="44"/>
      <c r="R82" s="30">
        <v>285</v>
      </c>
      <c r="S82" s="33">
        <v>8019</v>
      </c>
      <c r="T82" s="33">
        <v>0.72419999999999995</v>
      </c>
      <c r="V82" s="24"/>
    </row>
    <row r="83" spans="1:24">
      <c r="A83" s="21">
        <v>41514</v>
      </c>
      <c r="B83" s="22">
        <v>2</v>
      </c>
      <c r="C83" s="22">
        <v>12</v>
      </c>
      <c r="D83" s="6" t="s">
        <v>24</v>
      </c>
      <c r="E83" s="18">
        <v>48</v>
      </c>
      <c r="F83" s="18">
        <v>1</v>
      </c>
      <c r="G83" s="18">
        <v>12</v>
      </c>
      <c r="H83" s="18">
        <v>1</v>
      </c>
      <c r="I83" s="18">
        <v>2</v>
      </c>
      <c r="J83" s="17">
        <f t="shared" si="31"/>
        <v>288</v>
      </c>
      <c r="K83" s="23">
        <f t="shared" si="32"/>
        <v>6.545454545454545</v>
      </c>
      <c r="L83" s="23">
        <f t="shared" si="33"/>
        <v>78.545454545454547</v>
      </c>
      <c r="M83" s="23">
        <f t="shared" si="34"/>
        <v>6.545454545454545</v>
      </c>
      <c r="N83" s="23">
        <f t="shared" si="35"/>
        <v>13.09090909090909</v>
      </c>
      <c r="O83" s="14">
        <f t="shared" si="36"/>
        <v>373.09090909090912</v>
      </c>
      <c r="P83" s="10">
        <f t="shared" si="30"/>
        <v>6834.1745920745916</v>
      </c>
      <c r="Q83" s="44"/>
      <c r="R83" s="30">
        <v>241</v>
      </c>
      <c r="S83" s="33">
        <v>8260</v>
      </c>
      <c r="T83" s="34">
        <v>0.74460000000000004</v>
      </c>
      <c r="U83" s="25"/>
      <c r="V83" s="24"/>
      <c r="X83" s="25"/>
    </row>
    <row r="84" spans="1:24">
      <c r="A84" s="21">
        <v>41515</v>
      </c>
      <c r="B84" s="12">
        <v>5</v>
      </c>
      <c r="C84" s="12">
        <v>11</v>
      </c>
      <c r="D84" s="6" t="s">
        <v>24</v>
      </c>
      <c r="E84" s="13">
        <v>39</v>
      </c>
      <c r="F84" s="13">
        <v>1</v>
      </c>
      <c r="G84" s="13">
        <v>4</v>
      </c>
      <c r="H84" s="13">
        <v>0</v>
      </c>
      <c r="I84" s="13">
        <v>4</v>
      </c>
      <c r="J84" s="14">
        <f t="shared" si="31"/>
        <v>85.8</v>
      </c>
      <c r="K84" s="10">
        <f t="shared" si="32"/>
        <v>6.545454545454545</v>
      </c>
      <c r="L84" s="10">
        <f t="shared" si="33"/>
        <v>26.18181818181818</v>
      </c>
      <c r="M84" s="10">
        <f t="shared" si="34"/>
        <v>0</v>
      </c>
      <c r="N84" s="10">
        <f t="shared" si="35"/>
        <v>26.18181818181818</v>
      </c>
      <c r="O84" s="14">
        <f t="shared" si="36"/>
        <v>118.52727272727273</v>
      </c>
      <c r="P84" s="10">
        <f t="shared" si="30"/>
        <v>6952.7018648018648</v>
      </c>
      <c r="Q84" s="44"/>
      <c r="R84" s="30">
        <v>212</v>
      </c>
      <c r="S84" s="33">
        <v>8472</v>
      </c>
      <c r="T84" s="33">
        <v>0.76290000000000002</v>
      </c>
      <c r="V84" s="24"/>
    </row>
    <row r="85" spans="1:24">
      <c r="A85" s="21">
        <v>41516</v>
      </c>
      <c r="B85" s="12">
        <v>5</v>
      </c>
      <c r="C85" s="12">
        <v>10</v>
      </c>
      <c r="D85" s="6" t="s">
        <v>24</v>
      </c>
      <c r="E85" s="13">
        <v>9</v>
      </c>
      <c r="F85" s="13">
        <v>4</v>
      </c>
      <c r="G85" s="13">
        <v>9</v>
      </c>
      <c r="H85" s="13">
        <v>1</v>
      </c>
      <c r="I85" s="13">
        <v>2</v>
      </c>
      <c r="J85" s="14">
        <f t="shared" si="31"/>
        <v>18</v>
      </c>
      <c r="K85" s="10">
        <f t="shared" si="32"/>
        <v>26.18181818181818</v>
      </c>
      <c r="L85" s="10">
        <f t="shared" si="33"/>
        <v>58.909090909090907</v>
      </c>
      <c r="M85" s="10">
        <f t="shared" si="34"/>
        <v>6.545454545454545</v>
      </c>
      <c r="N85" s="10">
        <f t="shared" si="35"/>
        <v>13.09090909090909</v>
      </c>
      <c r="O85" s="14">
        <f t="shared" si="36"/>
        <v>103.09090909090909</v>
      </c>
      <c r="P85" s="10">
        <f t="shared" si="30"/>
        <v>7055.7927738927738</v>
      </c>
      <c r="Q85" s="14"/>
      <c r="R85" s="30">
        <v>168</v>
      </c>
      <c r="S85" s="33">
        <v>8640</v>
      </c>
      <c r="T85" s="33">
        <v>0.77800000000000002</v>
      </c>
      <c r="V85" s="24"/>
    </row>
    <row r="86" spans="1:24">
      <c r="A86" s="21">
        <v>41517</v>
      </c>
      <c r="B86" s="12">
        <v>6</v>
      </c>
      <c r="C86" s="12">
        <v>13</v>
      </c>
      <c r="D86" s="6" t="s">
        <v>24</v>
      </c>
      <c r="E86" s="13">
        <v>9</v>
      </c>
      <c r="F86" s="13">
        <v>5</v>
      </c>
      <c r="G86" s="13">
        <v>11</v>
      </c>
      <c r="H86" s="13">
        <v>1</v>
      </c>
      <c r="I86" s="13">
        <v>3</v>
      </c>
      <c r="J86" s="14">
        <f t="shared" si="31"/>
        <v>19.5</v>
      </c>
      <c r="K86" s="10">
        <f t="shared" si="32"/>
        <v>32.727272727272727</v>
      </c>
      <c r="L86" s="10">
        <f t="shared" si="33"/>
        <v>72</v>
      </c>
      <c r="M86" s="10">
        <f t="shared" si="34"/>
        <v>6.545454545454545</v>
      </c>
      <c r="N86" s="10">
        <f t="shared" si="35"/>
        <v>19.636363636363637</v>
      </c>
      <c r="O86" s="14">
        <f t="shared" si="36"/>
        <v>124.22727272727272</v>
      </c>
      <c r="P86" s="10">
        <f t="shared" si="30"/>
        <v>7180.0200466200467</v>
      </c>
      <c r="Q86" s="14"/>
      <c r="R86" s="30">
        <v>134</v>
      </c>
      <c r="S86" s="33">
        <v>8774</v>
      </c>
      <c r="T86" s="33">
        <v>0.78979999999999995</v>
      </c>
      <c r="V86" s="24"/>
    </row>
    <row r="87" spans="1:24">
      <c r="A87" s="21">
        <v>41518</v>
      </c>
      <c r="B87" s="12">
        <v>6</v>
      </c>
      <c r="C87" s="12">
        <v>12</v>
      </c>
      <c r="D87" s="6" t="s">
        <v>24</v>
      </c>
      <c r="E87" s="13">
        <v>14</v>
      </c>
      <c r="F87" s="13">
        <v>1</v>
      </c>
      <c r="G87" s="13">
        <v>5</v>
      </c>
      <c r="H87" s="13">
        <v>0</v>
      </c>
      <c r="I87" s="13">
        <v>2</v>
      </c>
      <c r="J87" s="14">
        <f t="shared" si="31"/>
        <v>28</v>
      </c>
      <c r="K87" s="10">
        <f t="shared" si="32"/>
        <v>6.545454545454545</v>
      </c>
      <c r="L87" s="10">
        <f t="shared" si="33"/>
        <v>32.727272727272727</v>
      </c>
      <c r="M87" s="10">
        <f t="shared" si="34"/>
        <v>0</v>
      </c>
      <c r="N87" s="10">
        <f t="shared" si="35"/>
        <v>13.09090909090909</v>
      </c>
      <c r="O87" s="14">
        <f t="shared" si="36"/>
        <v>67.27272727272728</v>
      </c>
      <c r="P87" s="10">
        <f t="shared" si="30"/>
        <v>7247.2927738927738</v>
      </c>
      <c r="Q87" s="14"/>
      <c r="R87" s="30">
        <v>167</v>
      </c>
      <c r="S87" s="33">
        <v>8941</v>
      </c>
      <c r="T87" s="33">
        <v>0.80469999999999997</v>
      </c>
      <c r="V87" s="24"/>
    </row>
    <row r="88" spans="1:24">
      <c r="A88" s="21">
        <v>41519</v>
      </c>
      <c r="B88" s="12">
        <v>3</v>
      </c>
      <c r="C88" s="12">
        <v>9</v>
      </c>
      <c r="D88" s="6" t="s">
        <v>24</v>
      </c>
      <c r="E88" s="13">
        <v>2</v>
      </c>
      <c r="F88" s="13">
        <v>0</v>
      </c>
      <c r="G88" s="13">
        <v>0</v>
      </c>
      <c r="H88" s="13">
        <v>0</v>
      </c>
      <c r="I88" s="13">
        <v>0</v>
      </c>
      <c r="J88" s="14">
        <f t="shared" si="31"/>
        <v>6</v>
      </c>
      <c r="K88" s="10">
        <f t="shared" si="32"/>
        <v>0</v>
      </c>
      <c r="L88" s="10">
        <f t="shared" si="33"/>
        <v>0</v>
      </c>
      <c r="M88" s="10">
        <f t="shared" si="34"/>
        <v>0</v>
      </c>
      <c r="N88" s="10">
        <f t="shared" si="35"/>
        <v>0</v>
      </c>
      <c r="O88" s="14">
        <f t="shared" si="36"/>
        <v>6</v>
      </c>
      <c r="P88" s="10">
        <f t="shared" si="30"/>
        <v>7253.2927738927738</v>
      </c>
      <c r="Q88" s="14"/>
      <c r="R88" s="30">
        <v>169</v>
      </c>
      <c r="S88" s="33">
        <v>9110</v>
      </c>
      <c r="T88" s="33">
        <v>0.8216</v>
      </c>
      <c r="V88" s="24"/>
    </row>
    <row r="89" spans="1:24">
      <c r="A89" s="21">
        <v>41520</v>
      </c>
      <c r="B89" s="12">
        <v>5</v>
      </c>
      <c r="C89" s="12">
        <v>14</v>
      </c>
      <c r="D89" s="6" t="s">
        <v>24</v>
      </c>
      <c r="E89" s="13">
        <v>19</v>
      </c>
      <c r="F89" s="13">
        <v>0</v>
      </c>
      <c r="G89" s="13">
        <v>3</v>
      </c>
      <c r="H89" s="13">
        <v>0</v>
      </c>
      <c r="I89" s="13">
        <v>1</v>
      </c>
      <c r="J89" s="14">
        <f t="shared" si="31"/>
        <v>53.199999999999996</v>
      </c>
      <c r="K89" s="10">
        <f t="shared" si="32"/>
        <v>0</v>
      </c>
      <c r="L89" s="10">
        <f t="shared" si="33"/>
        <v>19.636363636363637</v>
      </c>
      <c r="M89" s="10">
        <f t="shared" si="34"/>
        <v>0</v>
      </c>
      <c r="N89" s="10">
        <f t="shared" si="35"/>
        <v>6.545454545454545</v>
      </c>
      <c r="O89" s="14">
        <f t="shared" si="36"/>
        <v>72.836363636363629</v>
      </c>
      <c r="P89" s="10">
        <f t="shared" si="30"/>
        <v>7326.1291375291376</v>
      </c>
      <c r="Q89" s="14"/>
      <c r="R89" s="30">
        <v>148</v>
      </c>
      <c r="S89" s="33">
        <v>9258</v>
      </c>
      <c r="T89" s="33">
        <v>0.83899999999999997</v>
      </c>
      <c r="V89" s="24"/>
    </row>
    <row r="90" spans="1:24">
      <c r="A90" s="21">
        <v>41521</v>
      </c>
      <c r="B90" s="12">
        <v>5</v>
      </c>
      <c r="C90" s="12">
        <v>15</v>
      </c>
      <c r="D90" s="6" t="s">
        <v>24</v>
      </c>
      <c r="E90" s="15">
        <v>19</v>
      </c>
      <c r="F90" s="15">
        <v>5</v>
      </c>
      <c r="G90" s="15">
        <v>5</v>
      </c>
      <c r="H90" s="15">
        <v>0</v>
      </c>
      <c r="I90" s="15">
        <v>3</v>
      </c>
      <c r="J90" s="14">
        <f t="shared" si="31"/>
        <v>57</v>
      </c>
      <c r="K90" s="10">
        <f t="shared" si="32"/>
        <v>32.727272727272727</v>
      </c>
      <c r="L90" s="10">
        <f t="shared" si="33"/>
        <v>32.727272727272727</v>
      </c>
      <c r="M90" s="10">
        <f t="shared" si="34"/>
        <v>0</v>
      </c>
      <c r="N90" s="10">
        <f t="shared" si="35"/>
        <v>19.636363636363637</v>
      </c>
      <c r="O90" s="14">
        <f t="shared" si="36"/>
        <v>122.45454545454544</v>
      </c>
      <c r="P90" s="10">
        <f t="shared" si="30"/>
        <v>7448.5836829836826</v>
      </c>
      <c r="Q90" s="14"/>
      <c r="R90" s="30">
        <v>161</v>
      </c>
      <c r="S90" s="33">
        <v>9419</v>
      </c>
      <c r="T90" s="33">
        <v>0.85260000000000002</v>
      </c>
      <c r="V90" s="24"/>
    </row>
    <row r="91" spans="1:24">
      <c r="A91" s="21">
        <v>41522</v>
      </c>
      <c r="B91" s="12">
        <v>5</v>
      </c>
      <c r="C91" s="12">
        <v>10</v>
      </c>
      <c r="D91" s="6" t="s">
        <v>24</v>
      </c>
      <c r="E91" s="13">
        <v>4</v>
      </c>
      <c r="F91" s="13">
        <v>0</v>
      </c>
      <c r="G91" s="13">
        <v>1</v>
      </c>
      <c r="H91" s="13">
        <v>1</v>
      </c>
      <c r="I91" s="13">
        <v>0</v>
      </c>
      <c r="J91" s="14">
        <f t="shared" si="31"/>
        <v>8</v>
      </c>
      <c r="K91" s="10">
        <f t="shared" si="32"/>
        <v>0</v>
      </c>
      <c r="L91" s="10">
        <f t="shared" si="33"/>
        <v>6.545454545454545</v>
      </c>
      <c r="M91" s="10">
        <f t="shared" si="34"/>
        <v>6.545454545454545</v>
      </c>
      <c r="N91" s="10">
        <f t="shared" si="35"/>
        <v>0</v>
      </c>
      <c r="O91" s="14">
        <f t="shared" si="36"/>
        <v>14.545454545454545</v>
      </c>
      <c r="P91" s="10">
        <f t="shared" si="30"/>
        <v>7463.1291375291376</v>
      </c>
      <c r="Q91" s="14"/>
      <c r="R91" s="30">
        <v>130</v>
      </c>
      <c r="S91" s="33">
        <v>9549</v>
      </c>
      <c r="T91" s="33">
        <v>0.86529999999999996</v>
      </c>
      <c r="V91" s="24"/>
    </row>
    <row r="92" spans="1:24">
      <c r="A92" s="21">
        <v>41523</v>
      </c>
      <c r="B92" s="12">
        <v>4</v>
      </c>
      <c r="C92" s="12">
        <v>8</v>
      </c>
      <c r="D92" s="6" t="s">
        <v>24</v>
      </c>
      <c r="E92" s="13">
        <v>8</v>
      </c>
      <c r="F92" s="13">
        <v>0</v>
      </c>
      <c r="G92" s="13">
        <v>12</v>
      </c>
      <c r="H92" s="13">
        <v>1</v>
      </c>
      <c r="I92" s="13">
        <v>1</v>
      </c>
      <c r="J92" s="14">
        <f t="shared" si="31"/>
        <v>16</v>
      </c>
      <c r="K92" s="10">
        <f t="shared" si="32"/>
        <v>0</v>
      </c>
      <c r="L92" s="10">
        <f t="shared" si="33"/>
        <v>78.545454545454547</v>
      </c>
      <c r="M92" s="10">
        <f t="shared" si="34"/>
        <v>6.545454545454545</v>
      </c>
      <c r="N92" s="10">
        <f t="shared" si="35"/>
        <v>6.545454545454545</v>
      </c>
      <c r="O92" s="14">
        <f t="shared" si="36"/>
        <v>94.545454545454547</v>
      </c>
      <c r="P92" s="10">
        <f t="shared" si="30"/>
        <v>7557.6745920745925</v>
      </c>
      <c r="Q92" s="14"/>
      <c r="R92" s="30">
        <v>135</v>
      </c>
      <c r="S92" s="33">
        <v>9684</v>
      </c>
      <c r="T92" s="33">
        <v>0.87649999999999995</v>
      </c>
      <c r="V92" s="24"/>
    </row>
    <row r="93" spans="1:24">
      <c r="A93" s="21">
        <v>41524</v>
      </c>
      <c r="B93" s="12">
        <v>4</v>
      </c>
      <c r="C93" s="12">
        <v>7</v>
      </c>
      <c r="D93" s="6" t="s">
        <v>24</v>
      </c>
      <c r="E93" s="13">
        <v>7</v>
      </c>
      <c r="F93" s="13">
        <v>0</v>
      </c>
      <c r="G93" s="13">
        <v>1</v>
      </c>
      <c r="H93" s="13">
        <v>0</v>
      </c>
      <c r="I93" s="13">
        <v>0</v>
      </c>
      <c r="J93" s="14">
        <f t="shared" si="31"/>
        <v>12.25</v>
      </c>
      <c r="K93" s="10">
        <f t="shared" si="32"/>
        <v>0</v>
      </c>
      <c r="L93" s="10">
        <f t="shared" si="33"/>
        <v>6.545454545454545</v>
      </c>
      <c r="M93" s="10">
        <f t="shared" si="34"/>
        <v>0</v>
      </c>
      <c r="N93" s="10">
        <f t="shared" si="35"/>
        <v>0</v>
      </c>
      <c r="O93" s="14">
        <f t="shared" si="36"/>
        <v>18.795454545454547</v>
      </c>
      <c r="P93" s="10">
        <f t="shared" si="30"/>
        <v>7576.4700466200475</v>
      </c>
      <c r="Q93" s="14"/>
      <c r="R93" s="30">
        <v>125</v>
      </c>
      <c r="S93" s="33">
        <v>9809</v>
      </c>
      <c r="T93" s="33">
        <v>0.88890000000000002</v>
      </c>
      <c r="V93" s="24"/>
    </row>
    <row r="94" spans="1:24">
      <c r="A94" s="21">
        <v>41525</v>
      </c>
      <c r="B94" s="12">
        <v>3</v>
      </c>
      <c r="C94" s="12">
        <v>4</v>
      </c>
      <c r="D94" s="6" t="s">
        <v>24</v>
      </c>
      <c r="E94" s="13">
        <v>1</v>
      </c>
      <c r="F94" s="13">
        <v>2</v>
      </c>
      <c r="G94" s="13">
        <v>3</v>
      </c>
      <c r="H94" s="13">
        <v>0</v>
      </c>
      <c r="I94" s="13">
        <v>0</v>
      </c>
      <c r="J94" s="14">
        <f t="shared" si="31"/>
        <v>1.3333333333333333</v>
      </c>
      <c r="K94" s="10">
        <f t="shared" si="32"/>
        <v>13.09090909090909</v>
      </c>
      <c r="L94" s="10">
        <f t="shared" si="33"/>
        <v>19.636363636363637</v>
      </c>
      <c r="M94" s="10">
        <f t="shared" si="34"/>
        <v>0</v>
      </c>
      <c r="N94" s="10">
        <f t="shared" si="35"/>
        <v>0</v>
      </c>
      <c r="O94" s="14">
        <f t="shared" si="36"/>
        <v>34.060606060606062</v>
      </c>
      <c r="P94" s="10">
        <f t="shared" si="30"/>
        <v>7610.5306526806535</v>
      </c>
      <c r="Q94" s="14"/>
      <c r="R94" s="30">
        <v>101</v>
      </c>
      <c r="S94" s="33">
        <v>9910</v>
      </c>
      <c r="T94" s="33">
        <v>0.89829999999999999</v>
      </c>
      <c r="V94" s="24"/>
    </row>
    <row r="95" spans="1:24">
      <c r="A95" s="21">
        <v>41526</v>
      </c>
      <c r="B95" s="12">
        <v>3</v>
      </c>
      <c r="C95" s="12">
        <v>11</v>
      </c>
      <c r="D95" s="6" t="s">
        <v>24</v>
      </c>
      <c r="E95" s="13">
        <v>3</v>
      </c>
      <c r="F95" s="13">
        <v>0</v>
      </c>
      <c r="G95" s="13">
        <v>2</v>
      </c>
      <c r="H95" s="13">
        <v>0</v>
      </c>
      <c r="I95" s="13">
        <v>0</v>
      </c>
      <c r="J95" s="14">
        <f t="shared" si="31"/>
        <v>11</v>
      </c>
      <c r="K95" s="10">
        <f t="shared" si="32"/>
        <v>0</v>
      </c>
      <c r="L95" s="10">
        <f t="shared" si="33"/>
        <v>13.09090909090909</v>
      </c>
      <c r="M95" s="10">
        <f t="shared" si="34"/>
        <v>0</v>
      </c>
      <c r="N95" s="10">
        <f t="shared" si="35"/>
        <v>0</v>
      </c>
      <c r="O95" s="14">
        <f t="shared" si="36"/>
        <v>24.09090909090909</v>
      </c>
      <c r="P95" s="10">
        <f t="shared" si="30"/>
        <v>7634.6215617715625</v>
      </c>
      <c r="Q95" s="14"/>
      <c r="R95" s="30">
        <v>93</v>
      </c>
      <c r="S95" s="33">
        <v>10003</v>
      </c>
      <c r="T95" s="33">
        <v>0.90880000000000005</v>
      </c>
      <c r="V95" s="24"/>
    </row>
    <row r="96" spans="1:24">
      <c r="A96" s="21">
        <v>41527</v>
      </c>
      <c r="B96" s="12">
        <v>5</v>
      </c>
      <c r="C96" s="12">
        <v>12</v>
      </c>
      <c r="D96" s="6" t="s">
        <v>24</v>
      </c>
      <c r="E96" s="13">
        <v>2</v>
      </c>
      <c r="F96" s="13">
        <v>0</v>
      </c>
      <c r="G96" s="13">
        <v>3</v>
      </c>
      <c r="H96" s="13">
        <v>0</v>
      </c>
      <c r="I96" s="13">
        <v>0</v>
      </c>
      <c r="J96" s="14">
        <f t="shared" si="31"/>
        <v>4.8000000000000007</v>
      </c>
      <c r="K96" s="10">
        <f t="shared" si="32"/>
        <v>0</v>
      </c>
      <c r="L96" s="10">
        <f t="shared" si="33"/>
        <v>19.636363636363637</v>
      </c>
      <c r="M96" s="10">
        <f t="shared" si="34"/>
        <v>0</v>
      </c>
      <c r="N96" s="10">
        <f t="shared" si="35"/>
        <v>0</v>
      </c>
      <c r="O96" s="14">
        <f t="shared" si="36"/>
        <v>24.436363636363637</v>
      </c>
      <c r="P96" s="10">
        <f t="shared" si="30"/>
        <v>7659.0579254079257</v>
      </c>
      <c r="Q96" s="14"/>
      <c r="R96" s="30">
        <v>99</v>
      </c>
      <c r="S96" s="33">
        <v>10102</v>
      </c>
      <c r="T96" s="33">
        <v>0.91930000000000001</v>
      </c>
      <c r="V96" s="24"/>
    </row>
    <row r="97" spans="1:22">
      <c r="A97" s="21">
        <v>41528</v>
      </c>
      <c r="B97" s="12">
        <v>7</v>
      </c>
      <c r="C97" s="12">
        <v>15</v>
      </c>
      <c r="D97" s="6" t="s">
        <v>24</v>
      </c>
      <c r="E97" s="13">
        <v>0</v>
      </c>
      <c r="F97" s="13">
        <v>0</v>
      </c>
      <c r="G97" s="13">
        <v>0</v>
      </c>
      <c r="H97" s="13">
        <v>1</v>
      </c>
      <c r="I97" s="13">
        <v>0</v>
      </c>
      <c r="J97" s="14">
        <f t="shared" si="31"/>
        <v>0</v>
      </c>
      <c r="K97" s="10">
        <f t="shared" si="32"/>
        <v>0</v>
      </c>
      <c r="L97" s="10">
        <f t="shared" si="33"/>
        <v>0</v>
      </c>
      <c r="M97" s="10">
        <f t="shared" si="34"/>
        <v>6.545454545454545</v>
      </c>
      <c r="N97" s="10">
        <f t="shared" si="35"/>
        <v>0</v>
      </c>
      <c r="O97" s="14">
        <f t="shared" si="36"/>
        <v>0</v>
      </c>
      <c r="P97" s="10">
        <f t="shared" si="30"/>
        <v>7659.0579254079257</v>
      </c>
      <c r="Q97" s="14"/>
      <c r="R97" s="30">
        <v>92</v>
      </c>
      <c r="S97" s="33">
        <v>10194</v>
      </c>
      <c r="T97" s="33">
        <v>0.92910000000000004</v>
      </c>
      <c r="V97" s="24"/>
    </row>
    <row r="98" spans="1:22">
      <c r="A98" s="21">
        <v>41529</v>
      </c>
      <c r="B98" s="12">
        <v>4</v>
      </c>
      <c r="C98" s="12">
        <v>14</v>
      </c>
      <c r="D98" s="6" t="s">
        <v>24</v>
      </c>
      <c r="E98" s="13">
        <v>4</v>
      </c>
      <c r="F98" s="13">
        <v>1</v>
      </c>
      <c r="G98" s="13">
        <v>1</v>
      </c>
      <c r="H98" s="13">
        <v>0</v>
      </c>
      <c r="I98" s="13">
        <v>0</v>
      </c>
      <c r="J98" s="14">
        <f t="shared" si="31"/>
        <v>14</v>
      </c>
      <c r="K98" s="10">
        <f t="shared" si="32"/>
        <v>6.545454545454545</v>
      </c>
      <c r="L98" s="10">
        <f t="shared" si="33"/>
        <v>6.545454545454545</v>
      </c>
      <c r="M98" s="10">
        <f t="shared" si="34"/>
        <v>0</v>
      </c>
      <c r="N98" s="10">
        <f t="shared" si="35"/>
        <v>0</v>
      </c>
      <c r="O98" s="14">
        <f t="shared" si="36"/>
        <v>27.090909090909093</v>
      </c>
      <c r="P98" s="10">
        <f t="shared" si="30"/>
        <v>7686.1488344988347</v>
      </c>
      <c r="Q98" s="14"/>
      <c r="R98" s="30">
        <v>93</v>
      </c>
      <c r="S98" s="33">
        <v>10287</v>
      </c>
      <c r="T98" s="33">
        <v>0.93799999999999994</v>
      </c>
      <c r="V98" s="24"/>
    </row>
    <row r="99" spans="1:22">
      <c r="A99" s="21">
        <v>41530</v>
      </c>
      <c r="B99" s="12">
        <v>5</v>
      </c>
      <c r="C99" s="12">
        <v>12</v>
      </c>
      <c r="D99" s="6" t="s">
        <v>24</v>
      </c>
      <c r="E99" s="13">
        <v>0</v>
      </c>
      <c r="F99" s="13">
        <v>0</v>
      </c>
      <c r="G99" s="13">
        <v>2</v>
      </c>
      <c r="H99" s="13">
        <v>0</v>
      </c>
      <c r="I99" s="13">
        <v>0</v>
      </c>
      <c r="J99" s="14">
        <f t="shared" si="31"/>
        <v>0</v>
      </c>
      <c r="K99" s="10">
        <f t="shared" si="32"/>
        <v>0</v>
      </c>
      <c r="L99" s="10">
        <f t="shared" si="33"/>
        <v>13.09090909090909</v>
      </c>
      <c r="M99" s="10">
        <f t="shared" si="34"/>
        <v>0</v>
      </c>
      <c r="N99" s="10">
        <f t="shared" si="35"/>
        <v>0</v>
      </c>
      <c r="O99" s="14">
        <f t="shared" si="36"/>
        <v>13.09090909090909</v>
      </c>
      <c r="P99" s="10">
        <f t="shared" si="30"/>
        <v>7699.2397435897437</v>
      </c>
      <c r="Q99" s="14"/>
      <c r="R99" s="30">
        <v>81</v>
      </c>
      <c r="S99" s="33">
        <v>10368</v>
      </c>
      <c r="T99" s="33">
        <v>0.94430000000000003</v>
      </c>
      <c r="V99" s="24"/>
    </row>
    <row r="100" spans="1:22">
      <c r="A100" s="21">
        <v>41531</v>
      </c>
      <c r="B100" s="12">
        <v>3</v>
      </c>
      <c r="C100" s="12">
        <v>12</v>
      </c>
      <c r="D100" s="6" t="s">
        <v>24</v>
      </c>
      <c r="E100" s="13">
        <v>0</v>
      </c>
      <c r="F100" s="13">
        <v>2</v>
      </c>
      <c r="G100" s="13">
        <v>3</v>
      </c>
      <c r="H100" s="13">
        <v>0</v>
      </c>
      <c r="I100" s="13">
        <v>1</v>
      </c>
      <c r="J100" s="14">
        <f t="shared" si="31"/>
        <v>0</v>
      </c>
      <c r="K100" s="10">
        <f t="shared" si="32"/>
        <v>13.09090909090909</v>
      </c>
      <c r="L100" s="10">
        <f t="shared" si="33"/>
        <v>19.636363636363637</v>
      </c>
      <c r="M100" s="10">
        <f t="shared" si="34"/>
        <v>0</v>
      </c>
      <c r="N100" s="10">
        <f t="shared" si="35"/>
        <v>6.545454545454545</v>
      </c>
      <c r="O100" s="14">
        <f t="shared" si="36"/>
        <v>32.727272727272727</v>
      </c>
      <c r="P100" s="10">
        <f t="shared" si="30"/>
        <v>7731.9670163170167</v>
      </c>
      <c r="Q100" s="14"/>
      <c r="R100" s="30">
        <v>52</v>
      </c>
      <c r="S100" s="33">
        <v>10420</v>
      </c>
      <c r="T100" s="33">
        <v>0.94930000000000003</v>
      </c>
      <c r="V100" s="24"/>
    </row>
    <row r="101" spans="1:22">
      <c r="A101" s="21">
        <v>41532</v>
      </c>
      <c r="B101" s="12">
        <v>5</v>
      </c>
      <c r="C101" s="12">
        <v>12</v>
      </c>
      <c r="D101" s="6" t="s">
        <v>24</v>
      </c>
      <c r="E101" s="13">
        <v>9</v>
      </c>
      <c r="F101" s="13">
        <v>1</v>
      </c>
      <c r="G101" s="13">
        <v>2</v>
      </c>
      <c r="H101" s="13">
        <v>0</v>
      </c>
      <c r="I101" s="13">
        <v>0</v>
      </c>
      <c r="J101" s="14">
        <f t="shared" si="31"/>
        <v>21.6</v>
      </c>
      <c r="K101" s="10">
        <f t="shared" si="32"/>
        <v>6.545454545454545</v>
      </c>
      <c r="L101" s="10">
        <f t="shared" si="33"/>
        <v>13.09090909090909</v>
      </c>
      <c r="M101" s="10">
        <f t="shared" si="34"/>
        <v>0</v>
      </c>
      <c r="N101" s="10">
        <f t="shared" si="35"/>
        <v>0</v>
      </c>
      <c r="O101" s="14">
        <f t="shared" si="36"/>
        <v>41.236363636363635</v>
      </c>
      <c r="P101" s="10">
        <f t="shared" si="30"/>
        <v>7773.2033799533801</v>
      </c>
      <c r="Q101" s="14"/>
      <c r="R101" s="30">
        <v>55</v>
      </c>
      <c r="S101" s="33">
        <v>10475</v>
      </c>
      <c r="T101" s="33">
        <v>0.95509999999999995</v>
      </c>
      <c r="V101" s="24"/>
    </row>
    <row r="102" spans="1:22">
      <c r="A102" s="21">
        <v>41533</v>
      </c>
      <c r="B102" s="12">
        <v>3</v>
      </c>
      <c r="C102" s="12">
        <v>8</v>
      </c>
      <c r="D102" s="6" t="s">
        <v>24</v>
      </c>
      <c r="E102" s="13">
        <v>1</v>
      </c>
      <c r="F102" s="13">
        <v>1</v>
      </c>
      <c r="G102" s="13">
        <v>2</v>
      </c>
      <c r="H102" s="13">
        <v>1</v>
      </c>
      <c r="I102" s="13">
        <v>0</v>
      </c>
      <c r="J102" s="14">
        <f t="shared" si="31"/>
        <v>2.6666666666666665</v>
      </c>
      <c r="K102" s="10">
        <f t="shared" si="32"/>
        <v>6.545454545454545</v>
      </c>
      <c r="L102" s="10">
        <f t="shared" si="33"/>
        <v>13.09090909090909</v>
      </c>
      <c r="M102" s="10">
        <f t="shared" si="34"/>
        <v>6.545454545454545</v>
      </c>
      <c r="N102" s="10">
        <f t="shared" si="35"/>
        <v>0</v>
      </c>
      <c r="O102" s="14">
        <f t="shared" si="36"/>
        <v>22.303030303030301</v>
      </c>
      <c r="P102" s="10">
        <f t="shared" si="30"/>
        <v>7795.5064102564102</v>
      </c>
      <c r="Q102" s="14"/>
      <c r="R102" s="30">
        <v>52</v>
      </c>
      <c r="S102" s="33">
        <v>10527</v>
      </c>
      <c r="T102" s="33">
        <v>0.96009999999999995</v>
      </c>
      <c r="V102" s="24"/>
    </row>
    <row r="103" spans="1:22">
      <c r="A103" s="21">
        <v>41534</v>
      </c>
      <c r="B103" s="12">
        <v>3</v>
      </c>
      <c r="C103" s="12">
        <v>9</v>
      </c>
      <c r="D103" s="6" t="s">
        <v>24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4">
        <f t="shared" si="31"/>
        <v>0</v>
      </c>
      <c r="K103" s="10">
        <f t="shared" si="32"/>
        <v>0</v>
      </c>
      <c r="L103" s="10">
        <f t="shared" si="33"/>
        <v>0</v>
      </c>
      <c r="M103" s="10">
        <f t="shared" si="34"/>
        <v>0</v>
      </c>
      <c r="N103" s="10">
        <f t="shared" si="35"/>
        <v>0</v>
      </c>
      <c r="O103" s="14">
        <f t="shared" si="36"/>
        <v>0</v>
      </c>
      <c r="P103" s="10">
        <f t="shared" si="30"/>
        <v>7795.5064102564102</v>
      </c>
      <c r="Q103" s="14"/>
      <c r="R103" s="30">
        <v>56</v>
      </c>
      <c r="S103" s="33">
        <v>10583</v>
      </c>
      <c r="T103" s="34">
        <v>0.96509999999999996</v>
      </c>
      <c r="V103" s="24"/>
    </row>
    <row r="104" spans="1:22">
      <c r="A104" s="21">
        <v>41535</v>
      </c>
      <c r="B104" s="12">
        <v>5</v>
      </c>
      <c r="C104" s="12">
        <v>11</v>
      </c>
      <c r="D104" s="6" t="s">
        <v>24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4">
        <f t="shared" si="31"/>
        <v>0</v>
      </c>
      <c r="K104" s="10">
        <f t="shared" si="32"/>
        <v>0</v>
      </c>
      <c r="L104" s="10">
        <f t="shared" si="33"/>
        <v>0</v>
      </c>
      <c r="M104" s="10">
        <f t="shared" si="34"/>
        <v>0</v>
      </c>
      <c r="N104" s="10">
        <f t="shared" si="35"/>
        <v>0</v>
      </c>
      <c r="O104" s="14">
        <f t="shared" si="36"/>
        <v>0</v>
      </c>
      <c r="P104" s="10">
        <f t="shared" si="30"/>
        <v>7795.5064102564102</v>
      </c>
      <c r="Q104" s="14"/>
      <c r="R104" s="30">
        <v>52</v>
      </c>
      <c r="S104" s="33">
        <v>10635</v>
      </c>
      <c r="T104" s="33">
        <v>0.97030000000000005</v>
      </c>
      <c r="V104" s="24"/>
    </row>
    <row r="105" spans="1:22">
      <c r="A105" s="21">
        <v>41536</v>
      </c>
      <c r="B105" s="12">
        <v>6</v>
      </c>
      <c r="C105" s="12">
        <v>12</v>
      </c>
      <c r="D105" s="6" t="s">
        <v>24</v>
      </c>
      <c r="E105" s="13">
        <v>0</v>
      </c>
      <c r="F105" s="13">
        <v>0</v>
      </c>
      <c r="G105" s="13">
        <v>1</v>
      </c>
      <c r="H105" s="13">
        <v>0</v>
      </c>
      <c r="I105" s="13">
        <v>0</v>
      </c>
      <c r="J105" s="14">
        <f t="shared" si="31"/>
        <v>0</v>
      </c>
      <c r="K105" s="10">
        <f t="shared" si="32"/>
        <v>0</v>
      </c>
      <c r="L105" s="10">
        <f t="shared" si="33"/>
        <v>6.545454545454545</v>
      </c>
      <c r="M105" s="10">
        <f t="shared" si="34"/>
        <v>0</v>
      </c>
      <c r="N105" s="10">
        <f t="shared" si="35"/>
        <v>0</v>
      </c>
      <c r="O105" s="14">
        <f t="shared" si="36"/>
        <v>6.545454545454545</v>
      </c>
      <c r="P105" s="10">
        <f t="shared" si="30"/>
        <v>7802.0518648018651</v>
      </c>
      <c r="Q105" s="14"/>
      <c r="R105" s="30">
        <v>52</v>
      </c>
      <c r="S105" s="33">
        <v>10687</v>
      </c>
      <c r="T105" s="33">
        <v>0.97540000000000004</v>
      </c>
      <c r="V105" s="24"/>
    </row>
    <row r="106" spans="1:22">
      <c r="A106" s="21">
        <v>41537</v>
      </c>
      <c r="B106" s="12">
        <v>4</v>
      </c>
      <c r="C106" s="12">
        <v>11</v>
      </c>
      <c r="D106" s="6" t="s">
        <v>24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4">
        <f t="shared" si="31"/>
        <v>0</v>
      </c>
      <c r="K106" s="10">
        <f t="shared" si="32"/>
        <v>0</v>
      </c>
      <c r="L106" s="10">
        <f t="shared" si="33"/>
        <v>0</v>
      </c>
      <c r="M106" s="10">
        <f t="shared" si="34"/>
        <v>0</v>
      </c>
      <c r="N106" s="10">
        <f t="shared" si="35"/>
        <v>0</v>
      </c>
      <c r="O106" s="14">
        <f t="shared" si="36"/>
        <v>0</v>
      </c>
      <c r="P106" s="10">
        <f t="shared" ref="P106:P118" si="37">P105+O106</f>
        <v>7802.0518648018651</v>
      </c>
      <c r="Q106" s="14"/>
      <c r="R106" s="30">
        <v>63</v>
      </c>
      <c r="S106" s="33">
        <v>10750</v>
      </c>
      <c r="T106" s="33">
        <v>0.98029999999999995</v>
      </c>
      <c r="V106" s="24"/>
    </row>
    <row r="107" spans="1:22">
      <c r="A107" s="21">
        <v>41538</v>
      </c>
      <c r="B107" s="12">
        <v>3</v>
      </c>
      <c r="C107" s="12">
        <v>7</v>
      </c>
      <c r="D107" s="6" t="s">
        <v>24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4">
        <f t="shared" si="31"/>
        <v>0</v>
      </c>
      <c r="K107" s="10">
        <f t="shared" si="32"/>
        <v>0</v>
      </c>
      <c r="L107" s="10">
        <f t="shared" si="33"/>
        <v>0</v>
      </c>
      <c r="M107" s="10">
        <f t="shared" si="34"/>
        <v>0</v>
      </c>
      <c r="N107" s="10">
        <f t="shared" si="35"/>
        <v>0</v>
      </c>
      <c r="O107" s="14">
        <f t="shared" si="36"/>
        <v>0</v>
      </c>
      <c r="P107" s="10">
        <f t="shared" si="37"/>
        <v>7802.0518648018651</v>
      </c>
      <c r="Q107" s="14"/>
      <c r="R107" s="30">
        <v>24</v>
      </c>
      <c r="S107" s="33">
        <v>10774</v>
      </c>
      <c r="T107" s="33">
        <v>0.9829</v>
      </c>
    </row>
    <row r="108" spans="1:22">
      <c r="A108" s="21">
        <v>41539</v>
      </c>
      <c r="B108" s="12">
        <v>5</v>
      </c>
      <c r="C108" s="12">
        <v>12</v>
      </c>
      <c r="D108" s="6" t="s">
        <v>24</v>
      </c>
      <c r="E108" s="13">
        <v>0</v>
      </c>
      <c r="F108" s="13">
        <v>0</v>
      </c>
      <c r="G108" s="13">
        <v>0</v>
      </c>
      <c r="H108" s="13">
        <v>1</v>
      </c>
      <c r="I108" s="13">
        <v>2</v>
      </c>
      <c r="J108" s="14">
        <f t="shared" si="31"/>
        <v>0</v>
      </c>
      <c r="K108" s="10">
        <f t="shared" si="32"/>
        <v>0</v>
      </c>
      <c r="L108" s="10">
        <f t="shared" si="33"/>
        <v>0</v>
      </c>
      <c r="M108" s="10">
        <f t="shared" si="34"/>
        <v>6.545454545454545</v>
      </c>
      <c r="N108" s="10">
        <f t="shared" si="35"/>
        <v>13.09090909090909</v>
      </c>
      <c r="O108" s="14">
        <f t="shared" si="36"/>
        <v>0</v>
      </c>
      <c r="P108" s="10">
        <f t="shared" si="37"/>
        <v>7802.0518648018651</v>
      </c>
      <c r="Q108" s="14"/>
      <c r="R108" s="30">
        <v>32</v>
      </c>
      <c r="S108" s="33">
        <v>10806</v>
      </c>
      <c r="T108" s="33">
        <v>0.98550000000000004</v>
      </c>
    </row>
    <row r="109" spans="1:22">
      <c r="A109" s="21">
        <v>41540</v>
      </c>
      <c r="B109" s="12">
        <v>6</v>
      </c>
      <c r="C109" s="12">
        <v>12</v>
      </c>
      <c r="D109" s="6" t="s">
        <v>24</v>
      </c>
      <c r="E109" s="13">
        <v>0</v>
      </c>
      <c r="F109" s="13">
        <v>0</v>
      </c>
      <c r="G109" s="13">
        <v>0</v>
      </c>
      <c r="H109" s="13">
        <v>1</v>
      </c>
      <c r="I109" s="13">
        <v>0</v>
      </c>
      <c r="J109" s="14">
        <f t="shared" si="31"/>
        <v>0</v>
      </c>
      <c r="K109" s="10">
        <f t="shared" si="32"/>
        <v>0</v>
      </c>
      <c r="L109" s="10">
        <f t="shared" si="33"/>
        <v>0</v>
      </c>
      <c r="M109" s="10">
        <f t="shared" si="34"/>
        <v>6.545454545454545</v>
      </c>
      <c r="N109" s="10">
        <f t="shared" si="35"/>
        <v>0</v>
      </c>
      <c r="O109" s="14">
        <f t="shared" si="36"/>
        <v>0</v>
      </c>
      <c r="P109" s="10">
        <f t="shared" si="37"/>
        <v>7802.0518648018651</v>
      </c>
      <c r="Q109" s="14"/>
      <c r="R109" s="30">
        <v>31</v>
      </c>
      <c r="S109" s="33">
        <v>10837</v>
      </c>
      <c r="T109" s="34">
        <v>0.98829999999999996</v>
      </c>
    </row>
    <row r="110" spans="1:22">
      <c r="A110" s="21">
        <v>41541</v>
      </c>
      <c r="B110" s="12">
        <v>5</v>
      </c>
      <c r="C110" s="12">
        <v>14</v>
      </c>
      <c r="D110" s="6" t="s">
        <v>24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4">
        <f t="shared" si="31"/>
        <v>0</v>
      </c>
      <c r="K110" s="10">
        <f t="shared" si="32"/>
        <v>0</v>
      </c>
      <c r="L110" s="10">
        <f t="shared" si="33"/>
        <v>0</v>
      </c>
      <c r="M110" s="10">
        <f t="shared" si="34"/>
        <v>0</v>
      </c>
      <c r="N110" s="10">
        <f t="shared" si="35"/>
        <v>0</v>
      </c>
      <c r="O110" s="14">
        <f t="shared" si="36"/>
        <v>0</v>
      </c>
      <c r="P110" s="10">
        <f t="shared" si="37"/>
        <v>7802.0518648018651</v>
      </c>
      <c r="Q110" s="14"/>
      <c r="R110" s="30">
        <v>31</v>
      </c>
      <c r="S110" s="33">
        <v>10868</v>
      </c>
      <c r="T110" s="33">
        <v>0.99099999999999999</v>
      </c>
    </row>
    <row r="111" spans="1:22">
      <c r="A111" s="21">
        <v>41542</v>
      </c>
      <c r="B111" s="12">
        <v>5</v>
      </c>
      <c r="C111" s="12">
        <v>12</v>
      </c>
      <c r="D111" s="6" t="s">
        <v>24</v>
      </c>
      <c r="E111" s="18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f t="shared" si="31"/>
        <v>0</v>
      </c>
      <c r="K111" s="10">
        <f t="shared" si="32"/>
        <v>0</v>
      </c>
      <c r="L111" s="10">
        <f t="shared" si="33"/>
        <v>0</v>
      </c>
      <c r="M111" s="10">
        <f t="shared" si="34"/>
        <v>0</v>
      </c>
      <c r="N111" s="10">
        <f t="shared" si="35"/>
        <v>0</v>
      </c>
      <c r="O111" s="14">
        <f t="shared" si="36"/>
        <v>0</v>
      </c>
      <c r="P111" s="10">
        <f t="shared" si="37"/>
        <v>7802.0518648018651</v>
      </c>
      <c r="Q111" s="14"/>
      <c r="R111" s="30">
        <v>13</v>
      </c>
      <c r="S111" s="33">
        <v>10881</v>
      </c>
      <c r="T111" s="33">
        <v>0.99239999999999995</v>
      </c>
    </row>
    <row r="112" spans="1:22">
      <c r="A112" s="21">
        <v>41543</v>
      </c>
      <c r="B112" s="12">
        <v>4</v>
      </c>
      <c r="C112" s="12">
        <v>13</v>
      </c>
      <c r="D112" s="6" t="s">
        <v>24</v>
      </c>
      <c r="E112" s="18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f t="shared" si="31"/>
        <v>0</v>
      </c>
      <c r="K112" s="8">
        <f t="shared" si="32"/>
        <v>0</v>
      </c>
      <c r="L112" s="10">
        <f t="shared" si="33"/>
        <v>0</v>
      </c>
      <c r="M112" s="10">
        <f t="shared" si="34"/>
        <v>0</v>
      </c>
      <c r="N112" s="10">
        <f t="shared" si="35"/>
        <v>0</v>
      </c>
      <c r="O112" s="14">
        <f t="shared" si="36"/>
        <v>0</v>
      </c>
      <c r="P112" s="10">
        <f t="shared" si="37"/>
        <v>7802.0518648018651</v>
      </c>
      <c r="Q112" s="14"/>
      <c r="R112" s="30">
        <v>12</v>
      </c>
      <c r="S112" s="33">
        <v>10893</v>
      </c>
      <c r="T112" s="33">
        <v>0.99380000000000002</v>
      </c>
    </row>
    <row r="113" spans="1:20">
      <c r="A113" s="21">
        <v>41544</v>
      </c>
      <c r="B113" s="12">
        <v>3</v>
      </c>
      <c r="C113" s="12">
        <v>14</v>
      </c>
      <c r="D113" s="6" t="s">
        <v>24</v>
      </c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4">
        <f t="shared" si="31"/>
        <v>0</v>
      </c>
      <c r="K113" s="10">
        <f t="shared" si="32"/>
        <v>0</v>
      </c>
      <c r="L113" s="10">
        <f t="shared" si="33"/>
        <v>6.545454545454545</v>
      </c>
      <c r="M113" s="10">
        <f t="shared" si="34"/>
        <v>0</v>
      </c>
      <c r="N113" s="10">
        <f t="shared" si="35"/>
        <v>0</v>
      </c>
      <c r="O113" s="14">
        <f t="shared" si="36"/>
        <v>6.545454545454545</v>
      </c>
      <c r="P113" s="10">
        <f t="shared" si="37"/>
        <v>7808.5973193473201</v>
      </c>
      <c r="Q113" s="14"/>
      <c r="R113" s="30">
        <v>13</v>
      </c>
      <c r="S113" s="33">
        <v>10906</v>
      </c>
      <c r="T113" s="33">
        <v>0.99509999999999998</v>
      </c>
    </row>
    <row r="114" spans="1:20">
      <c r="A114" s="21">
        <v>41545</v>
      </c>
      <c r="B114" s="12">
        <v>5</v>
      </c>
      <c r="C114" s="12">
        <v>11</v>
      </c>
      <c r="D114" s="6" t="s">
        <v>24</v>
      </c>
      <c r="E114" s="13">
        <v>0</v>
      </c>
      <c r="F114" s="13">
        <v>0</v>
      </c>
      <c r="G114" s="13">
        <v>0</v>
      </c>
      <c r="H114" s="13">
        <v>0</v>
      </c>
      <c r="I114" s="13">
        <v>1</v>
      </c>
      <c r="J114" s="14">
        <f t="shared" si="31"/>
        <v>0</v>
      </c>
      <c r="K114" s="10">
        <f t="shared" si="32"/>
        <v>0</v>
      </c>
      <c r="L114" s="10">
        <f t="shared" si="33"/>
        <v>0</v>
      </c>
      <c r="M114" s="10">
        <f t="shared" si="34"/>
        <v>0</v>
      </c>
      <c r="N114" s="10">
        <f t="shared" si="35"/>
        <v>6.545454545454545</v>
      </c>
      <c r="O114" s="14">
        <f t="shared" si="36"/>
        <v>0</v>
      </c>
      <c r="P114" s="10">
        <f t="shared" si="37"/>
        <v>7808.5973193473201</v>
      </c>
      <c r="Q114" s="14"/>
      <c r="R114" s="30">
        <v>11</v>
      </c>
      <c r="S114" s="33">
        <v>10917</v>
      </c>
      <c r="T114" s="33">
        <v>0.99639999999999995</v>
      </c>
    </row>
    <row r="115" spans="1:20">
      <c r="A115" s="21">
        <v>41546</v>
      </c>
      <c r="B115" s="12">
        <v>4</v>
      </c>
      <c r="C115" s="12">
        <v>8</v>
      </c>
      <c r="D115" s="6" t="s">
        <v>24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4">
        <f t="shared" si="31"/>
        <v>0</v>
      </c>
      <c r="K115" s="10">
        <f t="shared" si="32"/>
        <v>0</v>
      </c>
      <c r="L115" s="10">
        <f t="shared" si="33"/>
        <v>0</v>
      </c>
      <c r="M115" s="10">
        <f t="shared" si="34"/>
        <v>0</v>
      </c>
      <c r="N115" s="10">
        <f t="shared" si="35"/>
        <v>0</v>
      </c>
      <c r="O115" s="14">
        <f t="shared" si="36"/>
        <v>0</v>
      </c>
      <c r="P115" s="10">
        <f t="shared" si="37"/>
        <v>7808.5973193473201</v>
      </c>
      <c r="Q115" s="14"/>
      <c r="R115" s="30">
        <v>13</v>
      </c>
      <c r="S115" s="33">
        <v>10930</v>
      </c>
      <c r="T115" s="33">
        <v>0.99760000000000004</v>
      </c>
    </row>
    <row r="116" spans="1:20">
      <c r="A116" s="21">
        <v>41547</v>
      </c>
      <c r="B116" s="12">
        <v>4</v>
      </c>
      <c r="C116" s="12">
        <v>8</v>
      </c>
      <c r="D116" s="6" t="s">
        <v>24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f t="shared" si="31"/>
        <v>0</v>
      </c>
      <c r="K116" s="8">
        <f t="shared" si="32"/>
        <v>0</v>
      </c>
      <c r="L116" s="10">
        <f t="shared" si="33"/>
        <v>0</v>
      </c>
      <c r="M116" s="10">
        <f t="shared" si="34"/>
        <v>0</v>
      </c>
      <c r="N116" s="10">
        <f t="shared" si="35"/>
        <v>0</v>
      </c>
      <c r="O116" s="14">
        <f t="shared" si="36"/>
        <v>0</v>
      </c>
      <c r="P116" s="10">
        <f t="shared" si="37"/>
        <v>7808.5973193473201</v>
      </c>
      <c r="Q116" s="14"/>
      <c r="R116" s="30">
        <v>9</v>
      </c>
      <c r="S116" s="33">
        <v>10939</v>
      </c>
      <c r="T116" s="33">
        <v>0.99890000000000001</v>
      </c>
    </row>
    <row r="117" spans="1:20">
      <c r="A117" s="21">
        <v>41548</v>
      </c>
      <c r="B117" s="12">
        <v>3</v>
      </c>
      <c r="C117" s="12">
        <v>7</v>
      </c>
      <c r="D117" s="6" t="s">
        <v>24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f t="shared" si="31"/>
        <v>0</v>
      </c>
      <c r="K117" s="10">
        <f t="shared" si="32"/>
        <v>0</v>
      </c>
      <c r="L117" s="10">
        <f t="shared" si="33"/>
        <v>0</v>
      </c>
      <c r="M117" s="10">
        <f t="shared" si="34"/>
        <v>0</v>
      </c>
      <c r="N117" s="10">
        <f t="shared" si="35"/>
        <v>0</v>
      </c>
      <c r="O117" s="14">
        <f t="shared" si="36"/>
        <v>0</v>
      </c>
      <c r="P117" s="10">
        <f t="shared" si="37"/>
        <v>7808.5973193473201</v>
      </c>
      <c r="Q117" s="14"/>
      <c r="R117" s="30">
        <v>6</v>
      </c>
      <c r="S117" s="33">
        <v>10945</v>
      </c>
      <c r="T117" s="33">
        <v>0.99939999999999996</v>
      </c>
    </row>
    <row r="118" spans="1:20">
      <c r="A118" s="21">
        <v>41549</v>
      </c>
      <c r="B118" s="12">
        <v>4</v>
      </c>
      <c r="C118" s="12">
        <v>6</v>
      </c>
      <c r="D118" s="6" t="s">
        <v>24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f t="shared" si="31"/>
        <v>0</v>
      </c>
      <c r="K118" s="10">
        <f t="shared" si="32"/>
        <v>0</v>
      </c>
      <c r="L118" s="10">
        <f t="shared" si="33"/>
        <v>0</v>
      </c>
      <c r="M118" s="10">
        <f t="shared" si="34"/>
        <v>0</v>
      </c>
      <c r="N118" s="10">
        <f t="shared" si="35"/>
        <v>0</v>
      </c>
      <c r="O118" s="14">
        <f t="shared" si="36"/>
        <v>0</v>
      </c>
      <c r="P118" s="10">
        <f t="shared" si="37"/>
        <v>7808.5973193473201</v>
      </c>
      <c r="Q118" s="14"/>
      <c r="R118" s="30">
        <v>6</v>
      </c>
      <c r="S118" s="33">
        <v>10951</v>
      </c>
      <c r="T118" s="34">
        <v>1</v>
      </c>
    </row>
    <row r="119" spans="1:20">
      <c r="A119" s="16" t="s">
        <v>15</v>
      </c>
      <c r="B119" s="12"/>
      <c r="E119" s="17"/>
      <c r="F119" s="17"/>
      <c r="G119" s="17"/>
      <c r="H119" s="17"/>
      <c r="I119" s="17"/>
      <c r="J119" s="17"/>
      <c r="K119" s="17">
        <f>SUM(K6:K118)</f>
        <v>1156.447552447552</v>
      </c>
      <c r="L119" s="17">
        <f>SUM(L6:L118)</f>
        <v>4916.951048951054</v>
      </c>
      <c r="M119" s="17">
        <f t="shared" ref="M119:N119" si="38">SUM(M6:M118)</f>
        <v>218.51748251748239</v>
      </c>
      <c r="N119" s="17">
        <f t="shared" si="38"/>
        <v>683.41258741258719</v>
      </c>
      <c r="O119" s="14"/>
      <c r="P119" s="14"/>
      <c r="Q119" s="14"/>
    </row>
    <row r="120" spans="1:20">
      <c r="A120" s="16" t="s">
        <v>16</v>
      </c>
      <c r="B120" s="12"/>
      <c r="J120" s="18"/>
      <c r="K120" s="19">
        <f>SUM(K119/(K119+L119))*100</f>
        <v>19.041193050975458</v>
      </c>
      <c r="L120" s="19">
        <f>SUM(L119/(K119+L119))*100</f>
        <v>80.958806949024549</v>
      </c>
      <c r="M120" s="19">
        <f>SUM(M119/(M119+N119))*100</f>
        <v>24.227763304800888</v>
      </c>
      <c r="N120" s="19">
        <f>SUM(N119/(M119+N119))*100</f>
        <v>75.772236695199112</v>
      </c>
      <c r="O120" s="17"/>
    </row>
    <row r="121" spans="1:20">
      <c r="B121" s="12"/>
      <c r="K121" s="6" t="s">
        <v>7</v>
      </c>
      <c r="L121" s="6" t="s">
        <v>8</v>
      </c>
      <c r="M121" s="6" t="s">
        <v>7</v>
      </c>
      <c r="N121" s="6" t="s">
        <v>8</v>
      </c>
    </row>
    <row r="122" spans="1:20">
      <c r="B122" s="12"/>
      <c r="K122" s="20" t="s">
        <v>17</v>
      </c>
      <c r="L122" s="20" t="s">
        <v>17</v>
      </c>
      <c r="M122" s="20" t="s">
        <v>18</v>
      </c>
      <c r="N122" s="20" t="s">
        <v>18</v>
      </c>
    </row>
  </sheetData>
  <pageMargins left="0.7" right="0.7" top="0.75" bottom="0.75" header="0.3" footer="0.3"/>
  <pageSetup scale="55" fitToHeight="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brian.footen</cp:lastModifiedBy>
  <cp:lastPrinted>2012-06-15T14:40:41Z</cp:lastPrinted>
  <dcterms:created xsi:type="dcterms:W3CDTF">2010-06-11T21:14:32Z</dcterms:created>
  <dcterms:modified xsi:type="dcterms:W3CDTF">2013-10-03T15:34:15Z</dcterms:modified>
</cp:coreProperties>
</file>