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lizabeth Allyn\Documents\GitHub\PinnipedCaseStudies\Data\Nisqually\"/>
    </mc:Choice>
  </mc:AlternateContent>
  <xr:revisionPtr revIDLastSave="0" documentId="13_ncr:1_{E71EFAF6-CE52-4242-965D-6CD44E20B6D2}" xr6:coauthVersionLast="47" xr6:coauthVersionMax="47" xr10:uidLastSave="{00000000-0000-0000-0000-000000000000}"/>
  <bookViews>
    <workbookView xWindow="1560" yWindow="1230" windowWidth="24720" windowHeight="14355" firstSheet="1" activeTab="1" xr2:uid="{92F3D677-A32A-4EE8-AC44-3E7A0B434AE3}"/>
  </bookViews>
  <sheets>
    <sheet name="Sheet1" sheetId="1" state="hidden" r:id="rId1"/>
    <sheet name="GR Chinook" sheetId="2" r:id="rId2"/>
    <sheet name="LocNis Chinook" sheetId="3" r:id="rId3"/>
    <sheet name="Winter Chum"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 l="1"/>
  <c r="F8" i="1"/>
  <c r="F9" i="1"/>
  <c r="F10" i="1"/>
  <c r="K19" i="1" s="1"/>
  <c r="F11" i="1"/>
  <c r="F12" i="1"/>
  <c r="F13" i="1"/>
  <c r="F14" i="1"/>
  <c r="K20" i="1" s="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6" i="1"/>
  <c r="K18" i="1" l="1"/>
  <c r="K31" i="1"/>
  <c r="K21" i="1"/>
  <c r="K30" i="1"/>
  <c r="K33" i="1"/>
  <c r="K32" i="1"/>
  <c r="K29" i="1"/>
  <c r="K27" i="1"/>
  <c r="K25" i="1"/>
  <c r="K23" i="1"/>
  <c r="K28" i="1"/>
  <c r="K26" i="1"/>
  <c r="K24" i="1"/>
  <c r="K22" i="1"/>
  <c r="K35" i="1" l="1"/>
  <c r="M33" i="1" s="1"/>
  <c r="M18" i="1"/>
  <c r="M24" i="1"/>
  <c r="M32" i="1" l="1"/>
  <c r="M20" i="1"/>
  <c r="M19" i="1"/>
  <c r="M21" i="1"/>
  <c r="M22" i="1"/>
  <c r="M26" i="1"/>
  <c r="M31" i="1"/>
  <c r="M25" i="1"/>
  <c r="M30" i="1"/>
  <c r="M23" i="1"/>
  <c r="M29" i="1"/>
  <c r="M28" i="1"/>
  <c r="M27" i="1"/>
</calcChain>
</file>

<file path=xl/sharedStrings.xml><?xml version="1.0" encoding="utf-8"?>
<sst xmlns="http://schemas.openxmlformats.org/spreadsheetml/2006/main" count="25" uniqueCount="15">
  <si>
    <t/>
  </si>
  <si>
    <t>wk</t>
  </si>
  <si>
    <t>ish</t>
  </si>
  <si>
    <t>% timing through guantlet</t>
  </si>
  <si>
    <t>Fish spend anywere betweeen 1-3 weeks in guantlet my estimate based on fish condition (color)</t>
  </si>
  <si>
    <t xml:space="preserve">This data is from RM 13. We did not start fishing until wk 32. I think Early to Mid July is a good starting point for guantlet entry. LocNis may not spend as much time in guantlet as the GR only based on biased qualitative data that the majority of UMUT are bright. </t>
  </si>
  <si>
    <t>man. wk</t>
  </si>
  <si>
    <t xml:space="preserve">Guantlet=delta and estuary and is mostly Seal predation. </t>
  </si>
  <si>
    <t>Starting point first of November through end of January. This one is different than the Chinook. The guantlet here is defined as river mouth through to the spanwing grounds.</t>
  </si>
  <si>
    <t>later we will add pre river guantlet from area 9-area 13</t>
  </si>
  <si>
    <t>chum timing guantlet based on resent catch data</t>
  </si>
  <si>
    <t xml:space="preserve">Residence time in guantlet. The whole time. </t>
  </si>
  <si>
    <t>GR runsize range: 6k to 42k average 22k</t>
  </si>
  <si>
    <t>LocNis runsize range 300-1400. Average RS 630</t>
  </si>
  <si>
    <t>Runsize range 2k-62k. Average 27k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</si>
</sst>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0"/>
    <numFmt numFmtId="165" formatCode="0.0000"/>
  </numFmts>
  <fonts count="6" x14ac:knownFonts="1">
    <font>
      <sz val="11"/>
      <color theme="1"/>
      <name val="Calibri"/>
      <family val="2"/>
      <scheme val="minor"/>
    </font>
    <font>
      <sz val="11"/>
      <color theme="1"/>
      <name val="Calibri"/>
      <family val="2"/>
      <scheme val="minor"/>
    </font>
    <font>
      <sz val="10"/>
      <name val="Arial"/>
      <family val="2"/>
    </font>
    <font>
      <b/>
      <sz val="10"/>
      <name val="Arial"/>
      <family val="2"/>
    </font>
    <font>
      <sz val="11"/>
      <color rgb="FF000000"/>
      <name val="Calibri"/>
      <family val="2"/>
      <scheme val="minor"/>
    </font>
    <font>
      <sz val="10"/>
      <color rgb="FF000000"/>
      <name val="Arial"/>
      <family val="2"/>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2" fillId="0" borderId="0"/>
    <xf numFmtId="9" fontId="1" fillId="0" borderId="0" applyFont="0" applyFill="0" applyBorder="0" applyAlignment="0" applyProtection="0"/>
  </cellStyleXfs>
  <cellXfs count="24">
    <xf numFmtId="0" fontId="0" fillId="0" borderId="0" xfId="0"/>
    <xf numFmtId="0" fontId="3" fillId="0" borderId="1" xfId="2" applyFont="1" applyBorder="1" applyAlignment="1">
      <alignment horizontal="center"/>
    </xf>
    <xf numFmtId="0" fontId="3" fillId="0" borderId="2" xfId="2" applyFont="1" applyBorder="1" applyAlignment="1">
      <alignment horizontal="center"/>
    </xf>
    <xf numFmtId="164" fontId="2" fillId="0" borderId="1" xfId="1" applyNumberFormat="1" applyFont="1" applyFill="1" applyBorder="1" applyAlignment="1">
      <alignment horizontal="center"/>
    </xf>
    <xf numFmtId="164" fontId="2" fillId="0" borderId="2" xfId="1" applyNumberFormat="1" applyFont="1" applyFill="1" applyBorder="1" applyAlignment="1">
      <alignment horizontal="center"/>
    </xf>
    <xf numFmtId="164" fontId="2" fillId="0" borderId="3" xfId="1" applyNumberFormat="1" applyFont="1" applyFill="1" applyBorder="1" applyAlignment="1">
      <alignment horizontal="center"/>
    </xf>
    <xf numFmtId="164" fontId="2" fillId="0" borderId="0" xfId="1" applyNumberFormat="1" applyFont="1" applyFill="1" applyBorder="1" applyAlignment="1">
      <alignment horizontal="center"/>
    </xf>
    <xf numFmtId="164" fontId="2" fillId="0" borderId="4" xfId="1" applyNumberFormat="1" applyFont="1" applyFill="1" applyBorder="1" applyAlignment="1">
      <alignment horizontal="center"/>
    </xf>
    <xf numFmtId="164" fontId="2" fillId="0" borderId="5" xfId="1" applyNumberFormat="1" applyFont="1" applyFill="1" applyBorder="1" applyAlignment="1">
      <alignment horizontal="center"/>
    </xf>
    <xf numFmtId="164" fontId="0" fillId="0" borderId="0" xfId="0" applyNumberFormat="1"/>
    <xf numFmtId="0" fontId="3" fillId="0" borderId="1" xfId="2" applyFont="1" applyBorder="1" applyAlignment="1">
      <alignment horizontal="center" vertical="center"/>
    </xf>
    <xf numFmtId="0" fontId="3" fillId="0" borderId="3" xfId="2" applyFont="1" applyBorder="1" applyAlignment="1">
      <alignment horizontal="center" vertical="center"/>
    </xf>
    <xf numFmtId="0" fontId="3" fillId="0" borderId="4" xfId="2" applyFont="1" applyBorder="1" applyAlignment="1">
      <alignment horizontal="center" vertical="center"/>
    </xf>
    <xf numFmtId="1" fontId="0" fillId="0" borderId="0" xfId="0" applyNumberFormat="1"/>
    <xf numFmtId="165" fontId="0" fillId="0" borderId="0" xfId="0" applyNumberFormat="1"/>
    <xf numFmtId="9" fontId="0" fillId="0" borderId="0" xfId="3" applyFont="1"/>
    <xf numFmtId="10" fontId="0" fillId="0" borderId="0" xfId="3" applyNumberFormat="1" applyFont="1"/>
    <xf numFmtId="16" fontId="0" fillId="0" borderId="0" xfId="0" applyNumberFormat="1"/>
    <xf numFmtId="0" fontId="4" fillId="0" borderId="0" xfId="0" applyFont="1" applyAlignment="1">
      <alignment horizontal="center" vertical="center"/>
    </xf>
    <xf numFmtId="16" fontId="4" fillId="0" borderId="0" xfId="0" applyNumberFormat="1" applyFont="1" applyAlignment="1">
      <alignment horizontal="center" vertical="center"/>
    </xf>
    <xf numFmtId="9" fontId="5" fillId="0" borderId="0" xfId="0" applyNumberFormat="1" applyFont="1" applyAlignment="1">
      <alignment horizontal="center" vertical="center"/>
    </xf>
    <xf numFmtId="0" fontId="3" fillId="0" borderId="6" xfId="2" applyFont="1" applyBorder="1" applyAlignment="1">
      <alignment horizontal="center" vertical="center"/>
    </xf>
    <xf numFmtId="0" fontId="3" fillId="0" borderId="7" xfId="2" applyFont="1" applyBorder="1" applyAlignment="1">
      <alignment horizontal="center" vertical="center"/>
    </xf>
    <xf numFmtId="0" fontId="3" fillId="0" borderId="8" xfId="2" applyFont="1" applyBorder="1" applyAlignment="1">
      <alignment horizontal="center" vertical="center"/>
    </xf>
  </cellXfs>
  <cellStyles count="4">
    <cellStyle name="Comma" xfId="1" builtinId="3"/>
    <cellStyle name="Normal" xfId="0" builtinId="0"/>
    <cellStyle name="Normal 2" xfId="2" xr:uid="{B8F4B5FF-5872-4F06-9885-4D067B817224}"/>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Catch curve 2002</a:t>
            </a:r>
            <a:r>
              <a:rPr lang="en-US" baseline="0"/>
              <a:t> and 2003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Sheet1!$L$21:$L$29</c:f>
              <c:numCache>
                <c:formatCode>General</c:formatCode>
                <c:ptCount val="9"/>
                <c:pt idx="0" formatCode="0">
                  <c:v>32</c:v>
                </c:pt>
                <c:pt idx="1">
                  <c:v>33</c:v>
                </c:pt>
                <c:pt idx="2">
                  <c:v>34</c:v>
                </c:pt>
                <c:pt idx="3">
                  <c:v>35</c:v>
                </c:pt>
                <c:pt idx="4">
                  <c:v>36</c:v>
                </c:pt>
                <c:pt idx="5">
                  <c:v>37</c:v>
                </c:pt>
                <c:pt idx="6">
                  <c:v>38</c:v>
                </c:pt>
                <c:pt idx="7">
                  <c:v>39</c:v>
                </c:pt>
                <c:pt idx="8">
                  <c:v>40</c:v>
                </c:pt>
              </c:numCache>
            </c:numRef>
          </c:cat>
          <c:val>
            <c:numRef>
              <c:f>Sheet1!$M$21:$M$29</c:f>
              <c:numCache>
                <c:formatCode>0.00%</c:formatCode>
                <c:ptCount val="9"/>
                <c:pt idx="0">
                  <c:v>2.4235604026783007E-2</c:v>
                </c:pt>
                <c:pt idx="1">
                  <c:v>7.3087499792239677E-2</c:v>
                </c:pt>
                <c:pt idx="2">
                  <c:v>0.12397082966702488</c:v>
                </c:pt>
                <c:pt idx="3">
                  <c:v>0.15646256387936083</c:v>
                </c:pt>
                <c:pt idx="4">
                  <c:v>0.19988009687375935</c:v>
                </c:pt>
                <c:pt idx="5">
                  <c:v>0.163898778667595</c:v>
                </c:pt>
                <c:pt idx="6">
                  <c:v>0.10791944221741888</c:v>
                </c:pt>
                <c:pt idx="7">
                  <c:v>6.5620208687114059E-2</c:v>
                </c:pt>
                <c:pt idx="8">
                  <c:v>5.0541724872299319E-2</c:v>
                </c:pt>
              </c:numCache>
            </c:numRef>
          </c:val>
          <c:extLst>
            <c:ext xmlns:c16="http://schemas.microsoft.com/office/drawing/2014/chart" uri="{C3380CC4-5D6E-409C-BE32-E72D297353CC}">
              <c16:uniqueId val="{00000000-C6ED-49FF-9824-8749B7244773}"/>
            </c:ext>
          </c:extLst>
        </c:ser>
        <c:dLbls>
          <c:showLegendKey val="0"/>
          <c:showVal val="0"/>
          <c:showCatName val="0"/>
          <c:showSerName val="0"/>
          <c:showPercent val="0"/>
          <c:showBubbleSize val="0"/>
        </c:dLbls>
        <c:gapWidth val="219"/>
        <c:overlap val="-27"/>
        <c:axId val="429105215"/>
        <c:axId val="437311103"/>
      </c:barChart>
      <c:catAx>
        <c:axId val="42910521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11103"/>
        <c:crosses val="autoZero"/>
        <c:auto val="1"/>
        <c:lblAlgn val="ctr"/>
        <c:lblOffset val="100"/>
        <c:noMultiLvlLbl val="0"/>
      </c:catAx>
      <c:valAx>
        <c:axId val="437311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05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Nisqually Chinook Timing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Sheet1!$L$18:$L$33</c:f>
              <c:numCache>
                <c:formatCode>0</c:formatCode>
                <c:ptCount val="16"/>
                <c:pt idx="0" formatCode="General">
                  <c:v>29</c:v>
                </c:pt>
                <c:pt idx="1">
                  <c:v>30</c:v>
                </c:pt>
                <c:pt idx="2" formatCode="General">
                  <c:v>31</c:v>
                </c:pt>
                <c:pt idx="3">
                  <c:v>32</c:v>
                </c:pt>
                <c:pt idx="4" formatCode="General">
                  <c:v>33</c:v>
                </c:pt>
                <c:pt idx="5" formatCode="General">
                  <c:v>34</c:v>
                </c:pt>
                <c:pt idx="6" formatCode="General">
                  <c:v>35</c:v>
                </c:pt>
                <c:pt idx="7" formatCode="General">
                  <c:v>36</c:v>
                </c:pt>
                <c:pt idx="8" formatCode="General">
                  <c:v>37</c:v>
                </c:pt>
                <c:pt idx="9" formatCode="General">
                  <c:v>38</c:v>
                </c:pt>
                <c:pt idx="10" formatCode="General">
                  <c:v>39</c:v>
                </c:pt>
                <c:pt idx="11" formatCode="General">
                  <c:v>40</c:v>
                </c:pt>
                <c:pt idx="12" formatCode="General">
                  <c:v>41</c:v>
                </c:pt>
                <c:pt idx="13" formatCode="General">
                  <c:v>42</c:v>
                </c:pt>
                <c:pt idx="14" formatCode="General">
                  <c:v>43</c:v>
                </c:pt>
                <c:pt idx="15" formatCode="General">
                  <c:v>44</c:v>
                </c:pt>
              </c:numCache>
            </c:numRef>
          </c:cat>
          <c:val>
            <c:numRef>
              <c:f>Sheet1!$M$18:$M$33</c:f>
              <c:numCache>
                <c:formatCode>0.00%</c:formatCode>
                <c:ptCount val="16"/>
                <c:pt idx="0">
                  <c:v>1.599295905778612E-3</c:v>
                </c:pt>
                <c:pt idx="1">
                  <c:v>1.9048486936224351E-3</c:v>
                </c:pt>
                <c:pt idx="2">
                  <c:v>1.1490010928119356E-2</c:v>
                </c:pt>
                <c:pt idx="3">
                  <c:v>2.4235604026783007E-2</c:v>
                </c:pt>
                <c:pt idx="4">
                  <c:v>7.3087499792239677E-2</c:v>
                </c:pt>
                <c:pt idx="5">
                  <c:v>0.12397082966702488</c:v>
                </c:pt>
                <c:pt idx="6">
                  <c:v>0.15646256387936083</c:v>
                </c:pt>
                <c:pt idx="7">
                  <c:v>0.19988009687375935</c:v>
                </c:pt>
                <c:pt idx="8">
                  <c:v>0.163898778667595</c:v>
                </c:pt>
                <c:pt idx="9">
                  <c:v>0.10791944221741888</c:v>
                </c:pt>
                <c:pt idx="10">
                  <c:v>6.5620208687114059E-2</c:v>
                </c:pt>
                <c:pt idx="11">
                  <c:v>5.0541724872299319E-2</c:v>
                </c:pt>
                <c:pt idx="12">
                  <c:v>1.6674139569200188E-2</c:v>
                </c:pt>
                <c:pt idx="13">
                  <c:v>2.1423560392975541E-3</c:v>
                </c:pt>
                <c:pt idx="14">
                  <c:v>3.8256357844599178E-4</c:v>
                </c:pt>
                <c:pt idx="15">
                  <c:v>1.9003660194057031E-4</c:v>
                </c:pt>
              </c:numCache>
            </c:numRef>
          </c:val>
          <c:extLst>
            <c:ext xmlns:c16="http://schemas.microsoft.com/office/drawing/2014/chart" uri="{C3380CC4-5D6E-409C-BE32-E72D297353CC}">
              <c16:uniqueId val="{00000000-A1DD-4D01-AD0B-506353BE9354}"/>
            </c:ext>
          </c:extLst>
        </c:ser>
        <c:dLbls>
          <c:showLegendKey val="0"/>
          <c:showVal val="0"/>
          <c:showCatName val="0"/>
          <c:showSerName val="0"/>
          <c:showPercent val="0"/>
          <c:showBubbleSize val="0"/>
        </c:dLbls>
        <c:gapWidth val="219"/>
        <c:overlap val="-27"/>
        <c:axId val="1489423456"/>
        <c:axId val="1490311136"/>
      </c:barChart>
      <c:catAx>
        <c:axId val="14894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311136"/>
        <c:crosses val="autoZero"/>
        <c:auto val="1"/>
        <c:lblAlgn val="ctr"/>
        <c:lblOffset val="100"/>
        <c:noMultiLvlLbl val="0"/>
      </c:catAx>
      <c:valAx>
        <c:axId val="1490311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2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LocNis</a:t>
            </a:r>
            <a:r>
              <a:rPr lang="en-US" baseline="0"/>
              <a:t> Run Timing at RM 13, 1 week above guantlet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'LocNis Chinook'!$C$2:$C$16</c:f>
              <c:numCache>
                <c:formatCode>General</c:formatCode>
                <c:ptCount val="15"/>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numCache>
            </c:numRef>
          </c:cat>
          <c:val>
            <c:numRef>
              <c:f>'LocNis Chinook'!$E$2:$E$16</c:f>
              <c:numCache>
                <c:formatCode>0%</c:formatCode>
                <c:ptCount val="15"/>
                <c:pt idx="0">
                  <c:v>3.8461538461538464E-2</c:v>
                </c:pt>
                <c:pt idx="1">
                  <c:v>0</c:v>
                </c:pt>
                <c:pt idx="2">
                  <c:v>3.8461538461538464E-2</c:v>
                </c:pt>
                <c:pt idx="3">
                  <c:v>5.128205128205128E-2</c:v>
                </c:pt>
                <c:pt idx="4">
                  <c:v>3.8461538461538464E-2</c:v>
                </c:pt>
                <c:pt idx="5">
                  <c:v>8.9743589743589744E-2</c:v>
                </c:pt>
                <c:pt idx="6">
                  <c:v>0.14102564102564102</c:v>
                </c:pt>
                <c:pt idx="7">
                  <c:v>6.4102564102564097E-2</c:v>
                </c:pt>
                <c:pt idx="8">
                  <c:v>7.6923076923076927E-2</c:v>
                </c:pt>
                <c:pt idx="9">
                  <c:v>5.128205128205128E-2</c:v>
                </c:pt>
                <c:pt idx="10">
                  <c:v>8.9743589743589744E-2</c:v>
                </c:pt>
                <c:pt idx="11">
                  <c:v>7.6923076923076927E-2</c:v>
                </c:pt>
                <c:pt idx="12">
                  <c:v>0.14102564102564102</c:v>
                </c:pt>
                <c:pt idx="13">
                  <c:v>8.9743589743589744E-2</c:v>
                </c:pt>
                <c:pt idx="14">
                  <c:v>1.282051282051282E-2</c:v>
                </c:pt>
              </c:numCache>
            </c:numRef>
          </c:val>
          <c:extLst>
            <c:ext xmlns:c16="http://schemas.microsoft.com/office/drawing/2014/chart" uri="{C3380CC4-5D6E-409C-BE32-E72D297353CC}">
              <c16:uniqueId val="{00000000-3F4E-4A64-AC2B-1D5E9B8AD181}"/>
            </c:ext>
          </c:extLst>
        </c:ser>
        <c:dLbls>
          <c:showLegendKey val="0"/>
          <c:showVal val="0"/>
          <c:showCatName val="0"/>
          <c:showSerName val="0"/>
          <c:showPercent val="0"/>
          <c:showBubbleSize val="0"/>
        </c:dLbls>
        <c:gapWidth val="219"/>
        <c:overlap val="-27"/>
        <c:axId val="1555592096"/>
        <c:axId val="1558944672"/>
      </c:barChart>
      <c:catAx>
        <c:axId val="15555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44672"/>
        <c:crosses val="autoZero"/>
        <c:auto val="1"/>
        <c:lblAlgn val="ctr"/>
        <c:lblOffset val="100"/>
        <c:noMultiLvlLbl val="0"/>
      </c:catAx>
      <c:valAx>
        <c:axId val="1558944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9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76200</xdr:colOff>
      <xdr:row>21</xdr:row>
      <xdr:rowOff>38100</xdr:rowOff>
    </xdr:from>
    <xdr:to>
      <xdr:col>21</xdr:col>
      <xdr:colOff>381000</xdr:colOff>
      <xdr:row>36</xdr:row>
      <xdr:rowOff>15240</xdr:rowOff>
    </xdr:to>
    <xdr:graphicFrame macro="">
      <xdr:nvGraphicFramePr>
        <xdr:cNvPr id="2" name="Chart 1">
          <a:extLst>
            <a:ext uri="{FF2B5EF4-FFF2-40B4-BE49-F238E27FC236}">
              <a16:creationId xmlns:a16="http://schemas.microsoft.com/office/drawing/2014/main" id="{C28DA34D-43C3-491A-B441-013A0557D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0</xdr:rowOff>
    </xdr:from>
    <xdr:to>
      <xdr:col>9</xdr:col>
      <xdr:colOff>304800</xdr:colOff>
      <xdr:row>19</xdr:row>
      <xdr:rowOff>0</xdr:rowOff>
    </xdr:to>
    <xdr:graphicFrame macro="">
      <xdr:nvGraphicFramePr>
        <xdr:cNvPr id="2" name="Chart 1">
          <a:extLst>
            <a:ext uri="{FF2B5EF4-FFF2-40B4-BE49-F238E27FC236}">
              <a16:creationId xmlns:a16="http://schemas.microsoft.com/office/drawing/2014/main" id="{577C4D11-FDAB-4ECE-86DB-779032C5F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114300</xdr:colOff>
      <xdr:row>1</xdr:row>
      <xdr:rowOff>38100</xdr:rowOff>
    </xdr:from>
    <xdr:to>
      <xdr:col>14</xdr:col>
      <xdr:colOff>579120</xdr:colOff>
      <xdr:row>16</xdr:row>
      <xdr:rowOff>129540</xdr:rowOff>
    </xdr:to>
    <xdr:graphicFrame macro="">
      <xdr:nvGraphicFramePr>
        <xdr:cNvPr id="2" name="Chart 1">
          <a:extLst>
            <a:ext uri="{FF2B5EF4-FFF2-40B4-BE49-F238E27FC236}">
              <a16:creationId xmlns:a16="http://schemas.microsoft.com/office/drawing/2014/main" id="{B5CA6066-5D5A-4ED2-8549-81ACBABEE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9A7B5-560E-4A63-95F4-F998B578FD68}">
  <dimension ref="A1:M77"/>
  <sheetViews>
    <sheetView topLeftCell="A11" workbookViewId="0">
      <selection activeCell="L18" sqref="L18:M33"/>
    </sheetView>
  </sheetViews>
  <sheetFormatPr defaultRowHeight="15" x14ac:dyDescent="0.25"/>
  <sheetData>
    <row r="1" spans="1:6" ht="15.75" thickBot="1" x14ac:dyDescent="0.3">
      <c r="C1" s="1">
        <v>2002</v>
      </c>
      <c r="D1" s="2">
        <v>2003</v>
      </c>
    </row>
    <row r="2" spans="1:6" x14ac:dyDescent="0.25">
      <c r="A2" s="21">
        <v>28</v>
      </c>
      <c r="B2" s="10"/>
      <c r="C2" s="3" t="s">
        <v>0</v>
      </c>
      <c r="D2" s="4" t="s">
        <v>0</v>
      </c>
    </row>
    <row r="3" spans="1:6" x14ac:dyDescent="0.25">
      <c r="A3" s="22"/>
      <c r="B3" s="11"/>
      <c r="C3" s="5" t="s">
        <v>0</v>
      </c>
      <c r="D3" s="6" t="s">
        <v>0</v>
      </c>
    </row>
    <row r="4" spans="1:6" x14ac:dyDescent="0.25">
      <c r="A4" s="22"/>
      <c r="B4" s="11"/>
      <c r="C4" s="5" t="s">
        <v>0</v>
      </c>
      <c r="D4" s="6" t="s">
        <v>0</v>
      </c>
    </row>
    <row r="5" spans="1:6" ht="15.75" thickBot="1" x14ac:dyDescent="0.3">
      <c r="A5" s="23"/>
      <c r="B5" s="12"/>
      <c r="C5" s="7" t="s">
        <v>0</v>
      </c>
      <c r="D5" s="8" t="s">
        <v>0</v>
      </c>
    </row>
    <row r="6" spans="1:6" x14ac:dyDescent="0.25">
      <c r="A6" s="21">
        <v>29</v>
      </c>
      <c r="B6" s="11"/>
      <c r="C6" s="5">
        <v>3.3597916929150391E-4</v>
      </c>
      <c r="D6" s="6">
        <v>0</v>
      </c>
      <c r="F6" s="9">
        <f>AVERAGE(C6:D6)</f>
        <v>1.6798958464575196E-4</v>
      </c>
    </row>
    <row r="7" spans="1:6" x14ac:dyDescent="0.25">
      <c r="A7" s="22"/>
      <c r="B7" s="11"/>
      <c r="C7" s="5">
        <v>7.1395573474444579E-4</v>
      </c>
      <c r="D7" s="6">
        <v>8.5095519720886699E-5</v>
      </c>
      <c r="F7" s="9">
        <f t="shared" ref="F7:F70" si="0">AVERAGE(C7:D7)</f>
        <v>3.9952562723266627E-4</v>
      </c>
    </row>
    <row r="8" spans="1:6" x14ac:dyDescent="0.25">
      <c r="A8" s="22"/>
      <c r="B8" s="11"/>
      <c r="C8" s="5">
        <v>4.6197135777581791E-4</v>
      </c>
      <c r="D8" s="6">
        <v>1.2764327958133005E-4</v>
      </c>
      <c r="F8" s="9">
        <f t="shared" si="0"/>
        <v>2.9480731867857399E-4</v>
      </c>
    </row>
    <row r="9" spans="1:6" ht="15.75" thickBot="1" x14ac:dyDescent="0.3">
      <c r="A9" s="23"/>
      <c r="B9" s="11"/>
      <c r="C9" s="5">
        <v>0</v>
      </c>
      <c r="D9" s="6">
        <v>4.254775986044335E-5</v>
      </c>
      <c r="F9" s="9">
        <f t="shared" si="0"/>
        <v>2.1273879930221675E-5</v>
      </c>
    </row>
    <row r="10" spans="1:6" x14ac:dyDescent="0.25">
      <c r="A10" s="21">
        <v>30</v>
      </c>
      <c r="B10" s="10"/>
      <c r="C10" s="3">
        <v>5.0396875393725587E-4</v>
      </c>
      <c r="D10" s="4">
        <v>4.254775986044335E-5</v>
      </c>
      <c r="F10" s="9">
        <f t="shared" si="0"/>
        <v>2.732582568988496E-4</v>
      </c>
    </row>
    <row r="11" spans="1:6" x14ac:dyDescent="0.25">
      <c r="A11" s="22"/>
      <c r="B11" s="11"/>
      <c r="C11" s="5">
        <v>4.6197135777581791E-4</v>
      </c>
      <c r="D11" s="6">
        <v>1.701910394417734E-4</v>
      </c>
      <c r="F11" s="9">
        <f t="shared" si="0"/>
        <v>3.1608119860879565E-4</v>
      </c>
    </row>
    <row r="12" spans="1:6" x14ac:dyDescent="0.25">
      <c r="A12" s="22"/>
      <c r="B12" s="11"/>
      <c r="C12" s="5">
        <v>2.5198437696862794E-4</v>
      </c>
      <c r="D12" s="6">
        <v>8.5095519720886699E-5</v>
      </c>
      <c r="F12" s="9">
        <f t="shared" si="0"/>
        <v>1.6853994834475732E-4</v>
      </c>
    </row>
    <row r="13" spans="1:6" ht="15.75" thickBot="1" x14ac:dyDescent="0.3">
      <c r="A13" s="23"/>
      <c r="B13" s="12"/>
      <c r="C13" s="7">
        <v>5.0396875393725587E-4</v>
      </c>
      <c r="D13" s="8">
        <v>8.5095519720886699E-5</v>
      </c>
      <c r="F13" s="9">
        <f t="shared" si="0"/>
        <v>2.9453213682907131E-4</v>
      </c>
    </row>
    <row r="14" spans="1:6" x14ac:dyDescent="0.25">
      <c r="A14" s="21">
        <v>31</v>
      </c>
      <c r="B14" s="11"/>
      <c r="C14" s="5">
        <v>2.4358489773634033E-3</v>
      </c>
      <c r="D14" s="6">
        <v>6.3821639790665016E-4</v>
      </c>
      <c r="F14" s="9">
        <f t="shared" si="0"/>
        <v>1.5370326876350269E-3</v>
      </c>
    </row>
    <row r="15" spans="1:6" x14ac:dyDescent="0.25">
      <c r="A15" s="22"/>
      <c r="B15" s="11"/>
      <c r="C15" s="5">
        <v>3.1498047121078492E-3</v>
      </c>
      <c r="D15" s="6">
        <v>1.701910394417734E-3</v>
      </c>
      <c r="F15" s="9">
        <f t="shared" si="0"/>
        <v>2.4258575532627915E-3</v>
      </c>
    </row>
    <row r="16" spans="1:6" x14ac:dyDescent="0.25">
      <c r="A16" s="22"/>
      <c r="B16" s="11"/>
      <c r="C16" s="5">
        <v>1.9318802234261476E-3</v>
      </c>
      <c r="D16" s="6">
        <v>8.9350295706931032E-4</v>
      </c>
      <c r="F16" s="9">
        <f t="shared" si="0"/>
        <v>1.4126915902477289E-3</v>
      </c>
    </row>
    <row r="17" spans="1:13" ht="15.75" thickBot="1" x14ac:dyDescent="0.3">
      <c r="A17" s="23"/>
      <c r="B17" s="11"/>
      <c r="C17" s="5">
        <v>9.2394271555163582E-4</v>
      </c>
      <c r="D17" s="6">
        <v>1.0211462366506404E-3</v>
      </c>
      <c r="F17" s="9">
        <f t="shared" si="0"/>
        <v>9.7254447610113811E-4</v>
      </c>
    </row>
    <row r="18" spans="1:13" x14ac:dyDescent="0.25">
      <c r="A18" s="21">
        <v>32</v>
      </c>
      <c r="B18" s="10">
        <v>4.28062253060363E-3</v>
      </c>
      <c r="C18" s="3">
        <v>5.7956406702784425E-3</v>
      </c>
      <c r="D18" s="4">
        <v>2.7656043909288176E-3</v>
      </c>
      <c r="F18" s="9">
        <f t="shared" si="0"/>
        <v>4.28062253060363E-3</v>
      </c>
      <c r="J18">
        <v>29</v>
      </c>
      <c r="K18" s="14">
        <f>SUM(F6:F9)</f>
        <v>8.8359641048721394E-4</v>
      </c>
      <c r="L18">
        <v>29</v>
      </c>
      <c r="M18" s="16">
        <f t="shared" ref="M18:M20" si="1">K18/K$35</f>
        <v>1.599295905778612E-3</v>
      </c>
    </row>
    <row r="19" spans="1:13" x14ac:dyDescent="0.25">
      <c r="A19" s="22"/>
      <c r="B19" s="11">
        <v>4.1233650380884824E-3</v>
      </c>
      <c r="C19" s="5">
        <v>3.8217630506908571E-3</v>
      </c>
      <c r="D19" s="6">
        <v>4.4249670254861082E-3</v>
      </c>
      <c r="F19" s="9">
        <f t="shared" si="0"/>
        <v>4.1233650380884824E-3</v>
      </c>
      <c r="J19">
        <v>30</v>
      </c>
      <c r="K19" s="14">
        <f>SUM(F10:F13)</f>
        <v>1.0524115406814738E-3</v>
      </c>
      <c r="L19" s="13">
        <v>30</v>
      </c>
      <c r="M19" s="16">
        <f t="shared" si="1"/>
        <v>1.9048486936224351E-3</v>
      </c>
    </row>
    <row r="20" spans="1:13" x14ac:dyDescent="0.25">
      <c r="A20" s="22"/>
      <c r="B20" s="11">
        <v>3.2571899616384526E-3</v>
      </c>
      <c r="C20" s="5">
        <v>2.8978203351392212E-3</v>
      </c>
      <c r="D20" s="6">
        <v>3.6165595881376845E-3</v>
      </c>
      <c r="F20" s="9">
        <f t="shared" si="0"/>
        <v>3.2571899616384526E-3</v>
      </c>
      <c r="J20">
        <v>31</v>
      </c>
      <c r="K20" s="14">
        <f>SUM(F14:F17)</f>
        <v>6.3481263072466855E-3</v>
      </c>
      <c r="L20">
        <v>31</v>
      </c>
      <c r="M20" s="16">
        <f t="shared" si="1"/>
        <v>1.1490010928119356E-2</v>
      </c>
    </row>
    <row r="21" spans="1:13" ht="15.75" thickBot="1" x14ac:dyDescent="0.3">
      <c r="A21" s="23"/>
      <c r="B21" s="12">
        <v>1.7287727888565248E-3</v>
      </c>
      <c r="C21" s="7">
        <v>2.3938515812019657E-3</v>
      </c>
      <c r="D21" s="8">
        <v>1.0636939965110836E-3</v>
      </c>
      <c r="F21" s="9">
        <f t="shared" si="0"/>
        <v>1.7287727888565248E-3</v>
      </c>
      <c r="J21">
        <v>32</v>
      </c>
      <c r="K21" s="14">
        <f>SUM(F18:F21)</f>
        <v>1.3389950319187091E-2</v>
      </c>
      <c r="L21" s="13">
        <v>32</v>
      </c>
      <c r="M21" s="16">
        <f t="shared" ref="M21:M29" si="2">K21/K$35</f>
        <v>2.4235604026783007E-2</v>
      </c>
    </row>
    <row r="22" spans="1:13" x14ac:dyDescent="0.25">
      <c r="A22" s="21">
        <v>33</v>
      </c>
      <c r="B22" s="11">
        <v>1.5178692201941242E-2</v>
      </c>
      <c r="C22" s="5">
        <v>1.7890890764772585E-2</v>
      </c>
      <c r="D22" s="6">
        <v>1.2466493639109901E-2</v>
      </c>
      <c r="F22" s="9">
        <f t="shared" si="0"/>
        <v>1.5178692201941242E-2</v>
      </c>
      <c r="J22">
        <v>33</v>
      </c>
      <c r="K22" s="14">
        <f>SUM(F22:F25)</f>
        <v>4.0380177448442522E-2</v>
      </c>
      <c r="L22">
        <v>33</v>
      </c>
      <c r="M22" s="16">
        <f t="shared" si="2"/>
        <v>7.3087499792239677E-2</v>
      </c>
    </row>
    <row r="23" spans="1:13" x14ac:dyDescent="0.25">
      <c r="A23" s="22"/>
      <c r="B23" s="11">
        <v>1.4194950147529011E-2</v>
      </c>
      <c r="C23" s="5">
        <v>2.1922640796270633E-2</v>
      </c>
      <c r="D23" s="6">
        <v>6.4672594987873885E-3</v>
      </c>
      <c r="F23" s="9">
        <f t="shared" si="0"/>
        <v>1.4194950147529011E-2</v>
      </c>
      <c r="J23">
        <v>34</v>
      </c>
      <c r="K23" s="14">
        <f>SUM(F26:F29)</f>
        <v>6.8492753406741019E-2</v>
      </c>
      <c r="L23">
        <v>34</v>
      </c>
      <c r="M23" s="16">
        <f t="shared" si="2"/>
        <v>0.12397082966702488</v>
      </c>
    </row>
    <row r="24" spans="1:13" x14ac:dyDescent="0.25">
      <c r="A24" s="22"/>
      <c r="B24" s="11">
        <v>7.3436806318935765E-3</v>
      </c>
      <c r="C24" s="5">
        <v>1.2347234471462768E-2</v>
      </c>
      <c r="D24" s="6">
        <v>2.3401267923243842E-3</v>
      </c>
      <c r="F24" s="9">
        <f t="shared" si="0"/>
        <v>7.3436806318935765E-3</v>
      </c>
      <c r="J24">
        <v>35</v>
      </c>
      <c r="K24" s="14">
        <f>SUM(F30:F33)</f>
        <v>8.6444140399473596E-2</v>
      </c>
      <c r="L24">
        <v>35</v>
      </c>
      <c r="M24" s="16">
        <f t="shared" si="2"/>
        <v>0.15646256387936083</v>
      </c>
    </row>
    <row r="25" spans="1:13" ht="15.75" thickBot="1" x14ac:dyDescent="0.3">
      <c r="A25" s="23"/>
      <c r="B25" s="11">
        <v>3.6628544670786935E-3</v>
      </c>
      <c r="C25" s="5">
        <v>5.9216328587627567E-3</v>
      </c>
      <c r="D25" s="6">
        <v>1.4040760753946304E-3</v>
      </c>
      <c r="F25" s="9">
        <f t="shared" si="0"/>
        <v>3.6628544670786935E-3</v>
      </c>
      <c r="J25">
        <v>36</v>
      </c>
      <c r="K25" s="14">
        <f>SUM(F34:F37)</f>
        <v>0.1104319316315055</v>
      </c>
      <c r="L25">
        <v>36</v>
      </c>
      <c r="M25" s="16">
        <f t="shared" si="2"/>
        <v>0.19988009687375935</v>
      </c>
    </row>
    <row r="26" spans="1:13" x14ac:dyDescent="0.25">
      <c r="A26" s="21">
        <v>34</v>
      </c>
      <c r="B26" s="10">
        <v>2.1913876075674459E-2</v>
      </c>
      <c r="C26" s="3">
        <v>2.5702406450800051E-2</v>
      </c>
      <c r="D26" s="4">
        <v>1.8125345700548866E-2</v>
      </c>
      <c r="F26" s="9">
        <f t="shared" si="0"/>
        <v>2.1913876075674459E-2</v>
      </c>
      <c r="J26">
        <v>37</v>
      </c>
      <c r="K26" s="14">
        <f>SUM(F38:F41)</f>
        <v>9.0552581289464362E-2</v>
      </c>
      <c r="L26">
        <v>37</v>
      </c>
      <c r="M26" s="16">
        <f t="shared" si="2"/>
        <v>0.163898778667595</v>
      </c>
    </row>
    <row r="27" spans="1:13" x14ac:dyDescent="0.25">
      <c r="A27" s="22"/>
      <c r="B27" s="11">
        <v>2.5266343285465398E-2</v>
      </c>
      <c r="C27" s="5">
        <v>2.7046323127966065E-2</v>
      </c>
      <c r="D27" s="6">
        <v>2.3486363442964727E-2</v>
      </c>
      <c r="F27" s="9">
        <f t="shared" si="0"/>
        <v>2.5266343285465398E-2</v>
      </c>
      <c r="J27">
        <v>38</v>
      </c>
      <c r="K27" s="14">
        <f>SUM(F42:F45)</f>
        <v>5.9624508147958555E-2</v>
      </c>
      <c r="L27">
        <v>38</v>
      </c>
      <c r="M27" s="16">
        <f t="shared" si="2"/>
        <v>0.10791944221741888</v>
      </c>
    </row>
    <row r="28" spans="1:13" x14ac:dyDescent="0.25">
      <c r="A28" s="22"/>
      <c r="B28" s="11">
        <v>1.2039704459482513E-2</v>
      </c>
      <c r="C28" s="5">
        <v>1.318718239469153E-2</v>
      </c>
      <c r="D28" s="6">
        <v>1.0892226524273498E-2</v>
      </c>
      <c r="F28" s="9">
        <f t="shared" si="0"/>
        <v>1.2039704459482513E-2</v>
      </c>
      <c r="J28">
        <v>39</v>
      </c>
      <c r="K28" s="14">
        <f>SUM(F46:F49)</f>
        <v>3.6254567176627416E-2</v>
      </c>
      <c r="L28">
        <v>39</v>
      </c>
      <c r="M28" s="16">
        <f t="shared" si="2"/>
        <v>6.5620208687114059E-2</v>
      </c>
    </row>
    <row r="29" spans="1:13" ht="15.75" thickBot="1" x14ac:dyDescent="0.3">
      <c r="A29" s="23"/>
      <c r="B29" s="12">
        <v>9.2728295861186534E-3</v>
      </c>
      <c r="C29" s="7">
        <v>6.8875729704758306E-3</v>
      </c>
      <c r="D29" s="8">
        <v>1.1658086201761477E-2</v>
      </c>
      <c r="F29" s="9">
        <f t="shared" si="0"/>
        <v>9.2728295861186534E-3</v>
      </c>
      <c r="J29">
        <v>40</v>
      </c>
      <c r="K29" s="14">
        <f>SUM(F50:F53)</f>
        <v>2.7923842308127576E-2</v>
      </c>
      <c r="L29">
        <v>40</v>
      </c>
      <c r="M29" s="16">
        <f t="shared" si="2"/>
        <v>5.0541724872299319E-2</v>
      </c>
    </row>
    <row r="30" spans="1:13" x14ac:dyDescent="0.25">
      <c r="A30" s="21">
        <v>35</v>
      </c>
      <c r="B30" s="11">
        <v>2.9839021316252573E-2</v>
      </c>
      <c r="C30" s="5">
        <v>3.3723909117634704E-2</v>
      </c>
      <c r="D30" s="6">
        <v>2.5954133514870442E-2</v>
      </c>
      <c r="F30" s="9">
        <f t="shared" si="0"/>
        <v>2.9839021316252573E-2</v>
      </c>
      <c r="J30">
        <v>41</v>
      </c>
      <c r="K30" s="14">
        <f>SUM(F54:F57)</f>
        <v>9.2123101285220207E-3</v>
      </c>
      <c r="L30">
        <v>41</v>
      </c>
      <c r="M30" s="16">
        <f t="shared" ref="M30:M33" si="3">K30/K$35</f>
        <v>1.6674139569200188E-2</v>
      </c>
    </row>
    <row r="31" spans="1:13" x14ac:dyDescent="0.25">
      <c r="A31" s="22"/>
      <c r="B31" s="11">
        <v>2.9542202847108966E-2</v>
      </c>
      <c r="C31" s="5">
        <v>3.032212002855823E-2</v>
      </c>
      <c r="D31" s="6">
        <v>2.8762285665659703E-2</v>
      </c>
      <c r="F31" s="9">
        <f t="shared" si="0"/>
        <v>2.9542202847108966E-2</v>
      </c>
      <c r="J31">
        <v>42</v>
      </c>
      <c r="K31" s="14">
        <f>SUM(F58:F61)</f>
        <v>1.1836321843063389E-3</v>
      </c>
      <c r="L31">
        <v>42</v>
      </c>
      <c r="M31" s="16">
        <f t="shared" si="3"/>
        <v>2.1423560392975541E-3</v>
      </c>
    </row>
    <row r="32" spans="1:13" x14ac:dyDescent="0.25">
      <c r="A32" s="22"/>
      <c r="B32" s="11">
        <v>1.7729101706216277E-2</v>
      </c>
      <c r="C32" s="5">
        <v>8.5254714207719118E-3</v>
      </c>
      <c r="D32" s="6">
        <v>2.693273199166064E-2</v>
      </c>
      <c r="F32" s="9">
        <f t="shared" si="0"/>
        <v>1.7729101706216277E-2</v>
      </c>
      <c r="J32">
        <v>43</v>
      </c>
      <c r="K32" s="14">
        <f>SUM(F62:F65)</f>
        <v>2.1136289005470337E-4</v>
      </c>
      <c r="L32">
        <v>43</v>
      </c>
      <c r="M32" s="16">
        <f t="shared" si="3"/>
        <v>3.8256357844599178E-4</v>
      </c>
    </row>
    <row r="33" spans="1:13" ht="15.75" thickBot="1" x14ac:dyDescent="0.3">
      <c r="A33" s="23"/>
      <c r="B33" s="11">
        <v>9.3338145298957759E-3</v>
      </c>
      <c r="C33" s="5">
        <v>4.073747427659485E-3</v>
      </c>
      <c r="D33" s="6">
        <v>1.4593881632132068E-2</v>
      </c>
      <c r="F33" s="9">
        <f t="shared" si="0"/>
        <v>9.3338145298957759E-3</v>
      </c>
      <c r="J33">
        <v>44</v>
      </c>
      <c r="K33" s="14">
        <f>SUM(F66:F69)</f>
        <v>1.0499349040359497E-4</v>
      </c>
      <c r="L33">
        <v>44</v>
      </c>
      <c r="M33" s="16">
        <f t="shared" si="3"/>
        <v>1.9003660194057031E-4</v>
      </c>
    </row>
    <row r="34" spans="1:13" x14ac:dyDescent="0.25">
      <c r="A34" s="21">
        <v>36</v>
      </c>
      <c r="B34" s="10">
        <v>3.0718340793254174E-2</v>
      </c>
      <c r="C34" s="3">
        <v>1.9654781403552979E-2</v>
      </c>
      <c r="D34" s="4">
        <v>4.178190018295537E-2</v>
      </c>
      <c r="F34" s="9">
        <f t="shared" si="0"/>
        <v>3.0718340793254174E-2</v>
      </c>
    </row>
    <row r="35" spans="1:13" x14ac:dyDescent="0.25">
      <c r="A35" s="22"/>
      <c r="B35" s="11">
        <v>3.3876125778997603E-2</v>
      </c>
      <c r="C35" s="5">
        <v>2.4736466339086976E-2</v>
      </c>
      <c r="D35" s="6">
        <v>4.3015785218908226E-2</v>
      </c>
      <c r="F35" s="9">
        <f t="shared" si="0"/>
        <v>3.3876125778997603E-2</v>
      </c>
      <c r="K35" s="9">
        <f>SUM(K18:K33)</f>
        <v>0.55249088507922983</v>
      </c>
    </row>
    <row r="36" spans="1:13" x14ac:dyDescent="0.25">
      <c r="A36" s="22"/>
      <c r="B36" s="11">
        <v>2.8383823064732316E-2</v>
      </c>
      <c r="C36" s="5">
        <v>1.2305237075301331E-2</v>
      </c>
      <c r="D36" s="6">
        <v>4.44624090541633E-2</v>
      </c>
      <c r="F36" s="9">
        <f t="shared" si="0"/>
        <v>2.8383823064732316E-2</v>
      </c>
    </row>
    <row r="37" spans="1:13" ht="15.75" thickBot="1" x14ac:dyDescent="0.3">
      <c r="A37" s="23"/>
      <c r="B37" s="12">
        <v>1.7453641994521405E-2</v>
      </c>
      <c r="C37" s="7">
        <v>8.3574818361261596E-3</v>
      </c>
      <c r="D37" s="8">
        <v>2.6549802152916649E-2</v>
      </c>
      <c r="F37" s="9">
        <f t="shared" si="0"/>
        <v>1.7453641994521405E-2</v>
      </c>
    </row>
    <row r="38" spans="1:13" x14ac:dyDescent="0.25">
      <c r="A38" s="21">
        <v>37</v>
      </c>
      <c r="B38" s="11">
        <v>2.984537104808509E-2</v>
      </c>
      <c r="C38" s="5">
        <v>2.3014573096468018E-2</v>
      </c>
      <c r="D38" s="6">
        <v>3.6676168999702163E-2</v>
      </c>
      <c r="F38" s="9">
        <f t="shared" si="0"/>
        <v>2.984537104808509E-2</v>
      </c>
    </row>
    <row r="39" spans="1:13" x14ac:dyDescent="0.25">
      <c r="A39" s="22"/>
      <c r="B39" s="11">
        <v>3.3659534433802346E-2</v>
      </c>
      <c r="C39" s="5">
        <v>2.5324429885347107E-2</v>
      </c>
      <c r="D39" s="6">
        <v>4.1994638982257582E-2</v>
      </c>
      <c r="F39" s="9">
        <f t="shared" si="0"/>
        <v>3.3659534433802346E-2</v>
      </c>
    </row>
    <row r="40" spans="1:13" x14ac:dyDescent="0.25">
      <c r="A40" s="22"/>
      <c r="B40" s="11">
        <v>2.0552368309434226E-2</v>
      </c>
      <c r="C40" s="5">
        <v>1.5959010541346436E-2</v>
      </c>
      <c r="D40" s="6">
        <v>2.5145726077522017E-2</v>
      </c>
      <c r="F40" s="9">
        <f t="shared" si="0"/>
        <v>2.0552368309434226E-2</v>
      </c>
    </row>
    <row r="41" spans="1:13" ht="15.75" thickBot="1" x14ac:dyDescent="0.3">
      <c r="A41" s="23"/>
      <c r="B41" s="11">
        <v>6.4953074981427055E-3</v>
      </c>
      <c r="C41" s="5">
        <v>5.4596615009869388E-3</v>
      </c>
      <c r="D41" s="6">
        <v>7.5309534952984723E-3</v>
      </c>
      <c r="F41" s="9">
        <f t="shared" si="0"/>
        <v>6.4953074981427055E-3</v>
      </c>
    </row>
    <row r="42" spans="1:13" x14ac:dyDescent="0.25">
      <c r="A42" s="21">
        <v>38</v>
      </c>
      <c r="B42" s="10">
        <v>2.3196362872176818E-2</v>
      </c>
      <c r="C42" s="3">
        <v>2.4778463735248415E-2</v>
      </c>
      <c r="D42" s="4">
        <v>2.1614262009105222E-2</v>
      </c>
      <c r="F42" s="9">
        <f t="shared" si="0"/>
        <v>2.3196362872176818E-2</v>
      </c>
    </row>
    <row r="43" spans="1:13" x14ac:dyDescent="0.25">
      <c r="A43" s="22"/>
      <c r="B43" s="11">
        <v>1.6663926373645208E-2</v>
      </c>
      <c r="C43" s="5">
        <v>1.5245054806601991E-2</v>
      </c>
      <c r="D43" s="6">
        <v>1.8082797940688424E-2</v>
      </c>
      <c r="F43" s="9">
        <f t="shared" si="0"/>
        <v>1.6663926373645208E-2</v>
      </c>
    </row>
    <row r="44" spans="1:13" x14ac:dyDescent="0.25">
      <c r="A44" s="22"/>
      <c r="B44" s="11">
        <v>1.2766043377454579E-2</v>
      </c>
      <c r="C44" s="5">
        <v>1.2725211036915712E-2</v>
      </c>
      <c r="D44" s="6">
        <v>1.2806875717993448E-2</v>
      </c>
      <c r="F44" s="9">
        <f t="shared" si="0"/>
        <v>1.2766043377454579E-2</v>
      </c>
    </row>
    <row r="45" spans="1:13" ht="15.75" thickBot="1" x14ac:dyDescent="0.3">
      <c r="A45" s="23"/>
      <c r="B45" s="12">
        <v>6.9981755246819512E-3</v>
      </c>
      <c r="C45" s="7">
        <v>6.6355885935072021E-3</v>
      </c>
      <c r="D45" s="8">
        <v>7.3607624558566995E-3</v>
      </c>
      <c r="F45" s="9">
        <f t="shared" si="0"/>
        <v>6.9981755246819512E-3</v>
      </c>
    </row>
    <row r="46" spans="1:13" x14ac:dyDescent="0.25">
      <c r="A46" s="21">
        <v>39</v>
      </c>
      <c r="B46" s="11">
        <v>1.225896274565428E-2</v>
      </c>
      <c r="C46" s="5">
        <v>8.9454453823862926E-3</v>
      </c>
      <c r="D46" s="6">
        <v>1.5572480108922265E-2</v>
      </c>
      <c r="F46" s="9">
        <f t="shared" si="0"/>
        <v>1.225896274565428E-2</v>
      </c>
    </row>
    <row r="47" spans="1:13" x14ac:dyDescent="0.25">
      <c r="A47" s="22"/>
      <c r="B47" s="11">
        <v>1.0799955727171583E-2</v>
      </c>
      <c r="C47" s="5">
        <v>1.0835328209651001E-2</v>
      </c>
      <c r="D47" s="6">
        <v>1.0764583244692167E-2</v>
      </c>
      <c r="F47" s="9">
        <f t="shared" si="0"/>
        <v>1.0799955727171583E-2</v>
      </c>
    </row>
    <row r="48" spans="1:13" x14ac:dyDescent="0.25">
      <c r="A48" s="22"/>
      <c r="B48" s="11">
        <v>7.5018690967697038E-3</v>
      </c>
      <c r="C48" s="5">
        <v>7.6855234975431522E-3</v>
      </c>
      <c r="D48" s="6">
        <v>7.3182146959962554E-3</v>
      </c>
      <c r="F48" s="9">
        <f t="shared" si="0"/>
        <v>7.5018690967697038E-3</v>
      </c>
    </row>
    <row r="49" spans="1:6" ht="15.75" thickBot="1" x14ac:dyDescent="0.3">
      <c r="A49" s="23"/>
      <c r="B49" s="11">
        <v>5.6937796070318488E-3</v>
      </c>
      <c r="C49" s="5">
        <v>4.4097265969509887E-3</v>
      </c>
      <c r="D49" s="6">
        <v>6.9778326171127088E-3</v>
      </c>
      <c r="F49" s="9">
        <f t="shared" si="0"/>
        <v>5.6937796070318488E-3</v>
      </c>
    </row>
    <row r="50" spans="1:6" x14ac:dyDescent="0.25">
      <c r="A50" s="21">
        <v>40</v>
      </c>
      <c r="B50" s="10">
        <v>8.7128291616953239E-3</v>
      </c>
      <c r="C50" s="3">
        <v>7.9375078745117806E-3</v>
      </c>
      <c r="D50" s="4">
        <v>9.4881504488788671E-3</v>
      </c>
      <c r="F50" s="9">
        <f t="shared" si="0"/>
        <v>8.7128291616953239E-3</v>
      </c>
    </row>
    <row r="51" spans="1:6" x14ac:dyDescent="0.25">
      <c r="A51" s="22"/>
      <c r="B51" s="11">
        <v>8.9092473543583659E-3</v>
      </c>
      <c r="C51" s="5">
        <v>7.1815547436058962E-3</v>
      </c>
      <c r="D51" s="6">
        <v>1.0636939965110837E-2</v>
      </c>
      <c r="F51" s="9">
        <f t="shared" si="0"/>
        <v>8.9092473543583659E-3</v>
      </c>
    </row>
    <row r="52" spans="1:6" x14ac:dyDescent="0.25">
      <c r="A52" s="22"/>
      <c r="B52" s="11">
        <v>5.7498961550364394E-3</v>
      </c>
      <c r="C52" s="5">
        <v>5.585653689471253E-3</v>
      </c>
      <c r="D52" s="6">
        <v>5.914138620601625E-3</v>
      </c>
      <c r="F52" s="9">
        <f t="shared" si="0"/>
        <v>5.7498961550364394E-3</v>
      </c>
    </row>
    <row r="53" spans="1:6" ht="15.75" thickBot="1" x14ac:dyDescent="0.3">
      <c r="A53" s="23"/>
      <c r="B53" s="12">
        <v>4.5518696370374454E-3</v>
      </c>
      <c r="C53" s="7">
        <v>3.3597916929150391E-3</v>
      </c>
      <c r="D53" s="8">
        <v>5.7439475811598521E-3</v>
      </c>
      <c r="F53" s="9">
        <f t="shared" si="0"/>
        <v>4.5518696370374454E-3</v>
      </c>
    </row>
    <row r="54" spans="1:6" x14ac:dyDescent="0.25">
      <c r="A54" s="21">
        <v>41</v>
      </c>
      <c r="B54" s="11"/>
      <c r="C54" s="5">
        <v>3.4437864852379153E-3</v>
      </c>
      <c r="D54" s="6">
        <v>3.0208909500914777E-3</v>
      </c>
      <c r="F54" s="9">
        <f t="shared" si="0"/>
        <v>3.2323387176646963E-3</v>
      </c>
    </row>
    <row r="55" spans="1:6" x14ac:dyDescent="0.25">
      <c r="A55" s="22"/>
      <c r="B55" s="11"/>
      <c r="C55" s="5">
        <v>2.0578724119104616E-3</v>
      </c>
      <c r="D55" s="6">
        <v>4.4249670254861082E-3</v>
      </c>
      <c r="F55" s="9">
        <f t="shared" si="0"/>
        <v>3.2414197186982846E-3</v>
      </c>
    </row>
    <row r="56" spans="1:6" x14ac:dyDescent="0.25">
      <c r="A56" s="22"/>
      <c r="B56" s="11"/>
      <c r="C56" s="5">
        <v>7.1395573474444579E-4</v>
      </c>
      <c r="D56" s="6">
        <v>2.8081521507892608E-3</v>
      </c>
      <c r="F56" s="9">
        <f t="shared" si="0"/>
        <v>1.7610539427668534E-3</v>
      </c>
    </row>
    <row r="57" spans="1:6" ht="15.75" thickBot="1" x14ac:dyDescent="0.3">
      <c r="A57" s="23"/>
      <c r="B57" s="11"/>
      <c r="C57" s="5">
        <v>1.6798958464575196E-4</v>
      </c>
      <c r="D57" s="6">
        <v>1.7870059141386206E-3</v>
      </c>
      <c r="F57" s="9">
        <f t="shared" si="0"/>
        <v>9.7749774939218624E-4</v>
      </c>
    </row>
    <row r="58" spans="1:6" x14ac:dyDescent="0.25">
      <c r="A58" s="21">
        <v>42</v>
      </c>
      <c r="B58" s="10"/>
      <c r="C58" s="3">
        <v>5.879635462601319E-4</v>
      </c>
      <c r="D58" s="4">
        <v>5.5312087818576352E-4</v>
      </c>
      <c r="F58" s="9">
        <f t="shared" si="0"/>
        <v>5.7054221222294771E-4</v>
      </c>
    </row>
    <row r="59" spans="1:6" x14ac:dyDescent="0.25">
      <c r="A59" s="22"/>
      <c r="B59" s="11"/>
      <c r="C59" s="5">
        <v>1.2599218848431397E-4</v>
      </c>
      <c r="D59" s="6">
        <v>2.552865591626601E-4</v>
      </c>
      <c r="F59" s="9">
        <f t="shared" si="0"/>
        <v>1.9063937382348702E-4</v>
      </c>
    </row>
    <row r="60" spans="1:6" x14ac:dyDescent="0.25">
      <c r="A60" s="22"/>
      <c r="B60" s="11"/>
      <c r="C60" s="5">
        <v>3.3597916929150391E-4</v>
      </c>
      <c r="D60" s="6">
        <v>2.552865591626601E-4</v>
      </c>
      <c r="F60" s="9">
        <f t="shared" si="0"/>
        <v>2.9563286422708203E-4</v>
      </c>
    </row>
    <row r="61" spans="1:6" ht="15.75" thickBot="1" x14ac:dyDescent="0.3">
      <c r="A61" s="23"/>
      <c r="B61" s="12"/>
      <c r="C61" s="7">
        <v>1.2599218848431397E-4</v>
      </c>
      <c r="D61" s="8">
        <v>1.2764327958133005E-4</v>
      </c>
      <c r="F61" s="9">
        <f t="shared" si="0"/>
        <v>1.2681773403282201E-4</v>
      </c>
    </row>
    <row r="62" spans="1:6" x14ac:dyDescent="0.25">
      <c r="A62" s="22">
        <v>43</v>
      </c>
      <c r="B62" s="11"/>
      <c r="C62" s="5">
        <v>1.2599218848431397E-4</v>
      </c>
      <c r="D62" s="6">
        <v>1.701910394417734E-4</v>
      </c>
      <c r="F62" s="9">
        <f t="shared" si="0"/>
        <v>1.480916139630437E-4</v>
      </c>
    </row>
    <row r="63" spans="1:6" x14ac:dyDescent="0.25">
      <c r="A63" s="22"/>
      <c r="B63" s="11"/>
      <c r="C63" s="5">
        <v>8.3994792322875979E-5</v>
      </c>
      <c r="D63" s="6">
        <v>4.254775986044335E-5</v>
      </c>
      <c r="F63" s="9">
        <f t="shared" si="0"/>
        <v>6.3271276091659664E-5</v>
      </c>
    </row>
    <row r="64" spans="1:6" x14ac:dyDescent="0.25">
      <c r="A64" s="22"/>
      <c r="B64" s="11"/>
      <c r="C64" s="5">
        <v>0</v>
      </c>
      <c r="D64" s="6">
        <v>0</v>
      </c>
      <c r="F64" s="9">
        <f t="shared" si="0"/>
        <v>0</v>
      </c>
    </row>
    <row r="65" spans="1:6" ht="15.75" thickBot="1" x14ac:dyDescent="0.3">
      <c r="A65" s="23"/>
      <c r="B65" s="11"/>
      <c r="C65" s="5">
        <v>0</v>
      </c>
      <c r="D65" s="6">
        <v>0</v>
      </c>
      <c r="F65" s="9">
        <f t="shared" si="0"/>
        <v>0</v>
      </c>
    </row>
    <row r="66" spans="1:6" x14ac:dyDescent="0.25">
      <c r="A66" s="21">
        <v>44</v>
      </c>
      <c r="B66" s="10"/>
      <c r="C66" s="3">
        <v>2.0998698080718995E-4</v>
      </c>
      <c r="D66" s="4">
        <v>0</v>
      </c>
      <c r="F66" s="9">
        <f t="shared" si="0"/>
        <v>1.0499349040359497E-4</v>
      </c>
    </row>
    <row r="67" spans="1:6" x14ac:dyDescent="0.25">
      <c r="A67" s="22"/>
      <c r="B67" s="11"/>
      <c r="C67" s="5">
        <v>0</v>
      </c>
      <c r="D67" s="6">
        <v>0</v>
      </c>
      <c r="F67" s="9">
        <f t="shared" si="0"/>
        <v>0</v>
      </c>
    </row>
    <row r="68" spans="1:6" x14ac:dyDescent="0.25">
      <c r="A68" s="22"/>
      <c r="B68" s="11"/>
      <c r="C68" s="5">
        <v>0</v>
      </c>
      <c r="D68" s="6">
        <v>0</v>
      </c>
      <c r="F68" s="9">
        <f t="shared" si="0"/>
        <v>0</v>
      </c>
    </row>
    <row r="69" spans="1:6" ht="15.75" thickBot="1" x14ac:dyDescent="0.3">
      <c r="A69" s="23"/>
      <c r="B69" s="12"/>
      <c r="C69" s="7">
        <v>0</v>
      </c>
      <c r="D69" s="8">
        <v>0</v>
      </c>
      <c r="F69" s="9">
        <f t="shared" si="0"/>
        <v>0</v>
      </c>
    </row>
    <row r="70" spans="1:6" x14ac:dyDescent="0.25">
      <c r="A70" s="21">
        <v>45</v>
      </c>
      <c r="B70" s="11"/>
      <c r="C70" s="5">
        <v>0</v>
      </c>
      <c r="D70" s="6">
        <v>0</v>
      </c>
      <c r="F70" s="9">
        <f t="shared" si="0"/>
        <v>0</v>
      </c>
    </row>
    <row r="71" spans="1:6" x14ac:dyDescent="0.25">
      <c r="A71" s="22"/>
      <c r="B71" s="11"/>
      <c r="C71" s="5">
        <v>0</v>
      </c>
      <c r="D71" s="6">
        <v>0</v>
      </c>
      <c r="F71" s="9">
        <f t="shared" ref="F71:F77" si="4">AVERAGE(C71:D71)</f>
        <v>0</v>
      </c>
    </row>
    <row r="72" spans="1:6" x14ac:dyDescent="0.25">
      <c r="A72" s="22"/>
      <c r="B72" s="11"/>
      <c r="C72" s="5">
        <v>0</v>
      </c>
      <c r="D72" s="6">
        <v>0</v>
      </c>
      <c r="F72" s="9">
        <f t="shared" si="4"/>
        <v>0</v>
      </c>
    </row>
    <row r="73" spans="1:6" ht="15.75" thickBot="1" x14ac:dyDescent="0.3">
      <c r="A73" s="23"/>
      <c r="B73" s="11"/>
      <c r="C73" s="5">
        <v>0</v>
      </c>
      <c r="D73" s="6">
        <v>0</v>
      </c>
      <c r="F73" s="9">
        <f t="shared" si="4"/>
        <v>0</v>
      </c>
    </row>
    <row r="74" spans="1:6" x14ac:dyDescent="0.25">
      <c r="A74" s="21">
        <v>46</v>
      </c>
      <c r="B74" s="10"/>
      <c r="C74" s="3">
        <v>0</v>
      </c>
      <c r="D74" s="4">
        <v>0</v>
      </c>
      <c r="F74" s="9">
        <f t="shared" si="4"/>
        <v>0</v>
      </c>
    </row>
    <row r="75" spans="1:6" x14ac:dyDescent="0.25">
      <c r="A75" s="22"/>
      <c r="B75" s="11"/>
      <c r="C75" s="5">
        <v>0</v>
      </c>
      <c r="D75" s="6">
        <v>0</v>
      </c>
      <c r="F75" s="9">
        <f t="shared" si="4"/>
        <v>0</v>
      </c>
    </row>
    <row r="76" spans="1:6" x14ac:dyDescent="0.25">
      <c r="A76" s="22"/>
      <c r="B76" s="11"/>
      <c r="C76" s="5">
        <v>0</v>
      </c>
      <c r="D76" s="6">
        <v>0</v>
      </c>
      <c r="F76" s="9">
        <f t="shared" si="4"/>
        <v>0</v>
      </c>
    </row>
    <row r="77" spans="1:6" ht="15.75" thickBot="1" x14ac:dyDescent="0.3">
      <c r="A77" s="23"/>
      <c r="B77" s="12"/>
      <c r="C77" s="7">
        <v>0</v>
      </c>
      <c r="D77" s="8">
        <v>0</v>
      </c>
      <c r="F77" s="9">
        <f t="shared" si="4"/>
        <v>0</v>
      </c>
    </row>
  </sheetData>
  <mergeCells count="19">
    <mergeCell ref="A42:A45"/>
    <mergeCell ref="A46:A49"/>
    <mergeCell ref="A66:A69"/>
    <mergeCell ref="A70:A73"/>
    <mergeCell ref="A74:A77"/>
    <mergeCell ref="A2:A5"/>
    <mergeCell ref="A6:A9"/>
    <mergeCell ref="A10:A13"/>
    <mergeCell ref="A14:A17"/>
    <mergeCell ref="A18:A21"/>
    <mergeCell ref="A22:A25"/>
    <mergeCell ref="A26:A29"/>
    <mergeCell ref="A30:A33"/>
    <mergeCell ref="A34:A37"/>
    <mergeCell ref="A50:A53"/>
    <mergeCell ref="A54:A57"/>
    <mergeCell ref="A58:A61"/>
    <mergeCell ref="A62:A65"/>
    <mergeCell ref="A38:A4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B5EB-5F17-4CB3-ADB0-B51E1B4ACDBA}">
  <dimension ref="D4:P25"/>
  <sheetViews>
    <sheetView tabSelected="1" workbookViewId="0">
      <selection activeCell="P7" sqref="P7"/>
    </sheetView>
  </sheetViews>
  <sheetFormatPr defaultRowHeight="15" x14ac:dyDescent="0.25"/>
  <sheetData>
    <row r="4" spans="12:16" x14ac:dyDescent="0.25">
      <c r="L4" t="s">
        <v>1</v>
      </c>
      <c r="M4" t="s">
        <v>2</v>
      </c>
      <c r="N4" t="s">
        <v>3</v>
      </c>
    </row>
    <row r="5" spans="12:16" x14ac:dyDescent="0.25">
      <c r="L5">
        <v>29</v>
      </c>
      <c r="M5" s="17">
        <v>45486</v>
      </c>
      <c r="N5" s="16">
        <v>1.599295905778612E-3</v>
      </c>
    </row>
    <row r="6" spans="12:16" x14ac:dyDescent="0.25">
      <c r="L6">
        <v>30</v>
      </c>
      <c r="M6" s="17">
        <v>45493</v>
      </c>
      <c r="N6" s="16">
        <v>1.9048486936224351E-3</v>
      </c>
    </row>
    <row r="7" spans="12:16" x14ac:dyDescent="0.25">
      <c r="L7">
        <v>31</v>
      </c>
      <c r="M7" s="17">
        <v>45500</v>
      </c>
      <c r="N7" s="16">
        <v>1.1490010928119356E-2</v>
      </c>
      <c r="P7" t="s">
        <v>4</v>
      </c>
    </row>
    <row r="8" spans="12:16" x14ac:dyDescent="0.25">
      <c r="L8">
        <v>32</v>
      </c>
      <c r="M8" s="17">
        <v>45507</v>
      </c>
      <c r="N8" s="16">
        <v>2.4235604026783007E-2</v>
      </c>
    </row>
    <row r="9" spans="12:16" x14ac:dyDescent="0.25">
      <c r="L9">
        <v>33</v>
      </c>
      <c r="M9" s="17">
        <v>45514</v>
      </c>
      <c r="N9" s="16">
        <v>7.3087499792239677E-2</v>
      </c>
    </row>
    <row r="10" spans="12:16" x14ac:dyDescent="0.25">
      <c r="L10">
        <v>34</v>
      </c>
      <c r="M10" s="17">
        <v>45521</v>
      </c>
      <c r="N10" s="16">
        <v>0.12397082966702488</v>
      </c>
    </row>
    <row r="11" spans="12:16" x14ac:dyDescent="0.25">
      <c r="L11">
        <v>35</v>
      </c>
      <c r="M11" s="17">
        <v>45528</v>
      </c>
      <c r="N11" s="16">
        <v>0.15646256387936083</v>
      </c>
    </row>
    <row r="12" spans="12:16" x14ac:dyDescent="0.25">
      <c r="L12">
        <v>36</v>
      </c>
      <c r="M12" s="17">
        <v>45535</v>
      </c>
      <c r="N12" s="16">
        <v>0.19988009687375935</v>
      </c>
    </row>
    <row r="13" spans="12:16" x14ac:dyDescent="0.25">
      <c r="L13">
        <v>37</v>
      </c>
      <c r="M13" s="17">
        <v>45542</v>
      </c>
      <c r="N13" s="16">
        <v>0.163898778667595</v>
      </c>
    </row>
    <row r="14" spans="12:16" x14ac:dyDescent="0.25">
      <c r="L14">
        <v>38</v>
      </c>
      <c r="M14" s="17">
        <v>45549</v>
      </c>
      <c r="N14" s="16">
        <v>0.10791944221741888</v>
      </c>
    </row>
    <row r="15" spans="12:16" x14ac:dyDescent="0.25">
      <c r="L15">
        <v>39</v>
      </c>
      <c r="M15" s="17">
        <v>45556</v>
      </c>
      <c r="N15" s="16">
        <v>6.5620208687114059E-2</v>
      </c>
    </row>
    <row r="16" spans="12:16" x14ac:dyDescent="0.25">
      <c r="L16">
        <v>40</v>
      </c>
      <c r="M16" s="17">
        <v>45563</v>
      </c>
      <c r="N16" s="16">
        <v>5.0541724872299319E-2</v>
      </c>
    </row>
    <row r="17" spans="4:14" x14ac:dyDescent="0.25">
      <c r="L17">
        <v>41</v>
      </c>
      <c r="M17" s="17">
        <v>45570</v>
      </c>
      <c r="N17" s="16">
        <v>1.6674139569200188E-2</v>
      </c>
    </row>
    <row r="18" spans="4:14" x14ac:dyDescent="0.25">
      <c r="L18">
        <v>42</v>
      </c>
      <c r="M18" s="17">
        <v>45577</v>
      </c>
      <c r="N18" s="16">
        <v>2.1423560392975541E-3</v>
      </c>
    </row>
    <row r="19" spans="4:14" x14ac:dyDescent="0.25">
      <c r="L19">
        <v>43</v>
      </c>
      <c r="M19" s="17">
        <v>45584</v>
      </c>
      <c r="N19" s="16">
        <v>3.8256357844599178E-4</v>
      </c>
    </row>
    <row r="20" spans="4:14" x14ac:dyDescent="0.25">
      <c r="L20">
        <v>44</v>
      </c>
      <c r="M20" s="17">
        <v>45591</v>
      </c>
      <c r="N20" s="16">
        <v>1.9003660194057031E-4</v>
      </c>
    </row>
    <row r="23" spans="4:14" x14ac:dyDescent="0.25">
      <c r="D23" t="s">
        <v>7</v>
      </c>
    </row>
    <row r="25" spans="4:14" x14ac:dyDescent="0.25">
      <c r="D25" t="s">
        <v>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EEDB-7B7A-44D2-9EE9-2214797252C5}">
  <dimension ref="A1:E24"/>
  <sheetViews>
    <sheetView workbookViewId="0">
      <selection activeCell="L23" sqref="L23"/>
    </sheetView>
  </sheetViews>
  <sheetFormatPr defaultRowHeight="15" x14ac:dyDescent="0.25"/>
  <sheetData>
    <row r="1" spans="3:5" x14ac:dyDescent="0.25">
      <c r="D1" t="s">
        <v>2</v>
      </c>
    </row>
    <row r="2" spans="3:5" x14ac:dyDescent="0.25">
      <c r="C2">
        <v>32</v>
      </c>
      <c r="D2" s="17">
        <v>45510</v>
      </c>
      <c r="E2" s="15">
        <v>3.8461538461538464E-2</v>
      </c>
    </row>
    <row r="3" spans="3:5" x14ac:dyDescent="0.25">
      <c r="C3">
        <v>33</v>
      </c>
      <c r="D3" s="17">
        <v>45517</v>
      </c>
      <c r="E3" s="15">
        <v>0</v>
      </c>
    </row>
    <row r="4" spans="3:5" x14ac:dyDescent="0.25">
      <c r="C4">
        <v>34</v>
      </c>
      <c r="D4" s="17">
        <v>45524</v>
      </c>
      <c r="E4" s="15">
        <v>3.8461538461538464E-2</v>
      </c>
    </row>
    <row r="5" spans="3:5" x14ac:dyDescent="0.25">
      <c r="C5">
        <v>35</v>
      </c>
      <c r="D5" s="17">
        <v>45531</v>
      </c>
      <c r="E5" s="15">
        <v>5.128205128205128E-2</v>
      </c>
    </row>
    <row r="6" spans="3:5" x14ac:dyDescent="0.25">
      <c r="C6">
        <v>36</v>
      </c>
      <c r="D6" s="17">
        <v>45538</v>
      </c>
      <c r="E6" s="15">
        <v>3.8461538461538464E-2</v>
      </c>
    </row>
    <row r="7" spans="3:5" x14ac:dyDescent="0.25">
      <c r="C7">
        <v>37</v>
      </c>
      <c r="D7" s="17">
        <v>45545</v>
      </c>
      <c r="E7" s="15">
        <v>8.9743589743589744E-2</v>
      </c>
    </row>
    <row r="8" spans="3:5" x14ac:dyDescent="0.25">
      <c r="C8">
        <v>38</v>
      </c>
      <c r="D8" s="17">
        <v>45552</v>
      </c>
      <c r="E8" s="15">
        <v>0.14102564102564102</v>
      </c>
    </row>
    <row r="9" spans="3:5" x14ac:dyDescent="0.25">
      <c r="C9">
        <v>39</v>
      </c>
      <c r="D9" s="17">
        <v>45559</v>
      </c>
      <c r="E9" s="15">
        <v>6.4102564102564097E-2</v>
      </c>
    </row>
    <row r="10" spans="3:5" x14ac:dyDescent="0.25">
      <c r="C10">
        <v>40</v>
      </c>
      <c r="D10" s="17">
        <v>45566</v>
      </c>
      <c r="E10" s="15">
        <v>7.6923076923076927E-2</v>
      </c>
    </row>
    <row r="11" spans="3:5" x14ac:dyDescent="0.25">
      <c r="C11">
        <v>41</v>
      </c>
      <c r="D11" s="17">
        <v>45573</v>
      </c>
      <c r="E11" s="15">
        <v>5.128205128205128E-2</v>
      </c>
    </row>
    <row r="12" spans="3:5" x14ac:dyDescent="0.25">
      <c r="C12">
        <v>42</v>
      </c>
      <c r="D12" s="17">
        <v>45580</v>
      </c>
      <c r="E12" s="15">
        <v>8.9743589743589744E-2</v>
      </c>
    </row>
    <row r="13" spans="3:5" x14ac:dyDescent="0.25">
      <c r="C13">
        <v>43</v>
      </c>
      <c r="D13" s="17">
        <v>45587</v>
      </c>
      <c r="E13" s="15">
        <v>7.6923076923076927E-2</v>
      </c>
    </row>
    <row r="14" spans="3:5" x14ac:dyDescent="0.25">
      <c r="C14">
        <v>44</v>
      </c>
      <c r="D14" s="17">
        <v>45594</v>
      </c>
      <c r="E14" s="15">
        <v>0.14102564102564102</v>
      </c>
    </row>
    <row r="15" spans="3:5" x14ac:dyDescent="0.25">
      <c r="C15">
        <v>45</v>
      </c>
      <c r="D15" s="17">
        <v>45601</v>
      </c>
      <c r="E15" s="15">
        <v>8.9743589743589744E-2</v>
      </c>
    </row>
    <row r="16" spans="3:5" x14ac:dyDescent="0.25">
      <c r="C16">
        <v>46</v>
      </c>
      <c r="D16" s="17">
        <v>45608</v>
      </c>
      <c r="E16" s="15">
        <v>1.282051282051282E-2</v>
      </c>
    </row>
    <row r="20" spans="1:1" x14ac:dyDescent="0.25">
      <c r="A20" t="s">
        <v>5</v>
      </c>
    </row>
    <row r="22" spans="1:1" x14ac:dyDescent="0.25">
      <c r="A22" t="s">
        <v>7</v>
      </c>
    </row>
    <row r="24" spans="1:1" x14ac:dyDescent="0.25">
      <c r="A24" t="s">
        <v>13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7BE78-C8A2-4AA0-A137-4EE20A67C024}">
  <dimension ref="B3:D21"/>
  <sheetViews>
    <sheetView workbookViewId="0">
      <selection activeCell="I26" sqref="I26"/>
    </sheetView>
  </sheetViews>
  <sheetFormatPr defaultRowHeight="15" x14ac:dyDescent="0.25"/>
  <sheetData>
    <row r="3" spans="2:4" x14ac:dyDescent="0.25">
      <c r="B3" s="18" t="s">
        <v>6</v>
      </c>
      <c r="C3" s="18" t="s">
        <v>2</v>
      </c>
      <c r="D3" s="18" t="s">
        <v>10</v>
      </c>
    </row>
    <row r="4" spans="2:4" x14ac:dyDescent="0.25">
      <c r="B4" s="18">
        <v>47</v>
      </c>
      <c r="C4" s="19">
        <v>45612</v>
      </c>
      <c r="D4" s="20">
        <v>0.02</v>
      </c>
    </row>
    <row r="5" spans="2:4" x14ac:dyDescent="0.25">
      <c r="B5" s="18">
        <v>48</v>
      </c>
      <c r="C5" s="19">
        <v>45619</v>
      </c>
      <c r="D5" s="20">
        <v>0.04</v>
      </c>
    </row>
    <row r="6" spans="2:4" x14ac:dyDescent="0.25">
      <c r="B6" s="18">
        <v>49</v>
      </c>
      <c r="C6" s="19">
        <v>45626</v>
      </c>
      <c r="D6" s="20">
        <v>0.1</v>
      </c>
    </row>
    <row r="7" spans="2:4" x14ac:dyDescent="0.25">
      <c r="B7" s="18">
        <v>50</v>
      </c>
      <c r="C7" s="19">
        <v>45633</v>
      </c>
      <c r="D7" s="20">
        <v>0.17</v>
      </c>
    </row>
    <row r="8" spans="2:4" x14ac:dyDescent="0.25">
      <c r="B8" s="18">
        <v>51</v>
      </c>
      <c r="C8" s="19">
        <v>45640</v>
      </c>
      <c r="D8" s="20">
        <v>0.21</v>
      </c>
    </row>
    <row r="9" spans="2:4" x14ac:dyDescent="0.25">
      <c r="B9" s="18">
        <v>52</v>
      </c>
      <c r="C9" s="19">
        <v>45647</v>
      </c>
      <c r="D9" s="20">
        <v>0.19</v>
      </c>
    </row>
    <row r="10" spans="2:4" x14ac:dyDescent="0.25">
      <c r="B10" s="18">
        <v>53</v>
      </c>
      <c r="C10" s="19">
        <v>45654</v>
      </c>
      <c r="D10" s="20">
        <v>0.15</v>
      </c>
    </row>
    <row r="11" spans="2:4" x14ac:dyDescent="0.25">
      <c r="B11" s="18">
        <v>54</v>
      </c>
      <c r="C11" s="19">
        <v>45661</v>
      </c>
      <c r="D11" s="20">
        <v>0.09</v>
      </c>
    </row>
    <row r="12" spans="2:4" x14ac:dyDescent="0.25">
      <c r="B12" s="18">
        <v>55</v>
      </c>
      <c r="C12" s="19">
        <v>45668</v>
      </c>
      <c r="D12" s="20">
        <v>0.02</v>
      </c>
    </row>
    <row r="13" spans="2:4" x14ac:dyDescent="0.25">
      <c r="B13" s="18">
        <v>56</v>
      </c>
      <c r="C13" s="19">
        <v>45675</v>
      </c>
      <c r="D13" s="20">
        <v>0.01</v>
      </c>
    </row>
    <row r="16" spans="2:4" x14ac:dyDescent="0.25">
      <c r="C16" t="s">
        <v>8</v>
      </c>
    </row>
    <row r="17" spans="3:3" x14ac:dyDescent="0.25">
      <c r="C17" t="s">
        <v>9</v>
      </c>
    </row>
    <row r="19" spans="3:3" x14ac:dyDescent="0.25">
      <c r="C19" t="s">
        <v>11</v>
      </c>
    </row>
    <row r="21" spans="3:3" x14ac:dyDescent="0.25">
      <c r="C21" t="s">
        <v>14</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8F9B432ADB2046A0C381705B32A76E" ma:contentTypeVersion="13" ma:contentTypeDescription="Create a new document." ma:contentTypeScope="" ma:versionID="ee832265c4a429c956724ce71338fc3f">
  <xsd:schema xmlns:xsd="http://www.w3.org/2001/XMLSchema" xmlns:xs="http://www.w3.org/2001/XMLSchema" xmlns:p="http://schemas.microsoft.com/office/2006/metadata/properties" xmlns:ns3="f5b128de-c6a3-4183-b93b-b89b90348e84" targetNamespace="http://schemas.microsoft.com/office/2006/metadata/properties" ma:root="true" ma:fieldsID="0e0aa073e0ada9a2d75ee910b0b9221e" ns3:_="">
    <xsd:import namespace="f5b128de-c6a3-4183-b93b-b89b90348e8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ObjectDetectorVersions" minOccurs="0"/>
                <xsd:element ref="ns3:_activity"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b128de-c6a3-4183-b93b-b89b90348e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indexed="true" ma:internalName="MediaServiceLocation" ma:readOnly="true">
      <xsd:simpleType>
        <xsd:restriction base="dms:Text"/>
      </xsd:simpleType>
    </xsd:element>
    <xsd:element name="MediaServiceObjectDetectorVersions" ma:index="17" nillable="true" ma:displayName="MediaServiceObjectDetectorVersions" ma:description="" ma:hidden="true" ma:indexed="true" ma:internalName="MediaServiceObjectDetectorVersions"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f5b128de-c6a3-4183-b93b-b89b90348e84" xsi:nil="true"/>
  </documentManagement>
</p:properties>
</file>

<file path=customXml/itemProps1.xml><?xml version="1.0" encoding="utf-8"?>
<ds:datastoreItem xmlns:ds="http://schemas.openxmlformats.org/officeDocument/2006/customXml" ds:itemID="{D63CBB38-F76E-4FFA-88CB-BC1901B39799}">
  <ds:schemaRefs>
    <ds:schemaRef ds:uri="http://schemas.microsoft.com/sharepoint/v3/contenttype/forms"/>
  </ds:schemaRefs>
</ds:datastoreItem>
</file>

<file path=customXml/itemProps2.xml><?xml version="1.0" encoding="utf-8"?>
<ds:datastoreItem xmlns:ds="http://schemas.openxmlformats.org/officeDocument/2006/customXml" ds:itemID="{3F6BB289-E063-46CC-B977-9E6BCE4D6F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b128de-c6a3-4183-b93b-b89b90348e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63F9B2A-3B8E-4C64-9F16-4BF0FA3AF67D}">
  <ds:schemaRefs>
    <ds:schemaRef ds:uri="http://schemas.microsoft.com/office/2006/metadata/properties"/>
    <ds:schemaRef ds:uri="http://schemas.openxmlformats.org/package/2006/metadata/core-properties"/>
    <ds:schemaRef ds:uri="http://purl.org/dc/elements/1.1/"/>
    <ds:schemaRef ds:uri="http://schemas.microsoft.com/office/2006/documentManagement/types"/>
    <ds:schemaRef ds:uri="http://www.w3.org/XML/1998/namespace"/>
    <ds:schemaRef ds:uri="f5b128de-c6a3-4183-b93b-b89b90348e84"/>
    <ds:schemaRef ds:uri="http://purl.org/dc/terms/"/>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GR Chinook</vt:lpstr>
      <vt:lpstr>LocNis Chinook</vt:lpstr>
      <vt:lpstr>Winter Chum</vt:lpstr>
    </vt:vector>
  </TitlesOfParts>
  <Company>Nisqually Tribe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Smith</dc:creator>
  <cp:lastModifiedBy>Liz Allyn</cp:lastModifiedBy>
  <dcterms:created xsi:type="dcterms:W3CDTF">2021-03-16T23:57:03Z</dcterms:created>
  <dcterms:modified xsi:type="dcterms:W3CDTF">2024-08-05T17:10:06Z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0x010100298F9B432ADB2046A0C381705B32A76E</vt:lpwstr>
  </property>
</Properties>
</file>