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zabeth Allyn\Box\Makah Fisheries Management\SLE\Clean\"/>
    </mc:Choice>
  </mc:AlternateContent>
  <xr:revisionPtr revIDLastSave="0" documentId="13_ncr:1_{15E43442-ADED-491F-8173-45D0B44F5272}" xr6:coauthVersionLast="47" xr6:coauthVersionMax="47" xr10:uidLastSave="{00000000-0000-0000-0000-000000000000}"/>
  <bookViews>
    <workbookView xWindow="-120" yWindow="-120" windowWidth="29040" windowHeight="15720" activeTab="1" xr2:uid="{445FD9BB-9D40-4519-94A7-8BE9B3E2F753}"/>
  </bookViews>
  <sheets>
    <sheet name="Effort" sheetId="3" r:id="rId1"/>
    <sheet name="Population Trends" sheetId="2" r:id="rId2"/>
  </sheets>
  <externalReferences>
    <externalReference r:id="rId3"/>
  </externalReferences>
  <definedNames>
    <definedName name="_xlnm._FilterDatabase" localSheetId="0" hidden="1">Effort!$A$2:$G$249</definedName>
    <definedName name="_xlnm._FilterDatabase" localSheetId="1" hidden="1">'Population Trends'!$A$2:$I$778</definedName>
  </definedNames>
  <calcPr calcId="191029"/>
  <pivotCaches>
    <pivotCache cacheId="3" r:id="rId4"/>
    <pivotCache cacheId="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9" i="3" l="1"/>
  <c r="E249" i="3"/>
  <c r="B249" i="3"/>
  <c r="G248" i="3"/>
  <c r="E248" i="3"/>
  <c r="B248" i="3"/>
  <c r="G247" i="3"/>
  <c r="E247" i="3"/>
  <c r="B247" i="3"/>
  <c r="G246" i="3"/>
  <c r="E246" i="3"/>
  <c r="B246" i="3"/>
  <c r="G245" i="3"/>
  <c r="E245" i="3"/>
  <c r="B245" i="3"/>
  <c r="G244" i="3"/>
  <c r="E244" i="3"/>
  <c r="B244" i="3"/>
  <c r="G243" i="3"/>
  <c r="E243" i="3"/>
  <c r="B243" i="3"/>
  <c r="G242" i="3"/>
  <c r="E242" i="3"/>
  <c r="B242" i="3"/>
  <c r="G241" i="3"/>
  <c r="E241" i="3"/>
  <c r="B241" i="3"/>
  <c r="G240" i="3"/>
  <c r="E240" i="3"/>
  <c r="B240" i="3"/>
  <c r="G239" i="3"/>
  <c r="E239" i="3"/>
  <c r="B239" i="3"/>
  <c r="E238" i="3"/>
  <c r="B238" i="3"/>
  <c r="E237" i="3"/>
  <c r="B237" i="3"/>
  <c r="G236" i="3"/>
  <c r="E236" i="3"/>
  <c r="B236" i="3"/>
  <c r="E235" i="3"/>
  <c r="B235" i="3"/>
  <c r="G234" i="3"/>
  <c r="E234" i="3"/>
  <c r="B234" i="3"/>
  <c r="E233" i="3"/>
  <c r="B233" i="3"/>
  <c r="G232" i="3"/>
  <c r="E232" i="3"/>
  <c r="B232" i="3"/>
  <c r="G231" i="3"/>
  <c r="E231" i="3"/>
  <c r="B231" i="3"/>
  <c r="E230" i="3"/>
  <c r="B230" i="3"/>
  <c r="G229" i="3"/>
  <c r="E229" i="3"/>
  <c r="B229" i="3"/>
  <c r="E228" i="3"/>
  <c r="B228" i="3"/>
  <c r="G227" i="3"/>
  <c r="E227" i="3"/>
  <c r="B227" i="3"/>
  <c r="E226" i="3"/>
  <c r="B226" i="3"/>
  <c r="G225" i="3"/>
  <c r="E225" i="3"/>
  <c r="B225" i="3"/>
  <c r="G224" i="3"/>
  <c r="E224" i="3"/>
  <c r="B224" i="3"/>
  <c r="E223" i="3"/>
  <c r="B223" i="3"/>
  <c r="E222" i="3"/>
  <c r="B222" i="3"/>
  <c r="E221" i="3"/>
  <c r="B221" i="3"/>
  <c r="G220" i="3"/>
  <c r="E220" i="3"/>
  <c r="B220" i="3"/>
  <c r="E219" i="3"/>
  <c r="B219" i="3"/>
  <c r="E218" i="3"/>
  <c r="B218" i="3"/>
  <c r="E217" i="3"/>
  <c r="B217" i="3"/>
  <c r="G216" i="3"/>
  <c r="E216" i="3"/>
  <c r="B216" i="3"/>
  <c r="G215" i="3"/>
  <c r="E215" i="3"/>
  <c r="B215" i="3"/>
  <c r="E214" i="3"/>
  <c r="B214" i="3"/>
  <c r="E213" i="3"/>
  <c r="B213" i="3"/>
  <c r="E212" i="3"/>
  <c r="B212" i="3"/>
  <c r="G211" i="3"/>
  <c r="E211" i="3"/>
  <c r="B211" i="3"/>
  <c r="G210" i="3"/>
  <c r="E210" i="3"/>
  <c r="B210" i="3"/>
  <c r="E209" i="3"/>
  <c r="B209" i="3"/>
  <c r="E208" i="3"/>
  <c r="B208" i="3"/>
  <c r="E207" i="3"/>
  <c r="B207" i="3"/>
  <c r="E206" i="3"/>
  <c r="B206" i="3"/>
  <c r="E205" i="3"/>
  <c r="B205" i="3"/>
  <c r="E204" i="3"/>
  <c r="B204" i="3"/>
  <c r="G203" i="3"/>
  <c r="E203" i="3"/>
  <c r="B203" i="3"/>
  <c r="G202" i="3"/>
  <c r="E202" i="3"/>
  <c r="B202" i="3"/>
  <c r="E201" i="3"/>
  <c r="B201" i="3"/>
  <c r="G200" i="3"/>
  <c r="E200" i="3"/>
  <c r="B200" i="3"/>
  <c r="E199" i="3"/>
  <c r="B199" i="3"/>
  <c r="G198" i="3"/>
  <c r="E198" i="3"/>
  <c r="B198" i="3"/>
  <c r="E197" i="3"/>
  <c r="B197" i="3"/>
  <c r="E196" i="3"/>
  <c r="B196" i="3"/>
  <c r="E195" i="3"/>
  <c r="B195" i="3"/>
  <c r="E194" i="3"/>
  <c r="B194" i="3"/>
  <c r="G193" i="3"/>
  <c r="E193" i="3"/>
  <c r="B193" i="3"/>
  <c r="G192" i="3"/>
  <c r="E192" i="3"/>
  <c r="B192" i="3"/>
  <c r="G191" i="3"/>
  <c r="E191" i="3"/>
  <c r="B191" i="3"/>
  <c r="G190" i="3"/>
  <c r="E190" i="3"/>
  <c r="B190" i="3"/>
  <c r="G189" i="3"/>
  <c r="E189" i="3"/>
  <c r="B189" i="3"/>
  <c r="G188" i="3"/>
  <c r="E188" i="3"/>
  <c r="B188" i="3"/>
  <c r="G187" i="3"/>
  <c r="E187" i="3"/>
  <c r="B187" i="3"/>
  <c r="E186" i="3"/>
  <c r="B186" i="3"/>
  <c r="G185" i="3"/>
  <c r="E185" i="3"/>
  <c r="B185" i="3"/>
  <c r="G184" i="3"/>
  <c r="E184" i="3"/>
  <c r="B184" i="3"/>
  <c r="G183" i="3"/>
  <c r="E183" i="3"/>
  <c r="B183" i="3"/>
  <c r="E182" i="3"/>
  <c r="B182" i="3"/>
  <c r="G181" i="3"/>
  <c r="E181" i="3"/>
  <c r="B181" i="3"/>
  <c r="G180" i="3"/>
  <c r="E180" i="3"/>
  <c r="B180" i="3"/>
  <c r="E179" i="3"/>
  <c r="B179" i="3"/>
  <c r="G178" i="3"/>
  <c r="E178" i="3"/>
  <c r="B178" i="3"/>
  <c r="E177" i="3"/>
  <c r="B177" i="3"/>
  <c r="G176" i="3"/>
  <c r="E176" i="3"/>
  <c r="B176" i="3"/>
  <c r="G175" i="3"/>
  <c r="E175" i="3"/>
  <c r="B175" i="3"/>
  <c r="G174" i="3"/>
  <c r="E174" i="3"/>
  <c r="B174" i="3"/>
  <c r="G173" i="3"/>
  <c r="E173" i="3"/>
  <c r="B173" i="3"/>
  <c r="G172" i="3"/>
  <c r="E172" i="3"/>
  <c r="B172" i="3"/>
  <c r="E171" i="3"/>
  <c r="B171" i="3"/>
  <c r="G170" i="3"/>
  <c r="E170" i="3"/>
  <c r="B170" i="3"/>
  <c r="G169" i="3"/>
  <c r="E169" i="3"/>
  <c r="B169" i="3"/>
  <c r="G168" i="3"/>
  <c r="E168" i="3"/>
  <c r="B168" i="3"/>
  <c r="G167" i="3"/>
  <c r="E167" i="3"/>
  <c r="B167" i="3"/>
  <c r="G166" i="3"/>
  <c r="E166" i="3"/>
  <c r="B166" i="3"/>
  <c r="G165" i="3"/>
  <c r="E165" i="3"/>
  <c r="B165" i="3"/>
  <c r="G164" i="3"/>
  <c r="E164" i="3"/>
  <c r="B164" i="3"/>
  <c r="G163" i="3"/>
  <c r="E163" i="3"/>
  <c r="B163" i="3"/>
  <c r="G162" i="3"/>
  <c r="E162" i="3"/>
  <c r="B162" i="3"/>
  <c r="E161" i="3"/>
  <c r="B161" i="3"/>
  <c r="E160" i="3"/>
  <c r="B160" i="3"/>
  <c r="G159" i="3"/>
  <c r="E159" i="3"/>
  <c r="B159" i="3"/>
  <c r="E158" i="3"/>
  <c r="B158" i="3"/>
  <c r="G157" i="3"/>
  <c r="E157" i="3"/>
  <c r="B157" i="3"/>
  <c r="G156" i="3"/>
  <c r="E156" i="3"/>
  <c r="B156" i="3"/>
  <c r="E155" i="3"/>
  <c r="B155" i="3"/>
  <c r="E154" i="3"/>
  <c r="B154" i="3"/>
  <c r="E153" i="3"/>
  <c r="B153" i="3"/>
  <c r="G152" i="3"/>
  <c r="E152" i="3"/>
  <c r="B152" i="3"/>
  <c r="G151" i="3"/>
  <c r="E151" i="3"/>
  <c r="B151" i="3"/>
  <c r="G150" i="3"/>
  <c r="E150" i="3"/>
  <c r="B150" i="3"/>
  <c r="E149" i="3"/>
  <c r="B149" i="3"/>
  <c r="G148" i="3"/>
  <c r="E148" i="3"/>
  <c r="B148" i="3"/>
  <c r="E147" i="3"/>
  <c r="B147" i="3"/>
  <c r="G146" i="3"/>
  <c r="E146" i="3"/>
  <c r="B146" i="3"/>
  <c r="E145" i="3"/>
  <c r="B145" i="3"/>
  <c r="G144" i="3"/>
  <c r="E144" i="3"/>
  <c r="B144" i="3"/>
  <c r="E143" i="3"/>
  <c r="B143" i="3"/>
  <c r="G142" i="3"/>
  <c r="E142" i="3"/>
  <c r="B142" i="3"/>
  <c r="E141" i="3"/>
  <c r="B141" i="3"/>
  <c r="E140" i="3"/>
  <c r="B140" i="3"/>
  <c r="G139" i="3"/>
  <c r="E139" i="3"/>
  <c r="B139" i="3"/>
  <c r="G138" i="3"/>
  <c r="E138" i="3"/>
  <c r="B138" i="3"/>
  <c r="G137" i="3"/>
  <c r="E137" i="3"/>
  <c r="B137" i="3"/>
  <c r="G136" i="3"/>
  <c r="E136" i="3"/>
  <c r="B136" i="3"/>
  <c r="G135" i="3"/>
  <c r="E135" i="3"/>
  <c r="B135" i="3"/>
  <c r="G134" i="3"/>
  <c r="E134" i="3"/>
  <c r="B134" i="3"/>
  <c r="G133" i="3"/>
  <c r="E133" i="3"/>
  <c r="B133" i="3"/>
  <c r="G132" i="3"/>
  <c r="E132" i="3"/>
  <c r="B132" i="3"/>
  <c r="G131" i="3"/>
  <c r="E131" i="3"/>
  <c r="B131" i="3"/>
  <c r="G130" i="3"/>
  <c r="E130" i="3"/>
  <c r="B130" i="3"/>
  <c r="E129" i="3"/>
  <c r="B129" i="3"/>
  <c r="E128" i="3"/>
  <c r="B128" i="3"/>
  <c r="G127" i="3"/>
  <c r="E127" i="3"/>
  <c r="B127" i="3"/>
  <c r="E126" i="3"/>
  <c r="B126" i="3"/>
  <c r="G125" i="3"/>
  <c r="E125" i="3"/>
  <c r="B125" i="3"/>
  <c r="E124" i="3"/>
  <c r="B124" i="3"/>
  <c r="E123" i="3"/>
  <c r="B123" i="3"/>
  <c r="E122" i="3"/>
  <c r="B122" i="3"/>
  <c r="G121" i="3"/>
  <c r="E121" i="3"/>
  <c r="B121" i="3"/>
  <c r="E120" i="3"/>
  <c r="B120" i="3"/>
  <c r="E119" i="3"/>
  <c r="B119" i="3"/>
  <c r="G118" i="3"/>
  <c r="E118" i="3"/>
  <c r="B118" i="3"/>
  <c r="G117" i="3"/>
  <c r="E117" i="3"/>
  <c r="B117" i="3"/>
  <c r="E116" i="3"/>
  <c r="B116" i="3"/>
  <c r="G115" i="3"/>
  <c r="E115" i="3"/>
  <c r="B115" i="3"/>
  <c r="E114" i="3"/>
  <c r="B114" i="3"/>
  <c r="E113" i="3"/>
  <c r="B113" i="3"/>
  <c r="G112" i="3"/>
  <c r="E112" i="3"/>
  <c r="B112" i="3"/>
  <c r="E111" i="3"/>
  <c r="B111" i="3"/>
  <c r="E110" i="3"/>
  <c r="B110" i="3"/>
  <c r="G109" i="3"/>
  <c r="E109" i="3"/>
  <c r="B109" i="3"/>
  <c r="G108" i="3"/>
  <c r="E108" i="3"/>
  <c r="B108" i="3"/>
  <c r="E107" i="3"/>
  <c r="B107" i="3"/>
  <c r="E106" i="3"/>
  <c r="B106" i="3"/>
  <c r="G105" i="3"/>
  <c r="E105" i="3"/>
  <c r="B105" i="3"/>
  <c r="G104" i="3"/>
  <c r="E104" i="3"/>
  <c r="B104" i="3"/>
  <c r="E103" i="3"/>
  <c r="B103" i="3"/>
  <c r="G102" i="3"/>
  <c r="E102" i="3"/>
  <c r="B102" i="3"/>
  <c r="G101" i="3"/>
  <c r="E101" i="3"/>
  <c r="B101" i="3"/>
  <c r="E100" i="3"/>
  <c r="B100" i="3"/>
  <c r="G99" i="3"/>
  <c r="E99" i="3"/>
  <c r="B99" i="3"/>
  <c r="E98" i="3"/>
  <c r="B98" i="3"/>
  <c r="G97" i="3"/>
  <c r="E97" i="3"/>
  <c r="B97" i="3"/>
  <c r="G96" i="3"/>
  <c r="E96" i="3"/>
  <c r="B96" i="3"/>
  <c r="E95" i="3"/>
  <c r="B95" i="3"/>
  <c r="G94" i="3"/>
  <c r="E94" i="3"/>
  <c r="B94" i="3"/>
  <c r="E93" i="3"/>
  <c r="B93" i="3"/>
  <c r="E92" i="3"/>
  <c r="B92" i="3"/>
  <c r="G91" i="3"/>
  <c r="E91" i="3"/>
  <c r="B91" i="3"/>
  <c r="G90" i="3"/>
  <c r="E90" i="3"/>
  <c r="B90" i="3"/>
  <c r="G89" i="3"/>
  <c r="E89" i="3"/>
  <c r="B89" i="3"/>
  <c r="G88" i="3"/>
  <c r="E88" i="3"/>
  <c r="B88" i="3"/>
  <c r="G87" i="3"/>
  <c r="E87" i="3"/>
  <c r="B87" i="3"/>
  <c r="G86" i="3"/>
  <c r="E86" i="3"/>
  <c r="B86" i="3"/>
  <c r="G85" i="3"/>
  <c r="E85" i="3"/>
  <c r="B85" i="3"/>
  <c r="E84" i="3"/>
  <c r="B84" i="3"/>
  <c r="E83" i="3"/>
  <c r="B83" i="3"/>
  <c r="E82" i="3"/>
  <c r="B82" i="3"/>
  <c r="E81" i="3"/>
  <c r="B81" i="3"/>
  <c r="G80" i="3"/>
  <c r="E80" i="3"/>
  <c r="B80" i="3"/>
  <c r="E79" i="3"/>
  <c r="B79" i="3"/>
  <c r="G78" i="3"/>
  <c r="E78" i="3"/>
  <c r="B78" i="3"/>
  <c r="E77" i="3"/>
  <c r="B77" i="3"/>
  <c r="E76" i="3"/>
  <c r="B76" i="3"/>
  <c r="G75" i="3"/>
  <c r="E75" i="3"/>
  <c r="B75" i="3"/>
  <c r="G74" i="3"/>
  <c r="E74" i="3"/>
  <c r="B74" i="3"/>
  <c r="E73" i="3"/>
  <c r="B73" i="3"/>
  <c r="G72" i="3"/>
  <c r="E72" i="3"/>
  <c r="B72" i="3"/>
  <c r="G71" i="3"/>
  <c r="E71" i="3"/>
  <c r="B71" i="3"/>
  <c r="E70" i="3"/>
  <c r="B70" i="3"/>
  <c r="G69" i="3"/>
  <c r="E69" i="3"/>
  <c r="B69" i="3"/>
  <c r="G68" i="3"/>
  <c r="E68" i="3"/>
  <c r="B68" i="3"/>
  <c r="G67" i="3"/>
  <c r="E67" i="3"/>
  <c r="B67" i="3"/>
  <c r="G66" i="3"/>
  <c r="E66" i="3"/>
  <c r="B66" i="3"/>
  <c r="E65" i="3"/>
  <c r="B65" i="3"/>
  <c r="G64" i="3"/>
  <c r="E64" i="3"/>
  <c r="B64" i="3"/>
  <c r="E63" i="3"/>
  <c r="B63" i="3"/>
  <c r="G62" i="3"/>
  <c r="E62" i="3"/>
  <c r="B62" i="3"/>
  <c r="E61" i="3"/>
  <c r="B61" i="3"/>
  <c r="G60" i="3"/>
  <c r="E60" i="3"/>
  <c r="B60" i="3"/>
  <c r="G59" i="3"/>
  <c r="E59" i="3"/>
  <c r="B59" i="3"/>
  <c r="E58" i="3"/>
  <c r="B58" i="3"/>
  <c r="G57" i="3"/>
  <c r="E57" i="3"/>
  <c r="B57" i="3"/>
  <c r="E56" i="3"/>
  <c r="B56" i="3"/>
  <c r="G55" i="3"/>
  <c r="E55" i="3"/>
  <c r="B55" i="3"/>
  <c r="E54" i="3"/>
  <c r="B54" i="3"/>
  <c r="E53" i="3"/>
  <c r="B53" i="3"/>
  <c r="G52" i="3"/>
  <c r="E52" i="3"/>
  <c r="B52" i="3"/>
  <c r="G51" i="3"/>
  <c r="E51" i="3"/>
  <c r="B51" i="3"/>
  <c r="G50" i="3"/>
  <c r="E50" i="3"/>
  <c r="B50" i="3"/>
  <c r="E49" i="3"/>
  <c r="B49" i="3"/>
  <c r="G48" i="3"/>
  <c r="E48" i="3"/>
  <c r="B48" i="3"/>
  <c r="G47" i="3"/>
  <c r="E47" i="3"/>
  <c r="B47" i="3"/>
  <c r="E46" i="3"/>
  <c r="B46" i="3"/>
  <c r="G45" i="3"/>
  <c r="E45" i="3"/>
  <c r="B45" i="3"/>
  <c r="E44" i="3"/>
  <c r="B44" i="3"/>
  <c r="E43" i="3"/>
  <c r="B43" i="3"/>
  <c r="G42" i="3"/>
  <c r="E42" i="3"/>
  <c r="B42" i="3"/>
  <c r="G41" i="3"/>
  <c r="E41" i="3"/>
  <c r="B41" i="3"/>
  <c r="E40" i="3"/>
  <c r="B40" i="3"/>
  <c r="G39" i="3"/>
  <c r="E39" i="3"/>
  <c r="B39" i="3"/>
  <c r="E38" i="3"/>
  <c r="B38" i="3"/>
  <c r="G37" i="3"/>
  <c r="E37" i="3"/>
  <c r="B37" i="3"/>
  <c r="G36" i="3"/>
  <c r="E36" i="3"/>
  <c r="B36" i="3"/>
  <c r="G35" i="3"/>
  <c r="E35" i="3"/>
  <c r="B35" i="3"/>
  <c r="G34" i="3"/>
  <c r="E34" i="3"/>
  <c r="B34" i="3"/>
  <c r="E33" i="3"/>
  <c r="B33" i="3"/>
  <c r="G32" i="3"/>
  <c r="E32" i="3"/>
  <c r="B32" i="3"/>
  <c r="G31" i="3"/>
  <c r="E31" i="3"/>
  <c r="B31" i="3"/>
  <c r="E30" i="3"/>
  <c r="B30" i="3"/>
  <c r="G29" i="3"/>
  <c r="E29" i="3"/>
  <c r="B29" i="3"/>
  <c r="G28" i="3"/>
  <c r="E28" i="3"/>
  <c r="B28" i="3"/>
  <c r="G27" i="3"/>
  <c r="E27" i="3"/>
  <c r="B27" i="3"/>
  <c r="E26" i="3"/>
  <c r="B26" i="3"/>
  <c r="G25" i="3"/>
  <c r="E25" i="3"/>
  <c r="B25" i="3"/>
  <c r="G24" i="3"/>
  <c r="E24" i="3"/>
  <c r="B24" i="3"/>
  <c r="E23" i="3"/>
  <c r="B23" i="3"/>
  <c r="G22" i="3"/>
  <c r="E22" i="3"/>
  <c r="B22" i="3"/>
  <c r="G21" i="3"/>
  <c r="E21" i="3"/>
  <c r="B21" i="3"/>
  <c r="G20" i="3"/>
  <c r="E20" i="3"/>
  <c r="B20" i="3"/>
  <c r="G19" i="3"/>
  <c r="E19" i="3"/>
  <c r="B19" i="3"/>
  <c r="G18" i="3"/>
  <c r="E18" i="3"/>
  <c r="B18" i="3"/>
  <c r="G17" i="3"/>
  <c r="E17" i="3"/>
  <c r="B17" i="3"/>
  <c r="E16" i="3"/>
  <c r="B16" i="3"/>
  <c r="E15" i="3"/>
  <c r="B15" i="3"/>
  <c r="E14" i="3"/>
  <c r="B14" i="3"/>
  <c r="E13" i="3"/>
  <c r="B13" i="3"/>
  <c r="G12" i="3"/>
  <c r="E12" i="3"/>
  <c r="B12" i="3"/>
  <c r="G11" i="3"/>
  <c r="E11" i="3"/>
  <c r="B11" i="3"/>
  <c r="G10" i="3"/>
  <c r="E10" i="3"/>
  <c r="B10" i="3"/>
  <c r="G9" i="3"/>
  <c r="E9" i="3"/>
  <c r="B9" i="3"/>
  <c r="G8" i="3"/>
  <c r="E8" i="3"/>
  <c r="B8" i="3"/>
  <c r="E7" i="3"/>
  <c r="B7" i="3"/>
  <c r="G6" i="3"/>
  <c r="E6" i="3"/>
  <c r="B6" i="3"/>
  <c r="G5" i="3"/>
  <c r="E5" i="3"/>
  <c r="B5" i="3"/>
  <c r="G4" i="3"/>
  <c r="E4" i="3"/>
  <c r="B4" i="3"/>
  <c r="E3" i="3"/>
  <c r="B3" i="3"/>
  <c r="BF33" i="2"/>
  <c r="BF32" i="2"/>
  <c r="Y32" i="2"/>
  <c r="BF31" i="2"/>
  <c r="Y31" i="2"/>
  <c r="BF30" i="2"/>
  <c r="Y30" i="2"/>
  <c r="BF29" i="2"/>
  <c r="Y29" i="2"/>
  <c r="BF28" i="2"/>
  <c r="Y28" i="2"/>
  <c r="BF27" i="2"/>
  <c r="Y27" i="2"/>
  <c r="BF26" i="2"/>
  <c r="Y26" i="2"/>
  <c r="BF25" i="2"/>
  <c r="Y25" i="2"/>
  <c r="BF24" i="2"/>
  <c r="Y24" i="2"/>
  <c r="BF23" i="2"/>
  <c r="Y23" i="2"/>
  <c r="BJ22" i="2"/>
  <c r="BF22" i="2"/>
  <c r="Y22" i="2"/>
  <c r="BJ21" i="2"/>
  <c r="Y21" i="2"/>
  <c r="BJ20" i="2"/>
  <c r="AB20" i="2"/>
  <c r="BJ19" i="2"/>
  <c r="BE19" i="2"/>
  <c r="BF19" i="2" s="1"/>
  <c r="BG19" i="2" s="1"/>
  <c r="AB19" i="2"/>
  <c r="BE18" i="2"/>
  <c r="BF18" i="2" s="1"/>
  <c r="BG18" i="2" s="1"/>
  <c r="AB18" i="2"/>
  <c r="BJ17" i="2"/>
  <c r="BE17" i="2"/>
  <c r="BF17" i="2" s="1"/>
  <c r="BG17" i="2" s="1"/>
  <c r="AB17" i="2"/>
  <c r="BJ16" i="2"/>
  <c r="BE16" i="2"/>
  <c r="BF16" i="2" s="1"/>
  <c r="BG16" i="2" s="1"/>
  <c r="X16" i="2"/>
  <c r="Y16" i="2" s="1"/>
  <c r="Z16" i="2" s="1"/>
  <c r="BE15" i="2"/>
  <c r="BF15" i="2" s="1"/>
  <c r="BG15" i="2" s="1"/>
  <c r="X15" i="2"/>
  <c r="Y15" i="2" s="1"/>
  <c r="Z15" i="2" s="1"/>
  <c r="BE14" i="2"/>
  <c r="BF14" i="2" s="1"/>
  <c r="BG14" i="2" s="1"/>
  <c r="X14" i="2"/>
  <c r="Y14" i="2" s="1"/>
  <c r="Z14" i="2" s="1"/>
  <c r="BE13" i="2"/>
  <c r="BF13" i="2" s="1"/>
  <c r="BG13" i="2" s="1"/>
  <c r="X13" i="2"/>
  <c r="Y13" i="2" s="1"/>
  <c r="Z13" i="2" s="1"/>
  <c r="BE12" i="2"/>
  <c r="BF12" i="2" s="1"/>
  <c r="BG12" i="2" s="1"/>
  <c r="X12" i="2"/>
  <c r="Y12" i="2" s="1"/>
  <c r="Z12" i="2" s="1"/>
  <c r="X11" i="2"/>
  <c r="Y11" i="2" s="1"/>
  <c r="Z11" i="2" s="1"/>
  <c r="X10" i="2"/>
  <c r="Y10" i="2" s="1"/>
  <c r="Z10" i="2" s="1"/>
  <c r="BN9" i="2"/>
  <c r="AF9" i="2"/>
  <c r="X9" i="2"/>
  <c r="Y9" i="2" s="1"/>
  <c r="Z9" i="2" s="1"/>
  <c r="BN8" i="2"/>
  <c r="AF8" i="2"/>
  <c r="BN7" i="2"/>
  <c r="BN13" i="2" s="1"/>
  <c r="AF7" i="2"/>
  <c r="AF13" i="2" s="1"/>
  <c r="BN6" i="2"/>
  <c r="AF6" i="2"/>
  <c r="BN5" i="2"/>
  <c r="AF5" i="2"/>
  <c r="BN4" i="2"/>
  <c r="AF4" i="2"/>
  <c r="BN3" i="2"/>
  <c r="BN14" i="2" s="1"/>
  <c r="BN15" i="2" s="1"/>
  <c r="BN16" i="2" s="1"/>
  <c r="AF3" i="2"/>
  <c r="AF14" i="2" s="1"/>
  <c r="AF15" i="2" s="1"/>
  <c r="AF16" i="2" s="1"/>
  <c r="BN18" i="2" l="1"/>
  <c r="BN17" i="2"/>
  <c r="AF17" i="2"/>
  <c r="AF18" i="2"/>
</calcChain>
</file>

<file path=xl/sharedStrings.xml><?xml version="1.0" encoding="utf-8"?>
<sst xmlns="http://schemas.openxmlformats.org/spreadsheetml/2006/main" count="5062" uniqueCount="1276">
  <si>
    <t>Date_ID</t>
  </si>
  <si>
    <t>Year</t>
  </si>
  <si>
    <t>Month</t>
  </si>
  <si>
    <t>20100510</t>
  </si>
  <si>
    <t>20100729</t>
  </si>
  <si>
    <t>Total</t>
  </si>
  <si>
    <t>20100805</t>
  </si>
  <si>
    <t>20100811</t>
  </si>
  <si>
    <t>20100812</t>
  </si>
  <si>
    <t>20100915</t>
  </si>
  <si>
    <t>20100930</t>
  </si>
  <si>
    <t>20101123</t>
  </si>
  <si>
    <t>20110209</t>
  </si>
  <si>
    <t>20110422</t>
  </si>
  <si>
    <t>20110501</t>
  </si>
  <si>
    <t>20110509</t>
  </si>
  <si>
    <t>20110518</t>
  </si>
  <si>
    <t>20110602</t>
  </si>
  <si>
    <t>20110623</t>
  </si>
  <si>
    <t>20110722</t>
  </si>
  <si>
    <t>20110728</t>
  </si>
  <si>
    <t>20110810</t>
  </si>
  <si>
    <t>20110817</t>
  </si>
  <si>
    <t>20110901</t>
  </si>
  <si>
    <t>20110920</t>
  </si>
  <si>
    <t>20111015</t>
  </si>
  <si>
    <t>20111115</t>
  </si>
  <si>
    <t>20120307</t>
  </si>
  <si>
    <t>20120423</t>
  </si>
  <si>
    <t>20120507</t>
  </si>
  <si>
    <t>20120531</t>
  </si>
  <si>
    <t>20120612</t>
  </si>
  <si>
    <t>20120614</t>
  </si>
  <si>
    <t>20120620</t>
  </si>
  <si>
    <t>20120627</t>
  </si>
  <si>
    <t>20120727</t>
  </si>
  <si>
    <t>20120801</t>
  </si>
  <si>
    <t>20120815</t>
  </si>
  <si>
    <t>20120912</t>
  </si>
  <si>
    <t>20120926</t>
  </si>
  <si>
    <t>20121025</t>
  </si>
  <si>
    <t>20121115</t>
  </si>
  <si>
    <t>20121210</t>
  </si>
  <si>
    <t>20130116</t>
  </si>
  <si>
    <t>20130214</t>
  </si>
  <si>
    <t>20130326</t>
  </si>
  <si>
    <t>20130422</t>
  </si>
  <si>
    <t>20130501</t>
  </si>
  <si>
    <t>20130606</t>
  </si>
  <si>
    <t>20130619</t>
  </si>
  <si>
    <t>20130628</t>
  </si>
  <si>
    <t>20130710</t>
  </si>
  <si>
    <t>20130715</t>
  </si>
  <si>
    <t>20130807</t>
  </si>
  <si>
    <t>20130821</t>
  </si>
  <si>
    <t>20130904</t>
  </si>
  <si>
    <t>20140507</t>
  </si>
  <si>
    <t>20140611</t>
  </si>
  <si>
    <t>20140618</t>
  </si>
  <si>
    <t>20140702</t>
  </si>
  <si>
    <t>20140721</t>
  </si>
  <si>
    <t>20140808</t>
  </si>
  <si>
    <t>20140905</t>
  </si>
  <si>
    <t>20140909</t>
  </si>
  <si>
    <t>20140917</t>
  </si>
  <si>
    <t>20150107</t>
  </si>
  <si>
    <t>20150128</t>
  </si>
  <si>
    <t>20150220</t>
  </si>
  <si>
    <t>20150708</t>
  </si>
  <si>
    <t>20150818</t>
  </si>
  <si>
    <t>20150825</t>
  </si>
  <si>
    <t>20150925</t>
  </si>
  <si>
    <t>20160108</t>
  </si>
  <si>
    <t>20160510</t>
  </si>
  <si>
    <t>20160517</t>
  </si>
  <si>
    <t>20160531</t>
  </si>
  <si>
    <t>20160601</t>
  </si>
  <si>
    <t>20160712</t>
  </si>
  <si>
    <t>20160721</t>
  </si>
  <si>
    <t>20160817</t>
  </si>
  <si>
    <t>20160823</t>
  </si>
  <si>
    <t>20160906</t>
  </si>
  <si>
    <t>20160907</t>
  </si>
  <si>
    <t>20160921</t>
  </si>
  <si>
    <t>20161002</t>
  </si>
  <si>
    <t>20161215</t>
  </si>
  <si>
    <t>20170105</t>
  </si>
  <si>
    <t>20170222</t>
  </si>
  <si>
    <t>20170607</t>
  </si>
  <si>
    <t>20170619</t>
  </si>
  <si>
    <t>20170624</t>
  </si>
  <si>
    <t>20170801</t>
  </si>
  <si>
    <t>20170824</t>
  </si>
  <si>
    <t>20170830</t>
  </si>
  <si>
    <t>20170927</t>
  </si>
  <si>
    <t>20171026</t>
  </si>
  <si>
    <t>20180306</t>
  </si>
  <si>
    <t>20180403</t>
  </si>
  <si>
    <t>20180518</t>
  </si>
  <si>
    <t>20180607</t>
  </si>
  <si>
    <t>20180611</t>
  </si>
  <si>
    <t>Survey days that covered all four haulout sites</t>
  </si>
  <si>
    <t>Ej</t>
  </si>
  <si>
    <t>Ej - month</t>
  </si>
  <si>
    <t>Ej - year</t>
  </si>
  <si>
    <t>Zc</t>
  </si>
  <si>
    <t>Month - Zc</t>
  </si>
  <si>
    <t>Year - Zc</t>
  </si>
  <si>
    <t>Year_Month</t>
  </si>
  <si>
    <t>Date</t>
  </si>
  <si>
    <t>Species</t>
  </si>
  <si>
    <t>Haulout</t>
  </si>
  <si>
    <t>ID</t>
  </si>
  <si>
    <t>Est Size Best</t>
  </si>
  <si>
    <t>Sum of Est Size Best</t>
  </si>
  <si>
    <t>Average of Sum of Est Size Best</t>
  </si>
  <si>
    <t>Average of Average Count</t>
  </si>
  <si>
    <t>Row Labels</t>
  </si>
  <si>
    <t>2010_5</t>
  </si>
  <si>
    <t>Tatoosh</t>
  </si>
  <si>
    <t>20100510_Tatoosh_Ej</t>
  </si>
  <si>
    <t>2010_11</t>
  </si>
  <si>
    <t>SUMMARY OUTPUT</t>
  </si>
  <si>
    <t>2010_7</t>
  </si>
  <si>
    <t>20100729_Tatoosh_Ej</t>
  </si>
  <si>
    <t>2010_8</t>
  </si>
  <si>
    <t>20100805_Tatoosh_Ej</t>
  </si>
  <si>
    <t>Regression Statistics</t>
  </si>
  <si>
    <t>20100811_Tatoosh_Ej</t>
  </si>
  <si>
    <t>Multiple R</t>
  </si>
  <si>
    <t>20100812_Tatoosh_Ej</t>
  </si>
  <si>
    <t>2010_9</t>
  </si>
  <si>
    <t>confidence intervals</t>
  </si>
  <si>
    <t>R Square</t>
  </si>
  <si>
    <t>20100915_Tatoosh_Ej</t>
  </si>
  <si>
    <t>2011_10</t>
  </si>
  <si>
    <t>stdev</t>
  </si>
  <si>
    <t>se</t>
  </si>
  <si>
    <t>interval</t>
  </si>
  <si>
    <t>Adjusted R Square</t>
  </si>
  <si>
    <t>20100930_Tatoosh_Ej</t>
  </si>
  <si>
    <t>2011_11</t>
  </si>
  <si>
    <t>Standard Error</t>
  </si>
  <si>
    <t>20101123_Tatoosh_Ej</t>
  </si>
  <si>
    <t>2011_2</t>
  </si>
  <si>
    <t>Observations</t>
  </si>
  <si>
    <t>20110209_Tatoosh_Ej</t>
  </si>
  <si>
    <t>2011_4</t>
  </si>
  <si>
    <t>20110422_Tatoosh_Ej</t>
  </si>
  <si>
    <t>2011_5</t>
  </si>
  <si>
    <t>ANOVA</t>
  </si>
  <si>
    <t>20110501_Tatoosh_Ej</t>
  </si>
  <si>
    <t>2011_6</t>
  </si>
  <si>
    <t>avg</t>
  </si>
  <si>
    <t>df</t>
  </si>
  <si>
    <t>SS</t>
  </si>
  <si>
    <t>MS</t>
  </si>
  <si>
    <t>F</t>
  </si>
  <si>
    <t>Significance F</t>
  </si>
  <si>
    <t>20110509_Tatoosh_Ej</t>
  </si>
  <si>
    <t>2011_7</t>
  </si>
  <si>
    <t>Regression</t>
  </si>
  <si>
    <t>20110518_Tatoosh_Ej</t>
  </si>
  <si>
    <t>2011_8</t>
  </si>
  <si>
    <t>Residual</t>
  </si>
  <si>
    <t>20110602_Tatoosh_Ej</t>
  </si>
  <si>
    <t>2011_9</t>
  </si>
  <si>
    <t>June and July</t>
  </si>
  <si>
    <t>20110623_Tatoosh_Ej</t>
  </si>
  <si>
    <t>2012_10</t>
  </si>
  <si>
    <t>Winter</t>
  </si>
  <si>
    <t>upper</t>
  </si>
  <si>
    <t>All others</t>
  </si>
  <si>
    <t>20110722_Tatoosh_Ej</t>
  </si>
  <si>
    <t>2012_11</t>
  </si>
  <si>
    <t>Spring</t>
  </si>
  <si>
    <t>lower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</si>
  <si>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</si>
  <si>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</si>
  <si>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</si>
  <si>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</si>
  <si>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</si>
  <si>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</si>
  <si>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</si>
  <si>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20110728_Tatoosh_Ej</t>
  </si>
  <si>
    <t>2012_12</t>
  </si>
  <si>
    <t>Summer</t>
  </si>
  <si>
    <t>count</t>
  </si>
  <si>
    <t>Intercept</t>
  </si>
  <si>
    <t>20110810_Tatoosh_Ej</t>
  </si>
  <si>
    <t>2012_3</t>
  </si>
  <si>
    <t>mean</t>
  </si>
  <si>
    <t>Fall</t>
  </si>
  <si>
    <t>20110817_Tatoosh_Ej</t>
  </si>
  <si>
    <t>2012_4</t>
  </si>
  <si>
    <t>month</t>
  </si>
  <si>
    <t>sd</t>
  </si>
  <si>
    <t>20110901_Tatoosh_Ej</t>
  </si>
  <si>
    <t>2012_5</t>
  </si>
  <si>
    <t>20110920_Tatoosh_Ej</t>
  </si>
  <si>
    <t>2012_6</t>
  </si>
  <si>
    <t>20111015_Tatoosh_Ej</t>
  </si>
  <si>
    <t>2012_7</t>
  </si>
  <si>
    <t>RESIDUAL OUTPUT</t>
  </si>
  <si>
    <t>20111115_Tatoosh_Ej</t>
  </si>
  <si>
    <t>2012_8</t>
  </si>
  <si>
    <t>20120307_Tatoosh_Ej</t>
  </si>
  <si>
    <t>2012_9</t>
  </si>
  <si>
    <t>Observation</t>
  </si>
  <si>
    <t>Predicted Average of Average Count</t>
  </si>
  <si>
    <t>Residuals</t>
  </si>
  <si>
    <t>20120423_Tatoosh_Ej</t>
  </si>
  <si>
    <t>2013_1</t>
  </si>
  <si>
    <t>20120507_Tatoosh_Ej</t>
  </si>
  <si>
    <t>2013_2</t>
  </si>
  <si>
    <t>20120531_Tatoosh_Ej</t>
  </si>
  <si>
    <t>2013_3</t>
  </si>
  <si>
    <t>20120612_Tatoosh_Ej</t>
  </si>
  <si>
    <t>2013_4</t>
  </si>
  <si>
    <t>20120614_Tatoosh_Ej</t>
  </si>
  <si>
    <t>2013_5</t>
  </si>
  <si>
    <t>20120620_Tatoosh_Ej</t>
  </si>
  <si>
    <t>2013_6</t>
  </si>
  <si>
    <t>20120627_Tatoosh_Ej</t>
  </si>
  <si>
    <t>2013_7</t>
  </si>
  <si>
    <t>20120727_Tatoosh_Ej</t>
  </si>
  <si>
    <t>2013_8</t>
  </si>
  <si>
    <t>20120801_Tatoosh_Ej</t>
  </si>
  <si>
    <t>2013_9</t>
  </si>
  <si>
    <t>20120815_Tatoosh_Ej</t>
  </si>
  <si>
    <t>2014_5</t>
  </si>
  <si>
    <t>20120912_Tatoosh_Ej</t>
  </si>
  <si>
    <t>2014_6</t>
  </si>
  <si>
    <t>20120926_Tatoosh_Ej</t>
  </si>
  <si>
    <t>2014_7</t>
  </si>
  <si>
    <t>20121025_Tatoosh_Ej</t>
  </si>
  <si>
    <t>2014_8</t>
  </si>
  <si>
    <t>20121115_Tatoosh_Ej</t>
  </si>
  <si>
    <t>2014_9</t>
  </si>
  <si>
    <t>20121210_Tatoosh_Ej</t>
  </si>
  <si>
    <t>2015_1</t>
  </si>
  <si>
    <t>20130116_Tatoosh_Ej</t>
  </si>
  <si>
    <t>2015_2</t>
  </si>
  <si>
    <t>20130214_Tatoosh_Ej</t>
  </si>
  <si>
    <t>2015_7</t>
  </si>
  <si>
    <t>20130326_Tatoosh_Ej</t>
  </si>
  <si>
    <t>2015_8</t>
  </si>
  <si>
    <t>20130422_Tatoosh_Ej</t>
  </si>
  <si>
    <t>2015_9</t>
  </si>
  <si>
    <t>20130501_Tatoosh_Ej</t>
  </si>
  <si>
    <t>2016_1</t>
  </si>
  <si>
    <t>20130606_Tatoosh_Ej</t>
  </si>
  <si>
    <t>2016_10</t>
  </si>
  <si>
    <t>20130619_Tatoosh_Ej</t>
  </si>
  <si>
    <t>2016_12</t>
  </si>
  <si>
    <t>20130628_Tatoosh_Ej</t>
  </si>
  <si>
    <t>2016_5</t>
  </si>
  <si>
    <t>20130710_Tatoosh_Ej</t>
  </si>
  <si>
    <t>2016_6</t>
  </si>
  <si>
    <t>20130715_Tatoosh_Ej</t>
  </si>
  <si>
    <t>2016_7</t>
  </si>
  <si>
    <t>20130807_Tatoosh_Ej</t>
  </si>
  <si>
    <t>2016_8</t>
  </si>
  <si>
    <t>20130821_Tatoosh_Ej</t>
  </si>
  <si>
    <t>2016_9</t>
  </si>
  <si>
    <t>20130904_Tatoosh_Ej</t>
  </si>
  <si>
    <t>2017_1</t>
  </si>
  <si>
    <t>20140507_Tatoosh_Ej</t>
  </si>
  <si>
    <t>2017_10</t>
  </si>
  <si>
    <t>20140611_Tatoosh_Ej</t>
  </si>
  <si>
    <t>2017_2</t>
  </si>
  <si>
    <t>20140618_Tatoosh_Ej</t>
  </si>
  <si>
    <t>2017_6</t>
  </si>
  <si>
    <t>20140702_Tatoosh_Ej</t>
  </si>
  <si>
    <t>2017_8</t>
  </si>
  <si>
    <t>20140721_Tatoosh_Ej</t>
  </si>
  <si>
    <t>2017_9</t>
  </si>
  <si>
    <t>20140808_Tatoosh_Ej</t>
  </si>
  <si>
    <t>2018_3</t>
  </si>
  <si>
    <t>20140905_Tatoosh_Ej</t>
  </si>
  <si>
    <t>2018_4</t>
  </si>
  <si>
    <t>20140909_Tatoosh_Ej</t>
  </si>
  <si>
    <t>2018_5</t>
  </si>
  <si>
    <t>20140917_Tatoosh_Ej</t>
  </si>
  <si>
    <t>2018_6</t>
  </si>
  <si>
    <t>20150107_Tatoosh_Ej</t>
  </si>
  <si>
    <t>20150128_Tatoosh_Ej</t>
  </si>
  <si>
    <t>20150220_Tatoosh_Ej</t>
  </si>
  <si>
    <t>20150708_Tatoosh_Ej</t>
  </si>
  <si>
    <t>20150818_Tatoosh_Ej</t>
  </si>
  <si>
    <t>20150825_Tatoosh_Ej</t>
  </si>
  <si>
    <t>20150925_Tatoosh_Ej</t>
  </si>
  <si>
    <t>20160108_Tatoosh_Ej</t>
  </si>
  <si>
    <t>20160510_Tatoosh_Ej</t>
  </si>
  <si>
    <t>20160517_Tatoosh_Ej</t>
  </si>
  <si>
    <t>20160531_Tatoosh_Ej</t>
  </si>
  <si>
    <t>20160601_Tatoosh_Ej</t>
  </si>
  <si>
    <t>20160712_Tatoosh_Ej</t>
  </si>
  <si>
    <t>20160721_Tatoosh_Ej</t>
  </si>
  <si>
    <t>20160817_Tatoosh_Ej</t>
  </si>
  <si>
    <t>20160823_Tatoosh_Ej</t>
  </si>
  <si>
    <t>20160906_Tatoosh_Ej</t>
  </si>
  <si>
    <t>20160907_Tatoosh_Ej</t>
  </si>
  <si>
    <t>20160921_Tatoosh_Ej</t>
  </si>
  <si>
    <t>20161002_Tatoosh_Ej</t>
  </si>
  <si>
    <t>20161215_Tatoosh_Ej</t>
  </si>
  <si>
    <t>20170105_Tatoosh_Ej</t>
  </si>
  <si>
    <t>20170222_Tatoosh_Ej</t>
  </si>
  <si>
    <t>20170607_Tatoosh_Ej</t>
  </si>
  <si>
    <t>20170619_Tatoosh_Ej</t>
  </si>
  <si>
    <t>20170624_Tatoosh_Ej</t>
  </si>
  <si>
    <t>20170801_Tatoosh_Ej</t>
  </si>
  <si>
    <t>20170824_Tatoosh_Ej</t>
  </si>
  <si>
    <t>20170830_Tatoosh_Ej</t>
  </si>
  <si>
    <t>20170927_Tatoosh_Ej</t>
  </si>
  <si>
    <t>20171026_Tatoosh_Ej</t>
  </si>
  <si>
    <t>20180306_Tatoosh_Ej</t>
  </si>
  <si>
    <t>20180403_Tatoosh_Ej</t>
  </si>
  <si>
    <t>20180518_Tatoosh_Ej</t>
  </si>
  <si>
    <t>20180607_Tatoosh_Ej</t>
  </si>
  <si>
    <t>20180611_Tatoosh_Ej</t>
  </si>
  <si>
    <t>Bodelteh Islands</t>
  </si>
  <si>
    <t>20100510_Bodelteh Islands_Ej</t>
  </si>
  <si>
    <t>20100729_Bodelteh Islands_Ej</t>
  </si>
  <si>
    <t>20100805_Bodelteh Islands_Ej</t>
  </si>
  <si>
    <t>20100811_Bodelteh Islands_Ej</t>
  </si>
  <si>
    <t>20100812_Bodelteh Islands_Ej</t>
  </si>
  <si>
    <t>20100915_Bodelteh Islands_Ej</t>
  </si>
  <si>
    <t>20100930_Bodelteh Islands_Ej</t>
  </si>
  <si>
    <t>20101123_Bodelteh Islands_Ej</t>
  </si>
  <si>
    <t>20110209_Bodelteh Islands_Ej</t>
  </si>
  <si>
    <t>20110422_Bodelteh Islands_Ej</t>
  </si>
  <si>
    <t>20110501_Bodelteh Islands_Ej</t>
  </si>
  <si>
    <t>20110509_Bodelteh Islands_Ej</t>
  </si>
  <si>
    <t>20110518_Bodelteh Islands_Ej</t>
  </si>
  <si>
    <t>20110602_Bodelteh Islands_Ej</t>
  </si>
  <si>
    <t>20110623_Bodelteh Islands_Ej</t>
  </si>
  <si>
    <t>20110722_Bodelteh Islands_Ej</t>
  </si>
  <si>
    <t>20110728_Bodelteh Islands_Ej</t>
  </si>
  <si>
    <t>20110810_Bodelteh Islands_Ej</t>
  </si>
  <si>
    <t>20110817_Bodelteh Islands_Ej</t>
  </si>
  <si>
    <t>20110901_Bodelteh Islands_Ej</t>
  </si>
  <si>
    <t>20110920_Bodelteh Islands_Ej</t>
  </si>
  <si>
    <t>20111015_Bodelteh Islands_Ej</t>
  </si>
  <si>
    <t>20111115_Bodelteh Islands_Ej</t>
  </si>
  <si>
    <t>20120307_Bodelteh Islands_Ej</t>
  </si>
  <si>
    <t>20120423_Bodelteh Islands_Ej</t>
  </si>
  <si>
    <t>20120507_Bodelteh Islands_Ej</t>
  </si>
  <si>
    <t>20120531_Bodelteh Islands_Ej</t>
  </si>
  <si>
    <t>20120612_Bodelteh Islands_Ej</t>
  </si>
  <si>
    <t>20120614_Bodelteh Islands_Ej</t>
  </si>
  <si>
    <t>20120620_Bodelteh Islands_Ej</t>
  </si>
  <si>
    <t>20120627_Bodelteh Islands_Ej</t>
  </si>
  <si>
    <t>20120727_Bodelteh Islands_Ej</t>
  </si>
  <si>
    <t>20120801_Bodelteh Islands_Ej</t>
  </si>
  <si>
    <t>20120815_Bodelteh Islands_Ej</t>
  </si>
  <si>
    <t>20120912_Bodelteh Islands_Ej</t>
  </si>
  <si>
    <t>20120926_Bodelteh Islands_Ej</t>
  </si>
  <si>
    <t>20121025_Bodelteh Islands_Ej</t>
  </si>
  <si>
    <t>20121115_Bodelteh Islands_Ej</t>
  </si>
  <si>
    <t>20121210_Bodelteh Islands_Ej</t>
  </si>
  <si>
    <t>20130116_Bodelteh Islands_Ej</t>
  </si>
  <si>
    <t>20130214_Bodelteh Islands_Ej</t>
  </si>
  <si>
    <t>20130326_Bodelteh Islands_Ej</t>
  </si>
  <si>
    <t>20130422_Bodelteh Islands_Ej</t>
  </si>
  <si>
    <t>20130501_Bodelteh Islands_Ej</t>
  </si>
  <si>
    <t>20130606_Bodelteh Islands_Ej</t>
  </si>
  <si>
    <t>20130619_Bodelteh Islands_Ej</t>
  </si>
  <si>
    <t>20130628_Bodelteh Islands_Ej</t>
  </si>
  <si>
    <t>20130710_Bodelteh Islands_Ej</t>
  </si>
  <si>
    <t>20130715_Bodelteh Islands_Ej</t>
  </si>
  <si>
    <t>20130807_Bodelteh Islands_Ej</t>
  </si>
  <si>
    <t>20130821_Bodelteh Islands_Ej</t>
  </si>
  <si>
    <t>20130904_Bodelteh Islands_Ej</t>
  </si>
  <si>
    <t>20140507_Bodelteh Islands_Ej</t>
  </si>
  <si>
    <t>20140611_Bodelteh Islands_Ej</t>
  </si>
  <si>
    <t>20140618_Bodelteh Islands_Ej</t>
  </si>
  <si>
    <t>20140702_Bodelteh Islands_Ej</t>
  </si>
  <si>
    <t>20140721_Bodelteh Islands_Ej</t>
  </si>
  <si>
    <t>20140808_Bodelteh Islands_Ej</t>
  </si>
  <si>
    <t>20140905_Bodelteh Islands_Ej</t>
  </si>
  <si>
    <t>20140909_Bodelteh Islands_Ej</t>
  </si>
  <si>
    <t>20140917_Bodelteh Islands_Ej</t>
  </si>
  <si>
    <t>20150107_Bodelteh Islands_Ej</t>
  </si>
  <si>
    <t>20150128_Bodelteh Islands_Ej</t>
  </si>
  <si>
    <t>20150220_Bodelteh Islands_Ej</t>
  </si>
  <si>
    <t>20150708_Bodelteh Islands_Ej</t>
  </si>
  <si>
    <t>20150818_Bodelteh Islands_Ej</t>
  </si>
  <si>
    <t>20150825_Bodelteh Islands_Ej</t>
  </si>
  <si>
    <t>20150925_Bodelteh Islands_Ej</t>
  </si>
  <si>
    <t>20160108_Bodelteh Islands_Ej</t>
  </si>
  <si>
    <t>20160510_Bodelteh Islands_Ej</t>
  </si>
  <si>
    <t>20160517_Bodelteh Islands_Ej</t>
  </si>
  <si>
    <t>20160531_Bodelteh Islands_Ej</t>
  </si>
  <si>
    <t>20160601_Bodelteh Islands_Ej</t>
  </si>
  <si>
    <t>20160712_Bodelteh Islands_Ej</t>
  </si>
  <si>
    <t>20160721_Bodelteh Islands_Ej</t>
  </si>
  <si>
    <t>20160817_Bodelteh Islands_Ej</t>
  </si>
  <si>
    <t>20160823_Bodelteh Islands_Ej</t>
  </si>
  <si>
    <t>20160906_Bodelteh Islands_Ej</t>
  </si>
  <si>
    <t>20160907_Bodelteh Islands_Ej</t>
  </si>
  <si>
    <t>20160921_Bodelteh Islands_Ej</t>
  </si>
  <si>
    <t>20161002_Bodelteh Islands_Ej</t>
  </si>
  <si>
    <t>20161215_Bodelteh Islands_Ej</t>
  </si>
  <si>
    <t>20170105_Bodelteh Islands_Ej</t>
  </si>
  <si>
    <t>20170222_Bodelteh Islands_Ej</t>
  </si>
  <si>
    <t>20170607_Bodelteh Islands_Ej</t>
  </si>
  <si>
    <t>20170619_Bodelteh Islands_Ej</t>
  </si>
  <si>
    <t>20170624_Bodelteh Islands_Ej</t>
  </si>
  <si>
    <t>20170801_Bodelteh Islands_Ej</t>
  </si>
  <si>
    <t>20170824_Bodelteh Islands_Ej</t>
  </si>
  <si>
    <t>20170830_Bodelteh Islands_Ej</t>
  </si>
  <si>
    <t>20170927_Bodelteh Islands_Ej</t>
  </si>
  <si>
    <t>20171026_Bodelteh Islands_Ej</t>
  </si>
  <si>
    <t>20180306_Bodelteh Islands_Ej</t>
  </si>
  <si>
    <t>20180403_Bodelteh Islands_Ej</t>
  </si>
  <si>
    <t>20180518_Bodelteh Islands_Ej</t>
  </si>
  <si>
    <t>20180607_Bodelteh Islands_Ej</t>
  </si>
  <si>
    <t>20180611_Bodelteh Islands_Ej</t>
  </si>
  <si>
    <t>Carroll</t>
  </si>
  <si>
    <t>20100510_Carroll_Ej</t>
  </si>
  <si>
    <t>20100729_Carroll_Ej</t>
  </si>
  <si>
    <t>20100805_Carroll_Ej</t>
  </si>
  <si>
    <t>20100811_Carroll_Ej</t>
  </si>
  <si>
    <t>20100812_Carroll_Ej</t>
  </si>
  <si>
    <t>20100915_Carroll_Ej</t>
  </si>
  <si>
    <t>20100930_Carroll_Ej</t>
  </si>
  <si>
    <t>20101123_Carroll_Ej</t>
  </si>
  <si>
    <t>20110209_Carroll_Ej</t>
  </si>
  <si>
    <t>20110422_Carroll_Ej</t>
  </si>
  <si>
    <t>20110501_Carroll_Ej</t>
  </si>
  <si>
    <t>20110509_Carroll_Ej</t>
  </si>
  <si>
    <t>20110518_Carroll_Ej</t>
  </si>
  <si>
    <t>20110602_Carroll_Ej</t>
  </si>
  <si>
    <t>20110623_Carroll_Ej</t>
  </si>
  <si>
    <t>20110722_Carroll_Ej</t>
  </si>
  <si>
    <t>20110728_Carroll_Ej</t>
  </si>
  <si>
    <t>20110810_Carroll_Ej</t>
  </si>
  <si>
    <t>20110817_Carroll_Ej</t>
  </si>
  <si>
    <t>20110901_Carroll_Ej</t>
  </si>
  <si>
    <t>20110920_Carroll_Ej</t>
  </si>
  <si>
    <t>20111015_Carroll_Ej</t>
  </si>
  <si>
    <t>20111115_Carroll_Ej</t>
  </si>
  <si>
    <t>20120307_Carroll_Ej</t>
  </si>
  <si>
    <t>20120423_Carroll_Ej</t>
  </si>
  <si>
    <t>20120507_Carroll_Ej</t>
  </si>
  <si>
    <t>20120531_Carroll_Ej</t>
  </si>
  <si>
    <t>20120612_Carroll_Ej</t>
  </si>
  <si>
    <t>20120614_Carroll_Ej</t>
  </si>
  <si>
    <t>20120620_Carroll_Ej</t>
  </si>
  <si>
    <t>20120627_Carroll_Ej</t>
  </si>
  <si>
    <t>20120727_Carroll_Ej</t>
  </si>
  <si>
    <t>20120801_Carroll_Ej</t>
  </si>
  <si>
    <t>20120815_Carroll_Ej</t>
  </si>
  <si>
    <t>20120912_Carroll_Ej</t>
  </si>
  <si>
    <t>20120926_Carroll_Ej</t>
  </si>
  <si>
    <t>20121025_Carroll_Ej</t>
  </si>
  <si>
    <t>20121115_Carroll_Ej</t>
  </si>
  <si>
    <t>20121210_Carroll_Ej</t>
  </si>
  <si>
    <t>20130116_Carroll_Ej</t>
  </si>
  <si>
    <t>20130214_Carroll_Ej</t>
  </si>
  <si>
    <t>20130326_Carroll_Ej</t>
  </si>
  <si>
    <t>20130422_Carroll_Ej</t>
  </si>
  <si>
    <t>20130501_Carroll_Ej</t>
  </si>
  <si>
    <t>20130606_Carroll_Ej</t>
  </si>
  <si>
    <t>20130619_Carroll_Ej</t>
  </si>
  <si>
    <t>20130628_Carroll_Ej</t>
  </si>
  <si>
    <t>20130710_Carroll_Ej</t>
  </si>
  <si>
    <t>20130715_Carroll_Ej</t>
  </si>
  <si>
    <t>20130807_Carroll_Ej</t>
  </si>
  <si>
    <t>20130821_Carroll_Ej</t>
  </si>
  <si>
    <t>20130904_Carroll_Ej</t>
  </si>
  <si>
    <t>20140507_Carroll_Ej</t>
  </si>
  <si>
    <t>20140611_Carroll_Ej</t>
  </si>
  <si>
    <t>20140618_Carroll_Ej</t>
  </si>
  <si>
    <t>20140702_Carroll_Ej</t>
  </si>
  <si>
    <t>20140721_Carroll_Ej</t>
  </si>
  <si>
    <t>20140808_Carroll_Ej</t>
  </si>
  <si>
    <t>20140905_Carroll_Ej</t>
  </si>
  <si>
    <t>20140909_Carroll_Ej</t>
  </si>
  <si>
    <t>20140917_Carroll_Ej</t>
  </si>
  <si>
    <t>20150107_Carroll_Ej</t>
  </si>
  <si>
    <t>20150128_Carroll_Ej</t>
  </si>
  <si>
    <t>20150220_Carroll_Ej</t>
  </si>
  <si>
    <t>20150708_Carroll_Ej</t>
  </si>
  <si>
    <t>20150818_Carroll_Ej</t>
  </si>
  <si>
    <t>20150825_Carroll_Ej</t>
  </si>
  <si>
    <t>20150925_Carroll_Ej</t>
  </si>
  <si>
    <t>20160108_Carroll_Ej</t>
  </si>
  <si>
    <t>20160510_Carroll_Ej</t>
  </si>
  <si>
    <t>20160517_Carroll_Ej</t>
  </si>
  <si>
    <t>20160531_Carroll_Ej</t>
  </si>
  <si>
    <t>20160601_Carroll_Ej</t>
  </si>
  <si>
    <t>20160712_Carroll_Ej</t>
  </si>
  <si>
    <t>20160721_Carroll_Ej</t>
  </si>
  <si>
    <t>20160817_Carroll_Ej</t>
  </si>
  <si>
    <t>20160823_Carroll_Ej</t>
  </si>
  <si>
    <t>20160906_Carroll_Ej</t>
  </si>
  <si>
    <t>20160907_Carroll_Ej</t>
  </si>
  <si>
    <t>20160921_Carroll_Ej</t>
  </si>
  <si>
    <t>20161002_Carroll_Ej</t>
  </si>
  <si>
    <t>20161215_Carroll_Ej</t>
  </si>
  <si>
    <t>20170105_Carroll_Ej</t>
  </si>
  <si>
    <t>20170222_Carroll_Ej</t>
  </si>
  <si>
    <t>20170607_Carroll_Ej</t>
  </si>
  <si>
    <t>20170619_Carroll_Ej</t>
  </si>
  <si>
    <t>20170624_Carroll_Ej</t>
  </si>
  <si>
    <t>20170801_Carroll_Ej</t>
  </si>
  <si>
    <t>20170824_Carroll_Ej</t>
  </si>
  <si>
    <t>20170830_Carroll_Ej</t>
  </si>
  <si>
    <t>20170927_Carroll_Ej</t>
  </si>
  <si>
    <t>20171026_Carroll_Ej</t>
  </si>
  <si>
    <t>20180306_Carroll_Ej</t>
  </si>
  <si>
    <t>20180403_Carroll_Ej</t>
  </si>
  <si>
    <t>20180518_Carroll_Ej</t>
  </si>
  <si>
    <t>20180607_Carroll_Ej</t>
  </si>
  <si>
    <t>20180611_Carroll_Ej</t>
  </si>
  <si>
    <t>Sea Lion Rock</t>
  </si>
  <si>
    <t>20100510_Sea Lion Rock_Ej</t>
  </si>
  <si>
    <t>20100729_Sea Lion Rock_Ej</t>
  </si>
  <si>
    <t>20100805_Sea Lion Rock_Ej</t>
  </si>
  <si>
    <t>20100811_Sea Lion Rock_Ej</t>
  </si>
  <si>
    <t>20100812_Sea Lion Rock_Ej</t>
  </si>
  <si>
    <t>20100915_Sea Lion Rock_Ej</t>
  </si>
  <si>
    <t>20100930_Sea Lion Rock_Ej</t>
  </si>
  <si>
    <t>20101123_Sea Lion Rock_Ej</t>
  </si>
  <si>
    <t>20110209_Sea Lion Rock_Ej</t>
  </si>
  <si>
    <t>20110422_Sea Lion Rock_Ej</t>
  </si>
  <si>
    <t>20110501_Sea Lion Rock_Ej</t>
  </si>
  <si>
    <t>20110509_Sea Lion Rock_Ej</t>
  </si>
  <si>
    <t>20110518_Sea Lion Rock_Ej</t>
  </si>
  <si>
    <t>20110602_Sea Lion Rock_Ej</t>
  </si>
  <si>
    <t>20110623_Sea Lion Rock_Ej</t>
  </si>
  <si>
    <t>20110722_Sea Lion Rock_Ej</t>
  </si>
  <si>
    <t>20110728_Sea Lion Rock_Ej</t>
  </si>
  <si>
    <t>20110810_Sea Lion Rock_Ej</t>
  </si>
  <si>
    <t>20110817_Sea Lion Rock_Ej</t>
  </si>
  <si>
    <t>20110901_Sea Lion Rock_Ej</t>
  </si>
  <si>
    <t>20110920_Sea Lion Rock_Ej</t>
  </si>
  <si>
    <t>20111015_Sea Lion Rock_Ej</t>
  </si>
  <si>
    <t>20111115_Sea Lion Rock_Ej</t>
  </si>
  <si>
    <t>20120307_Sea Lion Rock_Ej</t>
  </si>
  <si>
    <t>20120423_Sea Lion Rock_Ej</t>
  </si>
  <si>
    <t>20120507_Sea Lion Rock_Ej</t>
  </si>
  <si>
    <t>20120531_Sea Lion Rock_Ej</t>
  </si>
  <si>
    <t>20120612_Sea Lion Rock_Ej</t>
  </si>
  <si>
    <t>20120614_Sea Lion Rock_Ej</t>
  </si>
  <si>
    <t>20120620_Sea Lion Rock_Ej</t>
  </si>
  <si>
    <t>20120627_Sea Lion Rock_Ej</t>
  </si>
  <si>
    <t>20120727_Sea Lion Rock_Ej</t>
  </si>
  <si>
    <t>20120801_Sea Lion Rock_Ej</t>
  </si>
  <si>
    <t>20120815_Sea Lion Rock_Ej</t>
  </si>
  <si>
    <t>20120912_Sea Lion Rock_Ej</t>
  </si>
  <si>
    <t>20120926_Sea Lion Rock_Ej</t>
  </si>
  <si>
    <t>20121025_Sea Lion Rock_Ej</t>
  </si>
  <si>
    <t>20121115_Sea Lion Rock_Ej</t>
  </si>
  <si>
    <t>20121210_Sea Lion Rock_Ej</t>
  </si>
  <si>
    <t>20130116_Sea Lion Rock_Ej</t>
  </si>
  <si>
    <t>20130214_Sea Lion Rock_Ej</t>
  </si>
  <si>
    <t>20130326_Sea Lion Rock_Ej</t>
  </si>
  <si>
    <t>20130422_Sea Lion Rock_Ej</t>
  </si>
  <si>
    <t>20130501_Sea Lion Rock_Ej</t>
  </si>
  <si>
    <t>20130606_Sea Lion Rock_Ej</t>
  </si>
  <si>
    <t>20130619_Sea Lion Rock_Ej</t>
  </si>
  <si>
    <t>20130628_Sea Lion Rock_Ej</t>
  </si>
  <si>
    <t>20130710_Sea Lion Rock_Ej</t>
  </si>
  <si>
    <t>20130715_Sea Lion Rock_Ej</t>
  </si>
  <si>
    <t>20130807_Sea Lion Rock_Ej</t>
  </si>
  <si>
    <t>20130821_Sea Lion Rock_Ej</t>
  </si>
  <si>
    <t>20130904_Sea Lion Rock_Ej</t>
  </si>
  <si>
    <t>20140507_Sea Lion Rock_Ej</t>
  </si>
  <si>
    <t>20140611_Sea Lion Rock_Ej</t>
  </si>
  <si>
    <t>20140618_Sea Lion Rock_Ej</t>
  </si>
  <si>
    <t>20140702_Sea Lion Rock_Ej</t>
  </si>
  <si>
    <t>20140721_Sea Lion Rock_Ej</t>
  </si>
  <si>
    <t>20140808_Sea Lion Rock_Ej</t>
  </si>
  <si>
    <t>20140905_Sea Lion Rock_Ej</t>
  </si>
  <si>
    <t>20140909_Sea Lion Rock_Ej</t>
  </si>
  <si>
    <t>20140917_Sea Lion Rock_Ej</t>
  </si>
  <si>
    <t>20150107_Sea Lion Rock_Ej</t>
  </si>
  <si>
    <t>20150128_Sea Lion Rock_Ej</t>
  </si>
  <si>
    <t>20150220_Sea Lion Rock_Ej</t>
  </si>
  <si>
    <t>20150708_Sea Lion Rock_Ej</t>
  </si>
  <si>
    <t>20150818_Sea Lion Rock_Ej</t>
  </si>
  <si>
    <t>20150825_Sea Lion Rock_Ej</t>
  </si>
  <si>
    <t>20150925_Sea Lion Rock_Ej</t>
  </si>
  <si>
    <t>20160108_Sea Lion Rock_Ej</t>
  </si>
  <si>
    <t>20160510_Sea Lion Rock_Ej</t>
  </si>
  <si>
    <t>20160517_Sea Lion Rock_Ej</t>
  </si>
  <si>
    <t>20160531_Sea Lion Rock_Ej</t>
  </si>
  <si>
    <t>20160601_Sea Lion Rock_Ej</t>
  </si>
  <si>
    <t>20160712_Sea Lion Rock_Ej</t>
  </si>
  <si>
    <t>20160721_Sea Lion Rock_Ej</t>
  </si>
  <si>
    <t>20160817_Sea Lion Rock_Ej</t>
  </si>
  <si>
    <t>20160823_Sea Lion Rock_Ej</t>
  </si>
  <si>
    <t>20160906_Sea Lion Rock_Ej</t>
  </si>
  <si>
    <t>20160907_Sea Lion Rock_Ej</t>
  </si>
  <si>
    <t>20160921_Sea Lion Rock_Ej</t>
  </si>
  <si>
    <t>20161002_Sea Lion Rock_Ej</t>
  </si>
  <si>
    <t>20161215_Sea Lion Rock_Ej</t>
  </si>
  <si>
    <t>20170105_Sea Lion Rock_Ej</t>
  </si>
  <si>
    <t>20170222_Sea Lion Rock_Ej</t>
  </si>
  <si>
    <t>20170607_Sea Lion Rock_Ej</t>
  </si>
  <si>
    <t>20170619_Sea Lion Rock_Ej</t>
  </si>
  <si>
    <t>20170624_Sea Lion Rock_Ej</t>
  </si>
  <si>
    <t>20170801_Sea Lion Rock_Ej</t>
  </si>
  <si>
    <t>20170824_Sea Lion Rock_Ej</t>
  </si>
  <si>
    <t>20170830_Sea Lion Rock_Ej</t>
  </si>
  <si>
    <t>20170927_Sea Lion Rock_Ej</t>
  </si>
  <si>
    <t>20171026_Sea Lion Rock_Ej</t>
  </si>
  <si>
    <t>20180306_Sea Lion Rock_Ej</t>
  </si>
  <si>
    <t>20180403_Sea Lion Rock_Ej</t>
  </si>
  <si>
    <t>20180518_Sea Lion Rock_Ej</t>
  </si>
  <si>
    <t>20180607_Sea Lion Rock_Ej</t>
  </si>
  <si>
    <t>20180611_Sea Lion Rock_Ej</t>
  </si>
  <si>
    <t>Zaca</t>
  </si>
  <si>
    <t>20100510_Tatoosh_Zaca</t>
  </si>
  <si>
    <t>20100729_Tatoosh_Zaca</t>
  </si>
  <si>
    <t>20100805_Tatoosh_Zaca</t>
  </si>
  <si>
    <t>20100811_Tatoosh_Zaca</t>
  </si>
  <si>
    <t>20100812_Tatoosh_Zaca</t>
  </si>
  <si>
    <t>20100915_Tatoosh_Zaca</t>
  </si>
  <si>
    <t>20100930_Tatoosh_Zaca</t>
  </si>
  <si>
    <t>20101123_Tatoosh_Zaca</t>
  </si>
  <si>
    <t>20110209_Tatoosh_Zaca</t>
  </si>
  <si>
    <t>20110422_Tatoosh_Zaca</t>
  </si>
  <si>
    <t>20110501_Tatoosh_Zaca</t>
  </si>
  <si>
    <t>20110509_Tatoosh_Zaca</t>
  </si>
  <si>
    <t>20110518_Tatoosh_Zaca</t>
  </si>
  <si>
    <t>20110602_Tatoosh_Zaca</t>
  </si>
  <si>
    <t>20110623_Tatoosh_Zaca</t>
  </si>
  <si>
    <t>20110722_Tatoosh_Zaca</t>
  </si>
  <si>
    <t>20110728_Tatoosh_Zaca</t>
  </si>
  <si>
    <t>20110810_Tatoosh_Zaca</t>
  </si>
  <si>
    <t>20110817_Tatoosh_Zaca</t>
  </si>
  <si>
    <t>20110901_Tatoosh_Zaca</t>
  </si>
  <si>
    <t>20110920_Tatoosh_Zaca</t>
  </si>
  <si>
    <t>20111015_Tatoosh_Zaca</t>
  </si>
  <si>
    <t>20111115_Tatoosh_Zaca</t>
  </si>
  <si>
    <t>20120307_Tatoosh_Zaca</t>
  </si>
  <si>
    <t>20120423_Tatoosh_Zaca</t>
  </si>
  <si>
    <t>20120507_Tatoosh_Zaca</t>
  </si>
  <si>
    <t>20120531_Tatoosh_Zaca</t>
  </si>
  <si>
    <t>20120612_Tatoosh_Zaca</t>
  </si>
  <si>
    <t>20120614_Tatoosh_Zaca</t>
  </si>
  <si>
    <t>20120620_Tatoosh_Zaca</t>
  </si>
  <si>
    <t>20120627_Tatoosh_Zaca</t>
  </si>
  <si>
    <t>20120727_Tatoosh_Zaca</t>
  </si>
  <si>
    <t>20120801_Tatoosh_Zaca</t>
  </si>
  <si>
    <t>20120815_Tatoosh_Zaca</t>
  </si>
  <si>
    <t>20120912_Tatoosh_Zaca</t>
  </si>
  <si>
    <t>20120926_Tatoosh_Zaca</t>
  </si>
  <si>
    <t>20121025_Tatoosh_Zaca</t>
  </si>
  <si>
    <t>20121115_Tatoosh_Zaca</t>
  </si>
  <si>
    <t>20121210_Tatoosh_Zaca</t>
  </si>
  <si>
    <t>20130116_Tatoosh_Zaca</t>
  </si>
  <si>
    <t>20130214_Tatoosh_Zaca</t>
  </si>
  <si>
    <t>20130326_Tatoosh_Zaca</t>
  </si>
  <si>
    <t>20130422_Tatoosh_Zaca</t>
  </si>
  <si>
    <t>20130501_Tatoosh_Zaca</t>
  </si>
  <si>
    <t>20130606_Tatoosh_Zaca</t>
  </si>
  <si>
    <t>20130619_Tatoosh_Zaca</t>
  </si>
  <si>
    <t>20130628_Tatoosh_Zaca</t>
  </si>
  <si>
    <t>20130710_Tatoosh_Zaca</t>
  </si>
  <si>
    <t>20130715_Tatoosh_Zaca</t>
  </si>
  <si>
    <t>20130807_Tatoosh_Zaca</t>
  </si>
  <si>
    <t>20130821_Tatoosh_Zaca</t>
  </si>
  <si>
    <t>20130904_Tatoosh_Zaca</t>
  </si>
  <si>
    <t>20140507_Tatoosh_Zaca</t>
  </si>
  <si>
    <t>20140611_Tatoosh_Zaca</t>
  </si>
  <si>
    <t>20140618_Tatoosh_Zaca</t>
  </si>
  <si>
    <t>20140702_Tatoosh_Zaca</t>
  </si>
  <si>
    <t>20140721_Tatoosh_Zaca</t>
  </si>
  <si>
    <t>20140808_Tatoosh_Zaca</t>
  </si>
  <si>
    <t>20140905_Tatoosh_Zaca</t>
  </si>
  <si>
    <t>20140909_Tatoosh_Zaca</t>
  </si>
  <si>
    <t>20140917_Tatoosh_Zaca</t>
  </si>
  <si>
    <t>20150107_Tatoosh_Zaca</t>
  </si>
  <si>
    <t>20150128_Tatoosh_Zaca</t>
  </si>
  <si>
    <t>20150220_Tatoosh_Zaca</t>
  </si>
  <si>
    <t>20150708_Tatoosh_Zaca</t>
  </si>
  <si>
    <t>20150818_Tatoosh_Zaca</t>
  </si>
  <si>
    <t>20150825_Tatoosh_Zaca</t>
  </si>
  <si>
    <t>20150925_Tatoosh_Zaca</t>
  </si>
  <si>
    <t>20160108_Tatoosh_Zaca</t>
  </si>
  <si>
    <t>20160510_Tatoosh_Zaca</t>
  </si>
  <si>
    <t>20160517_Tatoosh_Zaca</t>
  </si>
  <si>
    <t>20160531_Tatoosh_Zaca</t>
  </si>
  <si>
    <t>20160601_Tatoosh_Zaca</t>
  </si>
  <si>
    <t>20160712_Tatoosh_Zaca</t>
  </si>
  <si>
    <t>20160721_Tatoosh_Zaca</t>
  </si>
  <si>
    <t>20160817_Tatoosh_Zaca</t>
  </si>
  <si>
    <t>20160823_Tatoosh_Zaca</t>
  </si>
  <si>
    <t>20160906_Tatoosh_Zaca</t>
  </si>
  <si>
    <t>20160907_Tatoosh_Zaca</t>
  </si>
  <si>
    <t>20160921_Tatoosh_Zaca</t>
  </si>
  <si>
    <t>20161002_Tatoosh_Zaca</t>
  </si>
  <si>
    <t>20161215_Tatoosh_Zaca</t>
  </si>
  <si>
    <t>20170105_Tatoosh_Zaca</t>
  </si>
  <si>
    <t>20170222_Tatoosh_Zaca</t>
  </si>
  <si>
    <t>20170607_Tatoosh_Zaca</t>
  </si>
  <si>
    <t>20170619_Tatoosh_Zaca</t>
  </si>
  <si>
    <t>20170624_Tatoosh_Zaca</t>
  </si>
  <si>
    <t>20170801_Tatoosh_Zaca</t>
  </si>
  <si>
    <t>20170824_Tatoosh_Zaca</t>
  </si>
  <si>
    <t>20170830_Tatoosh_Zaca</t>
  </si>
  <si>
    <t>20170927_Tatoosh_Zaca</t>
  </si>
  <si>
    <t>20171026_Tatoosh_Zaca</t>
  </si>
  <si>
    <t>20180306_Tatoosh_Zaca</t>
  </si>
  <si>
    <t>20180403_Tatoosh_Zaca</t>
  </si>
  <si>
    <t>20180518_Tatoosh_Zaca</t>
  </si>
  <si>
    <t>20180607_Tatoosh_Zaca</t>
  </si>
  <si>
    <t>20180611_Tatoosh_Zaca</t>
  </si>
  <si>
    <t>20100510_Bodelteh Islands_Zaca</t>
  </si>
  <si>
    <t>20100729_Bodelteh Islands_Zaca</t>
  </si>
  <si>
    <t>20100805_Bodelteh Islands_Zaca</t>
  </si>
  <si>
    <t>20100811_Bodelteh Islands_Zaca</t>
  </si>
  <si>
    <t>20100812_Bodelteh Islands_Zaca</t>
  </si>
  <si>
    <t>20100915_Bodelteh Islands_Zaca</t>
  </si>
  <si>
    <t>20100930_Bodelteh Islands_Zaca</t>
  </si>
  <si>
    <t>20101123_Bodelteh Islands_Zaca</t>
  </si>
  <si>
    <t>20110209_Bodelteh Islands_Zaca</t>
  </si>
  <si>
    <t>20110422_Bodelteh Islands_Zaca</t>
  </si>
  <si>
    <t>20110501_Bodelteh Islands_Zaca</t>
  </si>
  <si>
    <t>20110509_Bodelteh Islands_Zaca</t>
  </si>
  <si>
    <t>20110518_Bodelteh Islands_Zaca</t>
  </si>
  <si>
    <t>20110602_Bodelteh Islands_Zaca</t>
  </si>
  <si>
    <t>20110623_Bodelteh Islands_Zaca</t>
  </si>
  <si>
    <t>20110722_Bodelteh Islands_Zaca</t>
  </si>
  <si>
    <t>20110728_Bodelteh Islands_Zaca</t>
  </si>
  <si>
    <t>20110810_Bodelteh Islands_Zaca</t>
  </si>
  <si>
    <t>20110817_Bodelteh Islands_Zaca</t>
  </si>
  <si>
    <t>20110901_Bodelteh Islands_Zaca</t>
  </si>
  <si>
    <t>20110920_Bodelteh Islands_Zaca</t>
  </si>
  <si>
    <t>20111015_Bodelteh Islands_Zaca</t>
  </si>
  <si>
    <t>20111115_Bodelteh Islands_Zaca</t>
  </si>
  <si>
    <t>20120307_Bodelteh Islands_Zaca</t>
  </si>
  <si>
    <t>20120423_Bodelteh Islands_Zaca</t>
  </si>
  <si>
    <t>20120507_Bodelteh Islands_Zaca</t>
  </si>
  <si>
    <t>20120531_Bodelteh Islands_Zaca</t>
  </si>
  <si>
    <t>20120612_Bodelteh Islands_Zaca</t>
  </si>
  <si>
    <t>20120614_Bodelteh Islands_Zaca</t>
  </si>
  <si>
    <t>20120620_Bodelteh Islands_Zaca</t>
  </si>
  <si>
    <t>20120627_Bodelteh Islands_Zaca</t>
  </si>
  <si>
    <t>20120727_Bodelteh Islands_Zaca</t>
  </si>
  <si>
    <t>20120801_Bodelteh Islands_Zaca</t>
  </si>
  <si>
    <t>20120815_Bodelteh Islands_Zaca</t>
  </si>
  <si>
    <t>20120912_Bodelteh Islands_Zaca</t>
  </si>
  <si>
    <t>20120926_Bodelteh Islands_Zaca</t>
  </si>
  <si>
    <t>20121025_Bodelteh Islands_Zaca</t>
  </si>
  <si>
    <t>20121115_Bodelteh Islands_Zaca</t>
  </si>
  <si>
    <t>20121210_Bodelteh Islands_Zaca</t>
  </si>
  <si>
    <t>20130116_Bodelteh Islands_Zaca</t>
  </si>
  <si>
    <t>20130214_Bodelteh Islands_Zaca</t>
  </si>
  <si>
    <t>20130326_Bodelteh Islands_Zaca</t>
  </si>
  <si>
    <t>20130422_Bodelteh Islands_Zaca</t>
  </si>
  <si>
    <t>20130501_Bodelteh Islands_Zaca</t>
  </si>
  <si>
    <t>20130606_Bodelteh Islands_Zaca</t>
  </si>
  <si>
    <t>20130619_Bodelteh Islands_Zaca</t>
  </si>
  <si>
    <t>20130628_Bodelteh Islands_Zaca</t>
  </si>
  <si>
    <t>20130710_Bodelteh Islands_Zaca</t>
  </si>
  <si>
    <t>20130715_Bodelteh Islands_Zaca</t>
  </si>
  <si>
    <t>20130807_Bodelteh Islands_Zaca</t>
  </si>
  <si>
    <t>20130821_Bodelteh Islands_Zaca</t>
  </si>
  <si>
    <t>20130904_Bodelteh Islands_Zaca</t>
  </si>
  <si>
    <t>20140507_Bodelteh Islands_Zaca</t>
  </si>
  <si>
    <t>20140611_Bodelteh Islands_Zaca</t>
  </si>
  <si>
    <t>20140618_Bodelteh Islands_Zaca</t>
  </si>
  <si>
    <t>20140702_Bodelteh Islands_Zaca</t>
  </si>
  <si>
    <t>20140721_Bodelteh Islands_Zaca</t>
  </si>
  <si>
    <t>20140808_Bodelteh Islands_Zaca</t>
  </si>
  <si>
    <t>20140905_Bodelteh Islands_Zaca</t>
  </si>
  <si>
    <t>20140909_Bodelteh Islands_Zaca</t>
  </si>
  <si>
    <t>20140917_Bodelteh Islands_Zaca</t>
  </si>
  <si>
    <t>20150107_Bodelteh Islands_Zaca</t>
  </si>
  <si>
    <t>20150128_Bodelteh Islands_Zaca</t>
  </si>
  <si>
    <t>20150220_Bodelteh Islands_Zaca</t>
  </si>
  <si>
    <t>20150708_Bodelteh Islands_Zaca</t>
  </si>
  <si>
    <t>20150818_Bodelteh Islands_Zaca</t>
  </si>
  <si>
    <t>20150825_Bodelteh Islands_Zaca</t>
  </si>
  <si>
    <t>20150925_Bodelteh Islands_Zaca</t>
  </si>
  <si>
    <t>20160108_Bodelteh Islands_Zaca</t>
  </si>
  <si>
    <t>20160510_Bodelteh Islands_Zaca</t>
  </si>
  <si>
    <t>20160517_Bodelteh Islands_Zaca</t>
  </si>
  <si>
    <t>20160531_Bodelteh Islands_Zaca</t>
  </si>
  <si>
    <t>20160601_Bodelteh Islands_Zaca</t>
  </si>
  <si>
    <t>20160712_Bodelteh Islands_Zaca</t>
  </si>
  <si>
    <t>20160721_Bodelteh Islands_Zaca</t>
  </si>
  <si>
    <t>20160817_Bodelteh Islands_Zaca</t>
  </si>
  <si>
    <t>20160823_Bodelteh Islands_Zaca</t>
  </si>
  <si>
    <t>20160906_Bodelteh Islands_Zaca</t>
  </si>
  <si>
    <t>20160907_Bodelteh Islands_Zaca</t>
  </si>
  <si>
    <t>20160921_Bodelteh Islands_Zaca</t>
  </si>
  <si>
    <t>20161002_Bodelteh Islands_Zaca</t>
  </si>
  <si>
    <t>20161215_Bodelteh Islands_Zaca</t>
  </si>
  <si>
    <t>20170105_Bodelteh Islands_Zaca</t>
  </si>
  <si>
    <t>20170222_Bodelteh Islands_Zaca</t>
  </si>
  <si>
    <t>20170607_Bodelteh Islands_Zaca</t>
  </si>
  <si>
    <t>20170619_Bodelteh Islands_Zaca</t>
  </si>
  <si>
    <t>20170624_Bodelteh Islands_Zaca</t>
  </si>
  <si>
    <t>20170801_Bodelteh Islands_Zaca</t>
  </si>
  <si>
    <t>20170824_Bodelteh Islands_Zaca</t>
  </si>
  <si>
    <t>20170830_Bodelteh Islands_Zaca</t>
  </si>
  <si>
    <t>20170927_Bodelteh Islands_Zaca</t>
  </si>
  <si>
    <t>20171026_Bodelteh Islands_Zaca</t>
  </si>
  <si>
    <t>20180306_Bodelteh Islands_Zaca</t>
  </si>
  <si>
    <t>20180403_Bodelteh Islands_Zaca</t>
  </si>
  <si>
    <t>20180518_Bodelteh Islands_Zaca</t>
  </si>
  <si>
    <t>20180607_Bodelteh Islands_Zaca</t>
  </si>
  <si>
    <t>20180611_Bodelteh Islands_Zaca</t>
  </si>
  <si>
    <t>20100510_Carroll_Zaca</t>
  </si>
  <si>
    <t>20100729_Carroll_Zaca</t>
  </si>
  <si>
    <t>20100805_Carroll_Zaca</t>
  </si>
  <si>
    <t>20100811_Carroll_Zaca</t>
  </si>
  <si>
    <t>20100812_Carroll_Zaca</t>
  </si>
  <si>
    <t>20100915_Carroll_Zaca</t>
  </si>
  <si>
    <t>20100930_Carroll_Zaca</t>
  </si>
  <si>
    <t>20101123_Carroll_Zaca</t>
  </si>
  <si>
    <t>20110209_Carroll_Zaca</t>
  </si>
  <si>
    <t>20110422_Carroll_Zaca</t>
  </si>
  <si>
    <t>20110501_Carroll_Zaca</t>
  </si>
  <si>
    <t>20110509_Carroll_Zaca</t>
  </si>
  <si>
    <t>20110518_Carroll_Zaca</t>
  </si>
  <si>
    <t>20110602_Carroll_Zaca</t>
  </si>
  <si>
    <t>20110623_Carroll_Zaca</t>
  </si>
  <si>
    <t>20110722_Carroll_Zaca</t>
  </si>
  <si>
    <t>20110728_Carroll_Zaca</t>
  </si>
  <si>
    <t>20110810_Carroll_Zaca</t>
  </si>
  <si>
    <t>20110817_Carroll_Zaca</t>
  </si>
  <si>
    <t>20110901_Carroll_Zaca</t>
  </si>
  <si>
    <t>20110920_Carroll_Zaca</t>
  </si>
  <si>
    <t>20111015_Carroll_Zaca</t>
  </si>
  <si>
    <t>20111115_Carroll_Zaca</t>
  </si>
  <si>
    <t>20120307_Carroll_Zaca</t>
  </si>
  <si>
    <t>20120423_Carroll_Zaca</t>
  </si>
  <si>
    <t>20120507_Carroll_Zaca</t>
  </si>
  <si>
    <t>20120531_Carroll_Zaca</t>
  </si>
  <si>
    <t>20120612_Carroll_Zaca</t>
  </si>
  <si>
    <t>20120614_Carroll_Zaca</t>
  </si>
  <si>
    <t>20120620_Carroll_Zaca</t>
  </si>
  <si>
    <t>20120627_Carroll_Zaca</t>
  </si>
  <si>
    <t>20120727_Carroll_Zaca</t>
  </si>
  <si>
    <t>20120801_Carroll_Zaca</t>
  </si>
  <si>
    <t>20120815_Carroll_Zaca</t>
  </si>
  <si>
    <t>20120912_Carroll_Zaca</t>
  </si>
  <si>
    <t>20120926_Carroll_Zaca</t>
  </si>
  <si>
    <t>20121025_Carroll_Zaca</t>
  </si>
  <si>
    <t>20121115_Carroll_Zaca</t>
  </si>
  <si>
    <t>20121210_Carroll_Zaca</t>
  </si>
  <si>
    <t>20130116_Carroll_Zaca</t>
  </si>
  <si>
    <t>20130214_Carroll_Zaca</t>
  </si>
  <si>
    <t>20130326_Carroll_Zaca</t>
  </si>
  <si>
    <t>20130422_Carroll_Zaca</t>
  </si>
  <si>
    <t>20130501_Carroll_Zaca</t>
  </si>
  <si>
    <t>20130606_Carroll_Zaca</t>
  </si>
  <si>
    <t>20130619_Carroll_Zaca</t>
  </si>
  <si>
    <t>20130628_Carroll_Zaca</t>
  </si>
  <si>
    <t>20130710_Carroll_Zaca</t>
  </si>
  <si>
    <t>20130715_Carroll_Zaca</t>
  </si>
  <si>
    <t>20130807_Carroll_Zaca</t>
  </si>
  <si>
    <t>20130821_Carroll_Zaca</t>
  </si>
  <si>
    <t>20130904_Carroll_Zaca</t>
  </si>
  <si>
    <t>20140507_Carroll_Zaca</t>
  </si>
  <si>
    <t>20140611_Carroll_Zaca</t>
  </si>
  <si>
    <t>20140618_Carroll_Zaca</t>
  </si>
  <si>
    <t>20140702_Carroll_Zaca</t>
  </si>
  <si>
    <t>20140721_Carroll_Zaca</t>
  </si>
  <si>
    <t>20140808_Carroll_Zaca</t>
  </si>
  <si>
    <t>20140905_Carroll_Zaca</t>
  </si>
  <si>
    <t>20140909_Carroll_Zaca</t>
  </si>
  <si>
    <t>20140917_Carroll_Zaca</t>
  </si>
  <si>
    <t>20150107_Carroll_Zaca</t>
  </si>
  <si>
    <t>20150128_Carroll_Zaca</t>
  </si>
  <si>
    <t>20150220_Carroll_Zaca</t>
  </si>
  <si>
    <t>20150708_Carroll_Zaca</t>
  </si>
  <si>
    <t>20150818_Carroll_Zaca</t>
  </si>
  <si>
    <t>20150825_Carroll_Zaca</t>
  </si>
  <si>
    <t>20150925_Carroll_Zaca</t>
  </si>
  <si>
    <t>20160108_Carroll_Zaca</t>
  </si>
  <si>
    <t>20160510_Carroll_Zaca</t>
  </si>
  <si>
    <t>20160517_Carroll_Zaca</t>
  </si>
  <si>
    <t>20160531_Carroll_Zaca</t>
  </si>
  <si>
    <t>20160601_Carroll_Zaca</t>
  </si>
  <si>
    <t>20160712_Carroll_Zaca</t>
  </si>
  <si>
    <t>20160721_Carroll_Zaca</t>
  </si>
  <si>
    <t>20160817_Carroll_Zaca</t>
  </si>
  <si>
    <t>20160823_Carroll_Zaca</t>
  </si>
  <si>
    <t>20160906_Carroll_Zaca</t>
  </si>
  <si>
    <t>20160907_Carroll_Zaca</t>
  </si>
  <si>
    <t>20160921_Carroll_Zaca</t>
  </si>
  <si>
    <t>20161002_Carroll_Zaca</t>
  </si>
  <si>
    <t>20161215_Carroll_Zaca</t>
  </si>
  <si>
    <t>20170105_Carroll_Zaca</t>
  </si>
  <si>
    <t>20170222_Carroll_Zaca</t>
  </si>
  <si>
    <t>20170607_Carroll_Zaca</t>
  </si>
  <si>
    <t>20170619_Carroll_Zaca</t>
  </si>
  <si>
    <t>20170624_Carroll_Zaca</t>
  </si>
  <si>
    <t>20170801_Carroll_Zaca</t>
  </si>
  <si>
    <t>20170824_Carroll_Zaca</t>
  </si>
  <si>
    <t>20170830_Carroll_Zaca</t>
  </si>
  <si>
    <t>20170927_Carroll_Zaca</t>
  </si>
  <si>
    <t>20171026_Carroll_Zaca</t>
  </si>
  <si>
    <t>20180306_Carroll_Zaca</t>
  </si>
  <si>
    <t>20180403_Carroll_Zaca</t>
  </si>
  <si>
    <t>20180518_Carroll_Zaca</t>
  </si>
  <si>
    <t>20180607_Carroll_Zaca</t>
  </si>
  <si>
    <t>20180611_Carroll_Zaca</t>
  </si>
  <si>
    <t>20100510_Sea Lion Rock_Zaca</t>
  </si>
  <si>
    <t>20100729_Sea Lion Rock_Zaca</t>
  </si>
  <si>
    <t>20100805_Sea Lion Rock_Zaca</t>
  </si>
  <si>
    <t>20100811_Sea Lion Rock_Zaca</t>
  </si>
  <si>
    <t>20100812_Sea Lion Rock_Zaca</t>
  </si>
  <si>
    <t>20100915_Sea Lion Rock_Zaca</t>
  </si>
  <si>
    <t>20100930_Sea Lion Rock_Zaca</t>
  </si>
  <si>
    <t>20101123_Sea Lion Rock_Zaca</t>
  </si>
  <si>
    <t>20110209_Sea Lion Rock_Zaca</t>
  </si>
  <si>
    <t>20110422_Sea Lion Rock_Zaca</t>
  </si>
  <si>
    <t>20110501_Sea Lion Rock_Zaca</t>
  </si>
  <si>
    <t>20110509_Sea Lion Rock_Zaca</t>
  </si>
  <si>
    <t>20110518_Sea Lion Rock_Zaca</t>
  </si>
  <si>
    <t>20110602_Sea Lion Rock_Zaca</t>
  </si>
  <si>
    <t>20110623_Sea Lion Rock_Zaca</t>
  </si>
  <si>
    <t>20110722_Sea Lion Rock_Zaca</t>
  </si>
  <si>
    <t>20110728_Sea Lion Rock_Zaca</t>
  </si>
  <si>
    <t>20110810_Sea Lion Rock_Zaca</t>
  </si>
  <si>
    <t>20110817_Sea Lion Rock_Zaca</t>
  </si>
  <si>
    <t>20110901_Sea Lion Rock_Zaca</t>
  </si>
  <si>
    <t>20110920_Sea Lion Rock_Zaca</t>
  </si>
  <si>
    <t>20111015_Sea Lion Rock_Zaca</t>
  </si>
  <si>
    <t>20111115_Sea Lion Rock_Zaca</t>
  </si>
  <si>
    <t>20120307_Sea Lion Rock_Zaca</t>
  </si>
  <si>
    <t>20120423_Sea Lion Rock_Zaca</t>
  </si>
  <si>
    <t>20120507_Sea Lion Rock_Zaca</t>
  </si>
  <si>
    <t>20120531_Sea Lion Rock_Zaca</t>
  </si>
  <si>
    <t>20120612_Sea Lion Rock_Zaca</t>
  </si>
  <si>
    <t>20120614_Sea Lion Rock_Zaca</t>
  </si>
  <si>
    <t>20120620_Sea Lion Rock_Zaca</t>
  </si>
  <si>
    <t>20120627_Sea Lion Rock_Zaca</t>
  </si>
  <si>
    <t>20120727_Sea Lion Rock_Zaca</t>
  </si>
  <si>
    <t>20120801_Sea Lion Rock_Zaca</t>
  </si>
  <si>
    <t>20120815_Sea Lion Rock_Zaca</t>
  </si>
  <si>
    <t>20120912_Sea Lion Rock_Zaca</t>
  </si>
  <si>
    <t>20120926_Sea Lion Rock_Zaca</t>
  </si>
  <si>
    <t>20121025_Sea Lion Rock_Zaca</t>
  </si>
  <si>
    <t>20121115_Sea Lion Rock_Zaca</t>
  </si>
  <si>
    <t>20121210_Sea Lion Rock_Zaca</t>
  </si>
  <si>
    <t>20130116_Sea Lion Rock_Zaca</t>
  </si>
  <si>
    <t>20130214_Sea Lion Rock_Zaca</t>
  </si>
  <si>
    <t>20130326_Sea Lion Rock_Zaca</t>
  </si>
  <si>
    <t>20130422_Sea Lion Rock_Zaca</t>
  </si>
  <si>
    <t>20130501_Sea Lion Rock_Zaca</t>
  </si>
  <si>
    <t>20130606_Sea Lion Rock_Zaca</t>
  </si>
  <si>
    <t>20130619_Sea Lion Rock_Zaca</t>
  </si>
  <si>
    <t>20130628_Sea Lion Rock_Zaca</t>
  </si>
  <si>
    <t>20130710_Sea Lion Rock_Zaca</t>
  </si>
  <si>
    <t>20130715_Sea Lion Rock_Zaca</t>
  </si>
  <si>
    <t>20130807_Sea Lion Rock_Zaca</t>
  </si>
  <si>
    <t>20130821_Sea Lion Rock_Zaca</t>
  </si>
  <si>
    <t>20130904_Sea Lion Rock_Zaca</t>
  </si>
  <si>
    <t>20140507_Sea Lion Rock_Zaca</t>
  </si>
  <si>
    <t>20140611_Sea Lion Rock_Zaca</t>
  </si>
  <si>
    <t>20140618_Sea Lion Rock_Zaca</t>
  </si>
  <si>
    <t>20140702_Sea Lion Rock_Zaca</t>
  </si>
  <si>
    <t>20140721_Sea Lion Rock_Zaca</t>
  </si>
  <si>
    <t>20140808_Sea Lion Rock_Zaca</t>
  </si>
  <si>
    <t>20140905_Sea Lion Rock_Zaca</t>
  </si>
  <si>
    <t>20140909_Sea Lion Rock_Zaca</t>
  </si>
  <si>
    <t>20140917_Sea Lion Rock_Zaca</t>
  </si>
  <si>
    <t>20150107_Sea Lion Rock_Zaca</t>
  </si>
  <si>
    <t>20150128_Sea Lion Rock_Zaca</t>
  </si>
  <si>
    <t>20150220_Sea Lion Rock_Zaca</t>
  </si>
  <si>
    <t>20150708_Sea Lion Rock_Zaca</t>
  </si>
  <si>
    <t>20150818_Sea Lion Rock_Zaca</t>
  </si>
  <si>
    <t>20150825_Sea Lion Rock_Zaca</t>
  </si>
  <si>
    <t>20150925_Sea Lion Rock_Zaca</t>
  </si>
  <si>
    <t>20160108_Sea Lion Rock_Zaca</t>
  </si>
  <si>
    <t>20160510_Sea Lion Rock_Zaca</t>
  </si>
  <si>
    <t>20160517_Sea Lion Rock_Zaca</t>
  </si>
  <si>
    <t>20160531_Sea Lion Rock_Zaca</t>
  </si>
  <si>
    <t>20160601_Sea Lion Rock_Zaca</t>
  </si>
  <si>
    <t>20160712_Sea Lion Rock_Zaca</t>
  </si>
  <si>
    <t>20160721_Sea Lion Rock_Zaca</t>
  </si>
  <si>
    <t>20160817_Sea Lion Rock_Zaca</t>
  </si>
  <si>
    <t>20160823_Sea Lion Rock_Zaca</t>
  </si>
  <si>
    <t>20160906_Sea Lion Rock_Zaca</t>
  </si>
  <si>
    <t>20160907_Sea Lion Rock_Zaca</t>
  </si>
  <si>
    <t>20160921_Sea Lion Rock_Zaca</t>
  </si>
  <si>
    <t>20161002_Sea Lion Rock_Zaca</t>
  </si>
  <si>
    <t>20161215_Sea Lion Rock_Zaca</t>
  </si>
  <si>
    <t>20170105_Sea Lion Rock_Zaca</t>
  </si>
  <si>
    <t>20170222_Sea Lion Rock_Zaca</t>
  </si>
  <si>
    <t>20170607_Sea Lion Rock_Zaca</t>
  </si>
  <si>
    <t>20170619_Sea Lion Rock_Zaca</t>
  </si>
  <si>
    <t>20170624_Sea Lion Rock_Zaca</t>
  </si>
  <si>
    <t>20170801_Sea Lion Rock_Zaca</t>
  </si>
  <si>
    <t>20170824_Sea Lion Rock_Zaca</t>
  </si>
  <si>
    <t>20170830_Sea Lion Rock_Zaca</t>
  </si>
  <si>
    <t>20170927_Sea Lion Rock_Zaca</t>
  </si>
  <si>
    <t>20171026_Sea Lion Rock_Zaca</t>
  </si>
  <si>
    <t>20180306_Sea Lion Rock_Zaca</t>
  </si>
  <si>
    <t>20180403_Sea Lion Rock_Zaca</t>
  </si>
  <si>
    <t>20180518_Sea Lion Rock_Zaca</t>
  </si>
  <si>
    <t>20180607_Sea Lion Rock_Zaca</t>
  </si>
  <si>
    <t>20180611_Sea Lion Rock_Zaca</t>
  </si>
  <si>
    <t>Number of the big four haulout sites that were counted per survey, summed over day, then month. Measure of extent of survey coverage.</t>
  </si>
  <si>
    <t>All</t>
  </si>
  <si>
    <t>Effort</t>
  </si>
  <si>
    <t>surveys</t>
  </si>
  <si>
    <t>Sum of surveys</t>
  </si>
  <si>
    <t>Column Labels</t>
  </si>
  <si>
    <t>20100224</t>
  </si>
  <si>
    <t>2010_010</t>
  </si>
  <si>
    <t>2010_10</t>
  </si>
  <si>
    <t>Grand Total</t>
  </si>
  <si>
    <t>20100303</t>
  </si>
  <si>
    <t>2010_011</t>
  </si>
  <si>
    <t>20100413</t>
  </si>
  <si>
    <t>2010_02</t>
  </si>
  <si>
    <t>2010_2</t>
  </si>
  <si>
    <t>20100506</t>
  </si>
  <si>
    <t>2010_03</t>
  </si>
  <si>
    <t>2010_3</t>
  </si>
  <si>
    <t>2010_04</t>
  </si>
  <si>
    <t>2010_4</t>
  </si>
  <si>
    <t>20100512</t>
  </si>
  <si>
    <t>2010_05</t>
  </si>
  <si>
    <t>20100623</t>
  </si>
  <si>
    <t>2010_06</t>
  </si>
  <si>
    <t>2010_6</t>
  </si>
  <si>
    <t>20100625</t>
  </si>
  <si>
    <t>2010_07</t>
  </si>
  <si>
    <t>20100727</t>
  </si>
  <si>
    <t>2010_08</t>
  </si>
  <si>
    <t>20100728</t>
  </si>
  <si>
    <t>2010_09</t>
  </si>
  <si>
    <t>2011_01</t>
  </si>
  <si>
    <t>2011_1</t>
  </si>
  <si>
    <t>2011_010</t>
  </si>
  <si>
    <t>2011_011</t>
  </si>
  <si>
    <t>2011_02</t>
  </si>
  <si>
    <t>20100813</t>
  </si>
  <si>
    <t>2011_03</t>
  </si>
  <si>
    <t>2011_3</t>
  </si>
  <si>
    <t>Sum of All</t>
  </si>
  <si>
    <t>20100825</t>
  </si>
  <si>
    <t>2011_04</t>
  </si>
  <si>
    <t>20100902</t>
  </si>
  <si>
    <t>2011_05</t>
  </si>
  <si>
    <t>20100903</t>
  </si>
  <si>
    <t>2011_06</t>
  </si>
  <si>
    <t>20100909</t>
  </si>
  <si>
    <t>2011_07</t>
  </si>
  <si>
    <t>20100914</t>
  </si>
  <si>
    <t>2011_08</t>
  </si>
  <si>
    <t>2011_09</t>
  </si>
  <si>
    <t>20100920</t>
  </si>
  <si>
    <t>2012_010</t>
  </si>
  <si>
    <t>20100923</t>
  </si>
  <si>
    <t>2012_011</t>
  </si>
  <si>
    <t>2012_012</t>
  </si>
  <si>
    <t>20101013</t>
  </si>
  <si>
    <t>2012_02</t>
  </si>
  <si>
    <t>2012_2</t>
  </si>
  <si>
    <t>20101018</t>
  </si>
  <si>
    <t>2012_03</t>
  </si>
  <si>
    <t>20101104</t>
  </si>
  <si>
    <t>2012_04</t>
  </si>
  <si>
    <t>2012_05</t>
  </si>
  <si>
    <t>20110128</t>
  </si>
  <si>
    <t>2012_06</t>
  </si>
  <si>
    <t>20110201</t>
  </si>
  <si>
    <t>2012_07</t>
  </si>
  <si>
    <t>2012_08</t>
  </si>
  <si>
    <t>20110308</t>
  </si>
  <si>
    <t>2012_09</t>
  </si>
  <si>
    <t>20110324</t>
  </si>
  <si>
    <t>2013_01</t>
  </si>
  <si>
    <t>20110407</t>
  </si>
  <si>
    <t>2013_010</t>
  </si>
  <si>
    <t>2013_10</t>
  </si>
  <si>
    <t>20110418</t>
  </si>
  <si>
    <t>2013_011</t>
  </si>
  <si>
    <t>2013_11</t>
  </si>
  <si>
    <t>2013_02</t>
  </si>
  <si>
    <t>20110429</t>
  </si>
  <si>
    <t>2013_03</t>
  </si>
  <si>
    <t>2013_04</t>
  </si>
  <si>
    <t>20110504</t>
  </si>
  <si>
    <t>2013_05</t>
  </si>
  <si>
    <t>20110505</t>
  </si>
  <si>
    <t>2013_06</t>
  </si>
  <si>
    <t>2013_07</t>
  </si>
  <si>
    <t>2013_08</t>
  </si>
  <si>
    <t>20110519</t>
  </si>
  <si>
    <t>2013_09</t>
  </si>
  <si>
    <t>2014_010</t>
  </si>
  <si>
    <t>2014_10</t>
  </si>
  <si>
    <t>20110615</t>
  </si>
  <si>
    <t>2014_04</t>
  </si>
  <si>
    <t>2014_4</t>
  </si>
  <si>
    <t>20110616</t>
  </si>
  <si>
    <t>2014_05</t>
  </si>
  <si>
    <t>2014_06</t>
  </si>
  <si>
    <t>20110629</t>
  </si>
  <si>
    <t>2014_07</t>
  </si>
  <si>
    <t>20110719</t>
  </si>
  <si>
    <t>2014_08</t>
  </si>
  <si>
    <t>20110721</t>
  </si>
  <si>
    <t>2014_09</t>
  </si>
  <si>
    <t>2015_01</t>
  </si>
  <si>
    <t>2015_010</t>
  </si>
  <si>
    <t>2015_10</t>
  </si>
  <si>
    <t>20110803</t>
  </si>
  <si>
    <t>2015_011</t>
  </si>
  <si>
    <t>2015_11</t>
  </si>
  <si>
    <t>2015_02</t>
  </si>
  <si>
    <t>20110811</t>
  </si>
  <si>
    <t>2015_03</t>
  </si>
  <si>
    <t>2015_3</t>
  </si>
  <si>
    <t>2015_04</t>
  </si>
  <si>
    <t>2015_4</t>
  </si>
  <si>
    <t>20110824</t>
  </si>
  <si>
    <t>2015_05</t>
  </si>
  <si>
    <t>2015_5</t>
  </si>
  <si>
    <t>20110831</t>
  </si>
  <si>
    <t>2015_06</t>
  </si>
  <si>
    <t>2015_6</t>
  </si>
  <si>
    <t>2015_07</t>
  </si>
  <si>
    <t>20110914</t>
  </si>
  <si>
    <t>2015_08</t>
  </si>
  <si>
    <t>2015_09</t>
  </si>
  <si>
    <t>20111007</t>
  </si>
  <si>
    <t>2016_01</t>
  </si>
  <si>
    <t>2016_010</t>
  </si>
  <si>
    <t>20111017</t>
  </si>
  <si>
    <t>2016_012</t>
  </si>
  <si>
    <t>20111019</t>
  </si>
  <si>
    <t>2016_03</t>
  </si>
  <si>
    <t>2016_3</t>
  </si>
  <si>
    <t>20111104</t>
  </si>
  <si>
    <t>2016_04</t>
  </si>
  <si>
    <t>2016_4</t>
  </si>
  <si>
    <t>20111105</t>
  </si>
  <si>
    <t>2016_05</t>
  </si>
  <si>
    <t>2016_06</t>
  </si>
  <si>
    <t>20120215</t>
  </si>
  <si>
    <t>2016_07</t>
  </si>
  <si>
    <t>20120227</t>
  </si>
  <si>
    <t>2016_08</t>
  </si>
  <si>
    <t>2016_09</t>
  </si>
  <si>
    <t>20120326</t>
  </si>
  <si>
    <t>2017_01</t>
  </si>
  <si>
    <t>20120411</t>
  </si>
  <si>
    <t>2017_010</t>
  </si>
  <si>
    <t>2017_02</t>
  </si>
  <si>
    <t>2017_03</t>
  </si>
  <si>
    <t>2017_3</t>
  </si>
  <si>
    <t>20120530</t>
  </si>
  <si>
    <t>2017_06</t>
  </si>
  <si>
    <t>2017_07</t>
  </si>
  <si>
    <t>2017_7</t>
  </si>
  <si>
    <t>20120604</t>
  </si>
  <si>
    <t>2017_08</t>
  </si>
  <si>
    <t>2017_09</t>
  </si>
  <si>
    <t>2018_010</t>
  </si>
  <si>
    <t>2018_10</t>
  </si>
  <si>
    <t>2018_02</t>
  </si>
  <si>
    <t>2018_2</t>
  </si>
  <si>
    <t>2018_03</t>
  </si>
  <si>
    <t>20120701</t>
  </si>
  <si>
    <t>2018_04</t>
  </si>
  <si>
    <t>20120702</t>
  </si>
  <si>
    <t>2018_05</t>
  </si>
  <si>
    <t>20120705</t>
  </si>
  <si>
    <t>2018_06</t>
  </si>
  <si>
    <t>20120713</t>
  </si>
  <si>
    <t>2018_07</t>
  </si>
  <si>
    <t>2018_7</t>
  </si>
  <si>
    <t>20120717</t>
  </si>
  <si>
    <t>2018_08</t>
  </si>
  <si>
    <t>2018_8</t>
  </si>
  <si>
    <t>20120718</t>
  </si>
  <si>
    <t>2018_09</t>
  </si>
  <si>
    <t>2018_9</t>
  </si>
  <si>
    <t>20120725</t>
  </si>
  <si>
    <t>20120806</t>
  </si>
  <si>
    <t>20120831</t>
  </si>
  <si>
    <t>20120906</t>
  </si>
  <si>
    <t>20120921</t>
  </si>
  <si>
    <t>20120927</t>
  </si>
  <si>
    <t>20121001</t>
  </si>
  <si>
    <t>20121102</t>
  </si>
  <si>
    <t>20121109</t>
  </si>
  <si>
    <t>20121214</t>
  </si>
  <si>
    <t>20130114</t>
  </si>
  <si>
    <t>20130308</t>
  </si>
  <si>
    <t>20130424</t>
  </si>
  <si>
    <t>20130506</t>
  </si>
  <si>
    <t>20130517</t>
  </si>
  <si>
    <t>20130622</t>
  </si>
  <si>
    <t>20130725</t>
  </si>
  <si>
    <t>20130816</t>
  </si>
  <si>
    <t>20130910</t>
  </si>
  <si>
    <t>20130917</t>
  </si>
  <si>
    <t>20131015</t>
  </si>
  <si>
    <t>20131029</t>
  </si>
  <si>
    <t>20131031</t>
  </si>
  <si>
    <t>20131114</t>
  </si>
  <si>
    <t>20131120</t>
  </si>
  <si>
    <t>20140409</t>
  </si>
  <si>
    <t>20140422</t>
  </si>
  <si>
    <t>20140502</t>
  </si>
  <si>
    <t>20140617</t>
  </si>
  <si>
    <t>20140701</t>
  </si>
  <si>
    <t>20140715</t>
  </si>
  <si>
    <t>20140801</t>
  </si>
  <si>
    <t>20140811</t>
  </si>
  <si>
    <t>20140818</t>
  </si>
  <si>
    <t>20140903</t>
  </si>
  <si>
    <t>20141008</t>
  </si>
  <si>
    <t>20141022</t>
  </si>
  <si>
    <t>20150113</t>
  </si>
  <si>
    <t>20150224</t>
  </si>
  <si>
    <t>20150317</t>
  </si>
  <si>
    <t>20150407</t>
  </si>
  <si>
    <t>20150408</t>
  </si>
  <si>
    <t>20150415</t>
  </si>
  <si>
    <t>20150507</t>
  </si>
  <si>
    <t>20150521</t>
  </si>
  <si>
    <t>20150617</t>
  </si>
  <si>
    <t>20150630</t>
  </si>
  <si>
    <t>20150710</t>
  </si>
  <si>
    <t>20150722</t>
  </si>
  <si>
    <t>20150723</t>
  </si>
  <si>
    <t>20150805</t>
  </si>
  <si>
    <t>20150806</t>
  </si>
  <si>
    <t>20150820</t>
  </si>
  <si>
    <t>20150905</t>
  </si>
  <si>
    <t>20150909</t>
  </si>
  <si>
    <t>20150930</t>
  </si>
  <si>
    <t>20151005</t>
  </si>
  <si>
    <t>20151119</t>
  </si>
  <si>
    <t>20160316</t>
  </si>
  <si>
    <t>20160317</t>
  </si>
  <si>
    <t>20160329</t>
  </si>
  <si>
    <t>20160330</t>
  </si>
  <si>
    <t>20160401</t>
  </si>
  <si>
    <t>20160503</t>
  </si>
  <si>
    <t>20160505</t>
  </si>
  <si>
    <t>20160708</t>
  </si>
  <si>
    <t>20160719</t>
  </si>
  <si>
    <t>20160810</t>
  </si>
  <si>
    <t>20160811</t>
  </si>
  <si>
    <t>20161003</t>
  </si>
  <si>
    <t>20161031</t>
  </si>
  <si>
    <t>20170224</t>
  </si>
  <si>
    <t>20170331</t>
  </si>
  <si>
    <t>20170720</t>
  </si>
  <si>
    <t>20170831</t>
  </si>
  <si>
    <t>20170914</t>
  </si>
  <si>
    <t>20170928</t>
  </si>
  <si>
    <t>20180212</t>
  </si>
  <si>
    <t>20180316</t>
  </si>
  <si>
    <t>20180320</t>
  </si>
  <si>
    <t>20180419</t>
  </si>
  <si>
    <t>20180601</t>
  </si>
  <si>
    <t>20180710</t>
  </si>
  <si>
    <t>20180727</t>
  </si>
  <si>
    <t>20180731</t>
  </si>
  <si>
    <t>20180802</t>
  </si>
  <si>
    <t>20180810</t>
  </si>
  <si>
    <t>20180831</t>
  </si>
  <si>
    <t>20180905</t>
  </si>
  <si>
    <t>20180919</t>
  </si>
  <si>
    <t>20180920</t>
  </si>
  <si>
    <t>20181018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</si>
</sst>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/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/>
    <xf numFmtId="164" fontId="0" fillId="0" borderId="0" xfId="0" applyNumberFormat="1"/>
    <xf numFmtId="0" fontId="2" fillId="0" borderId="3" xfId="0" applyFont="1" applyBorder="1" applyAlignment="1">
      <alignment horizontal="centerContinuous"/>
    </xf>
    <xf numFmtId="0" fontId="0" fillId="0" borderId="4" xfId="0" applyBorder="1"/>
    <xf numFmtId="0" fontId="2" fillId="0" borderId="3" xfId="0" applyFont="1" applyBorder="1" applyAlignment="1">
      <alignment horizontal="center"/>
    </xf>
    <xf numFmtId="0" fontId="1" fillId="2" borderId="0" xfId="0" applyFon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Ej Counts by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'Population Trends'!$AE$2</c:f>
              <c:strCache>
                <c:ptCount val="1"/>
                <c:pt idx="0">
                  <c:v>Average of Average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'Population Trends'!$AD$3:$AD$11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'Population Trends'!$AE$3:$AE$11</c:f>
              <c:numCache>
                <c:formatCode>General</c:formatCode>
                <c:ptCount val="9"/>
                <c:pt idx="0">
                  <c:v>407.86666666666667</c:v>
                </c:pt>
                <c:pt idx="1">
                  <c:v>520.74074074074065</c:v>
                </c:pt>
                <c:pt idx="2">
                  <c:v>579.52499999999998</c:v>
                </c:pt>
                <c:pt idx="3">
                  <c:v>558.5</c:v>
                </c:pt>
                <c:pt idx="4">
                  <c:v>742.9666666666667</c:v>
                </c:pt>
                <c:pt idx="5">
                  <c:v>708.1</c:v>
                </c:pt>
                <c:pt idx="6">
                  <c:v>730.54166666666663</c:v>
                </c:pt>
                <c:pt idx="7">
                  <c:v>709.77777777777771</c:v>
                </c:pt>
                <c:pt idx="8">
                  <c:v>790.5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C9-4E24-B4FB-D9739FBC5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868031"/>
        <c:axId val="2020865951"/>
      </c:lineChart>
      <c:catAx>
        <c:axId val="202086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865951"/>
        <c:crosses val="autoZero"/>
        <c:auto val="1"/>
        <c:lblAlgn val="ctr"/>
        <c:lblOffset val="100"/>
        <c:noMultiLvlLbl val="0"/>
      </c:catAx>
      <c:valAx>
        <c:axId val="20208659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868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'Population Trends'!$BM$2</c:f>
              <c:strCache>
                <c:ptCount val="1"/>
                <c:pt idx="0">
                  <c:v>Average of Average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'Population Trends'!$BL$3:$BL$11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'Population Trends'!$BM$3:$BM$11</c:f>
              <c:numCache>
                <c:formatCode>General</c:formatCode>
                <c:ptCount val="9"/>
                <c:pt idx="0">
                  <c:v>363.13333333333333</c:v>
                </c:pt>
                <c:pt idx="1">
                  <c:v>351.90740740740739</c:v>
                </c:pt>
                <c:pt idx="2">
                  <c:v>459.25</c:v>
                </c:pt>
                <c:pt idx="3">
                  <c:v>373.92592592592587</c:v>
                </c:pt>
                <c:pt idx="4">
                  <c:v>352.7</c:v>
                </c:pt>
                <c:pt idx="5">
                  <c:v>422.3</c:v>
                </c:pt>
                <c:pt idx="6">
                  <c:v>473.66666666666674</c:v>
                </c:pt>
                <c:pt idx="7">
                  <c:v>626.5</c:v>
                </c:pt>
                <c:pt idx="8">
                  <c:v>178.875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7E-444C-BB96-3FF65BA26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059839"/>
        <c:axId val="78050271"/>
      </c:lineChart>
      <c:catAx>
        <c:axId val="7805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50271"/>
        <c:crosses val="autoZero"/>
        <c:auto val="1"/>
        <c:lblAlgn val="ctr"/>
        <c:lblOffset val="100"/>
        <c:noMultiLvlLbl val="0"/>
      </c:catAx>
      <c:valAx>
        <c:axId val="7805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5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Year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'Population Trends'!$AD$3:$AD$11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xVal>
          <c:yVal>
            <c:numRef>
              <c:f>'Population Trends'!$AJ$29:$AJ$37</c:f>
              <c:numCache>
                <c:formatCode>General</c:formatCode>
                <c:ptCount val="9"/>
                <c:pt idx="0">
                  <c:v>-60.905761316857138</c:v>
                </c:pt>
                <c:pt idx="1">
                  <c:v>9.4803497942446029</c:v>
                </c:pt>
                <c:pt idx="2">
                  <c:v>25.776646090546251</c:v>
                </c:pt>
                <c:pt idx="3">
                  <c:v>-37.736316872411408</c:v>
                </c:pt>
                <c:pt idx="4">
                  <c:v>104.24238683128306</c:v>
                </c:pt>
                <c:pt idx="5">
                  <c:v>26.887757201658701</c:v>
                </c:pt>
                <c:pt idx="6">
                  <c:v>6.8414609053676259</c:v>
                </c:pt>
                <c:pt idx="7">
                  <c:v>-56.410390946493521</c:v>
                </c:pt>
                <c:pt idx="8">
                  <c:v>-18.176131687228917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AE-41E0-A338-BBCC9CAE6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670992"/>
        <c:axId val="508672240"/>
      </c:scatterChart>
      <c:valAx>
        <c:axId val="508670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8672240"/>
        <c:crosses val="autoZero"/>
        <c:crossBetween val="midCat"/>
      </c:valAx>
      <c:valAx>
        <c:axId val="508672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8670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Year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of Average Count</c:v>
          </c:tx>
          <c:spPr>
            <a:ln w="19050">
              <a:noFill/>
            </a:ln>
          </c:spPr>
          <c:xVal>
            <c:numRef>
              <c:f>'Population Trends'!$AD$3:$AD$11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xVal>
          <c:yVal>
            <c:numRef>
              <c:f>'Population Trends'!$AE$3:$AE$11</c:f>
              <c:numCache>
                <c:formatCode>General</c:formatCode>
                <c:ptCount val="9"/>
                <c:pt idx="0">
                  <c:v>407.86666666666667</c:v>
                </c:pt>
                <c:pt idx="1">
                  <c:v>520.74074074074065</c:v>
                </c:pt>
                <c:pt idx="2">
                  <c:v>579.52499999999998</c:v>
                </c:pt>
                <c:pt idx="3">
                  <c:v>558.5</c:v>
                </c:pt>
                <c:pt idx="4">
                  <c:v>742.9666666666667</c:v>
                </c:pt>
                <c:pt idx="5">
                  <c:v>708.1</c:v>
                </c:pt>
                <c:pt idx="6">
                  <c:v>730.54166666666663</c:v>
                </c:pt>
                <c:pt idx="7">
                  <c:v>709.77777777777771</c:v>
                </c:pt>
                <c:pt idx="8">
                  <c:v>790.5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CC-403C-87A8-4B602989A57D}"/>
            </c:ext>
          </c:extLst>
        </c:ser>
        <c:ser>
          <c:idx val="1"/>
          <c:order val="1"/>
          <c:tx>
            <c:v>Predicted Average of Average Count</c:v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1.1272692475940507E-2"/>
                  <c:y val="-0.11161803303998764"/>
                </c:manualLayout>
              </c:layout>
              <c:numFmt formatCode="General" sourceLinked="0"/>
            </c:trendlineLbl>
          </c:trendline>
          <c:xVal>
            <c:numRef>
              <c:f>'Population Trends'!$AD$3:$AD$11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xVal>
          <c:yVal>
            <c:numRef>
              <c:f>'Population Trends'!$AI$29:$AI$37</c:f>
              <c:numCache>
                <c:formatCode>General</c:formatCode>
                <c:ptCount val="9"/>
                <c:pt idx="0">
                  <c:v>468.77242798352381</c:v>
                </c:pt>
                <c:pt idx="1">
                  <c:v>511.26039094649605</c:v>
                </c:pt>
                <c:pt idx="2">
                  <c:v>553.74835390945373</c:v>
                </c:pt>
                <c:pt idx="3">
                  <c:v>596.23631687241141</c:v>
                </c:pt>
                <c:pt idx="4">
                  <c:v>638.72427983538364</c:v>
                </c:pt>
                <c:pt idx="5">
                  <c:v>681.21224279834132</c:v>
                </c:pt>
                <c:pt idx="6">
                  <c:v>723.700205761299</c:v>
                </c:pt>
                <c:pt idx="7">
                  <c:v>766.18816872427124</c:v>
                </c:pt>
                <c:pt idx="8">
                  <c:v>808.67613168722892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CC-403C-87A8-4B602989A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667248"/>
        <c:axId val="508672656"/>
      </c:scatterChart>
      <c:valAx>
        <c:axId val="508667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8672656"/>
        <c:crosses val="autoZero"/>
        <c:crossBetween val="midCat"/>
      </c:valAx>
      <c:valAx>
        <c:axId val="508672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of Average 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86672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Year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'Population Trends'!$BL$3:$BL$11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xVal>
          <c:yVal>
            <c:numRef>
              <c:f>'Population Trends'!$BR$27:$BR$35</c:f>
              <c:numCache>
                <c:formatCode>General</c:formatCode>
                <c:ptCount val="9"/>
                <c:pt idx="0">
                  <c:v>-26.187469135802417</c:v>
                </c:pt>
                <c:pt idx="1">
                  <c:v>-40.145925925925894</c:v>
                </c:pt>
                <c:pt idx="2">
                  <c:v>64.464135802469173</c:v>
                </c:pt>
                <c:pt idx="3">
                  <c:v>-23.592469135802503</c:v>
                </c:pt>
                <c:pt idx="4">
                  <c:v>-47.550925925925924</c:v>
                </c:pt>
                <c:pt idx="5">
                  <c:v>19.316543209876556</c:v>
                </c:pt>
                <c:pt idx="6">
                  <c:v>67.950679012345745</c:v>
                </c:pt>
                <c:pt idx="7">
                  <c:v>218.05148148148146</c:v>
                </c:pt>
                <c:pt idx="8">
                  <c:v>-232.30604938271608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99-4833-8888-A57FF701A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866576"/>
        <c:axId val="342855760"/>
      </c:scatterChart>
      <c:valAx>
        <c:axId val="34286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2855760"/>
        <c:crosses val="autoZero"/>
        <c:crossBetween val="midCat"/>
      </c:valAx>
      <c:valAx>
        <c:axId val="342855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2866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Year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of Average Count</c:v>
          </c:tx>
          <c:spPr>
            <a:ln w="19050">
              <a:noFill/>
            </a:ln>
          </c:spPr>
          <c:xVal>
            <c:numRef>
              <c:f>'Population Trends'!$BL$3:$BL$11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xVal>
          <c:yVal>
            <c:numRef>
              <c:f>'Population Trends'!$BM$3:$BM$11</c:f>
              <c:numCache>
                <c:formatCode>General</c:formatCode>
                <c:ptCount val="9"/>
                <c:pt idx="0">
                  <c:v>363.13333333333333</c:v>
                </c:pt>
                <c:pt idx="1">
                  <c:v>351.90740740740739</c:v>
                </c:pt>
                <c:pt idx="2">
                  <c:v>459.25</c:v>
                </c:pt>
                <c:pt idx="3">
                  <c:v>373.92592592592587</c:v>
                </c:pt>
                <c:pt idx="4">
                  <c:v>352.7</c:v>
                </c:pt>
                <c:pt idx="5">
                  <c:v>422.3</c:v>
                </c:pt>
                <c:pt idx="6">
                  <c:v>473.66666666666674</c:v>
                </c:pt>
                <c:pt idx="7">
                  <c:v>626.5</c:v>
                </c:pt>
                <c:pt idx="8">
                  <c:v>178.875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B9-4731-9346-177316F5D7E5}"/>
            </c:ext>
          </c:extLst>
        </c:ser>
        <c:ser>
          <c:idx val="1"/>
          <c:order val="1"/>
          <c:tx>
            <c:v>Predicted Average of Average Count</c:v>
          </c:tx>
          <c:spPr>
            <a:ln w="19050">
              <a:noFill/>
            </a:ln>
          </c:spPr>
          <c:xVal>
            <c:numRef>
              <c:f>'Population Trends'!$BL$3:$BL$11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xVal>
          <c:yVal>
            <c:numRef>
              <c:f>'Population Trends'!$BQ$27:$BQ$35</c:f>
              <c:numCache>
                <c:formatCode>General</c:formatCode>
                <c:ptCount val="9"/>
                <c:pt idx="0">
                  <c:v>389.32080246913574</c:v>
                </c:pt>
                <c:pt idx="1">
                  <c:v>392.05333333333328</c:v>
                </c:pt>
                <c:pt idx="2">
                  <c:v>394.78586419753083</c:v>
                </c:pt>
                <c:pt idx="3">
                  <c:v>397.51839506172837</c:v>
                </c:pt>
                <c:pt idx="4">
                  <c:v>400.25092592592591</c:v>
                </c:pt>
                <c:pt idx="5">
                  <c:v>402.98345679012345</c:v>
                </c:pt>
                <c:pt idx="6">
                  <c:v>405.715987654321</c:v>
                </c:pt>
                <c:pt idx="7">
                  <c:v>408.44851851851854</c:v>
                </c:pt>
                <c:pt idx="8">
                  <c:v>411.18104938271608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B9-4731-9346-177316F5D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866576"/>
        <c:axId val="342868656"/>
      </c:scatterChart>
      <c:valAx>
        <c:axId val="34286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2868656"/>
        <c:crosses val="autoZero"/>
        <c:crossBetween val="midCat"/>
      </c:valAx>
      <c:valAx>
        <c:axId val="342868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of Average 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28665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444500</xdr:colOff>
      <xdr:row>29</xdr:row>
      <xdr:rowOff>53975</xdr:rowOff>
    </xdr:from>
    <xdr:to>
      <xdr:col>32</xdr:col>
      <xdr:colOff>73025</xdr:colOff>
      <xdr:row>42</xdr:row>
      <xdr:rowOff>9526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C96EA7-66F8-4B30-90E6-0A331CF964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</xdr:col>
      <xdr:colOff>266699</xdr:colOff>
      <xdr:row>24</xdr:row>
      <xdr:rowOff>28575</xdr:rowOff>
    </xdr:from>
    <xdr:to>
      <xdr:col>65</xdr:col>
      <xdr:colOff>523874</xdr:colOff>
      <xdr:row>35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5F44F7-6F42-491C-945E-8E3829266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304800</xdr:colOff>
      <xdr:row>24</xdr:row>
      <xdr:rowOff>85725</xdr:rowOff>
    </xdr:from>
    <xdr:to>
      <xdr:col>42</xdr:col>
      <xdr:colOff>304800</xdr:colOff>
      <xdr:row>34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05685A-6FA9-4BDB-91B8-C3EC5D2830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200025</xdr:colOff>
      <xdr:row>1</xdr:row>
      <xdr:rowOff>104775</xdr:rowOff>
    </xdr:from>
    <xdr:to>
      <xdr:col>41</xdr:col>
      <xdr:colOff>200025</xdr:colOff>
      <xdr:row>11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CBC9BE-F696-43C0-A79E-8CB64118C7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71</xdr:col>
      <xdr:colOff>76200</xdr:colOff>
      <xdr:row>21</xdr:row>
      <xdr:rowOff>47625</xdr:rowOff>
    </xdr:from>
    <xdr:to>
      <xdr:col>77</xdr:col>
      <xdr:colOff>76200</xdr:colOff>
      <xdr:row>31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0E6B37C-8EA8-48BD-B811-4A8F2A2A5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70</xdr:col>
      <xdr:colOff>219075</xdr:colOff>
      <xdr:row>0</xdr:row>
      <xdr:rowOff>76200</xdr:rowOff>
    </xdr:from>
    <xdr:to>
      <xdr:col>76</xdr:col>
      <xdr:colOff>219075</xdr:colOff>
      <xdr:row>10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3CE729-CCF6-46EA-8BF9-59FC667CD8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lizabeth%20Allyn\Box\Makah%20Fisheries%20Management\SLE\Clean\2010-2018%20With%20Sex%20Age.xlsm" TargetMode="External"/><Relationship Id="rId1" Type="http://schemas.openxmlformats.org/officeDocument/2006/relationships/externalLinkPath" Target="2010-2018%20With%20Sex%20Ag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x Entanglements"/>
      <sheetName val="packing bands"/>
      <sheetName val="Sheet3"/>
      <sheetName val="Population Trends"/>
      <sheetName val="Materials"/>
      <sheetName val="Effort"/>
      <sheetName val="Effort Table"/>
      <sheetName val="Sheet2"/>
      <sheetName val="Add Effort MA"/>
      <sheetName val="SYM MA with effort"/>
      <sheetName val="MA Proportions"/>
      <sheetName val="Sex Age MA"/>
      <sheetName val="Sheet6"/>
      <sheetName val="With JS edits"/>
      <sheetName val="By Sighting"/>
      <sheetName val="Sheet5"/>
      <sheetName val="Sheet4"/>
      <sheetName val="Haulouts"/>
      <sheetName val="Sheet1"/>
      <sheetName val="Pooled Averages"/>
      <sheetName val="ANOVA tables"/>
      <sheetName val="M rate for pooled avg"/>
    </sheetNames>
    <sheetDataSet>
      <sheetData sheetId="0" refreshError="1"/>
      <sheetData sheetId="1" refreshError="1"/>
      <sheetData sheetId="2" refreshError="1"/>
      <sheetData sheetId="3">
        <row r="2">
          <cell r="AE2" t="str">
            <v>Average of Average Count</v>
          </cell>
          <cell r="BM2" t="str">
            <v>Average of Average Count</v>
          </cell>
        </row>
        <row r="3">
          <cell r="AD3">
            <v>2010</v>
          </cell>
          <cell r="AE3">
            <v>407.86666666666667</v>
          </cell>
          <cell r="BL3">
            <v>2010</v>
          </cell>
          <cell r="BM3">
            <v>363.13333333333333</v>
          </cell>
        </row>
        <row r="4">
          <cell r="AD4">
            <v>2011</v>
          </cell>
          <cell r="AE4">
            <v>520.74074074074065</v>
          </cell>
          <cell r="BL4">
            <v>2011</v>
          </cell>
          <cell r="BM4">
            <v>351.90740740740739</v>
          </cell>
        </row>
        <row r="5">
          <cell r="AD5">
            <v>2012</v>
          </cell>
          <cell r="AE5">
            <v>579.52499999999998</v>
          </cell>
          <cell r="BL5">
            <v>2012</v>
          </cell>
          <cell r="BM5">
            <v>459.25</v>
          </cell>
        </row>
        <row r="6">
          <cell r="AD6">
            <v>2013</v>
          </cell>
          <cell r="AE6">
            <v>558.5</v>
          </cell>
          <cell r="BL6">
            <v>2013</v>
          </cell>
          <cell r="BM6">
            <v>373.92592592592587</v>
          </cell>
        </row>
        <row r="7">
          <cell r="AD7">
            <v>2014</v>
          </cell>
          <cell r="AE7">
            <v>742.9666666666667</v>
          </cell>
          <cell r="BL7">
            <v>2014</v>
          </cell>
          <cell r="BM7">
            <v>352.7</v>
          </cell>
        </row>
        <row r="8">
          <cell r="AD8">
            <v>2015</v>
          </cell>
          <cell r="AE8">
            <v>708.1</v>
          </cell>
          <cell r="BL8">
            <v>2015</v>
          </cell>
          <cell r="BM8">
            <v>422.3</v>
          </cell>
        </row>
        <row r="9">
          <cell r="AD9">
            <v>2016</v>
          </cell>
          <cell r="AE9">
            <v>730.54166666666663</v>
          </cell>
          <cell r="BL9">
            <v>2016</v>
          </cell>
          <cell r="BM9">
            <v>473.66666666666674</v>
          </cell>
        </row>
        <row r="10">
          <cell r="AD10">
            <v>2017</v>
          </cell>
          <cell r="AE10">
            <v>709.77777777777771</v>
          </cell>
          <cell r="BL10">
            <v>2017</v>
          </cell>
          <cell r="BM10">
            <v>626.5</v>
          </cell>
        </row>
        <row r="11">
          <cell r="AD11">
            <v>2018</v>
          </cell>
          <cell r="AE11">
            <v>790.5</v>
          </cell>
          <cell r="BL11">
            <v>2018</v>
          </cell>
          <cell r="BM11">
            <v>178.875</v>
          </cell>
        </row>
        <row r="27">
          <cell r="BQ27">
            <v>389.32080246913574</v>
          </cell>
          <cell r="BR27">
            <v>-26.187469135802417</v>
          </cell>
        </row>
        <row r="28">
          <cell r="BQ28">
            <v>392.05333333333328</v>
          </cell>
          <cell r="BR28">
            <v>-40.145925925925894</v>
          </cell>
        </row>
        <row r="29">
          <cell r="AI29">
            <v>468.77242798352381</v>
          </cell>
          <cell r="AJ29">
            <v>-60.905761316857138</v>
          </cell>
          <cell r="BQ29">
            <v>394.78586419753083</v>
          </cell>
          <cell r="BR29">
            <v>64.464135802469173</v>
          </cell>
        </row>
        <row r="30">
          <cell r="AI30">
            <v>511.26039094649605</v>
          </cell>
          <cell r="AJ30">
            <v>9.4803497942446029</v>
          </cell>
          <cell r="BQ30">
            <v>397.51839506172837</v>
          </cell>
          <cell r="BR30">
            <v>-23.592469135802503</v>
          </cell>
        </row>
        <row r="31">
          <cell r="AI31">
            <v>553.74835390945373</v>
          </cell>
          <cell r="AJ31">
            <v>25.776646090546251</v>
          </cell>
          <cell r="BQ31">
            <v>400.25092592592591</v>
          </cell>
          <cell r="BR31">
            <v>-47.550925925925924</v>
          </cell>
        </row>
        <row r="32">
          <cell r="AI32">
            <v>596.23631687241141</v>
          </cell>
          <cell r="AJ32">
            <v>-37.736316872411408</v>
          </cell>
          <cell r="BQ32">
            <v>402.98345679012345</v>
          </cell>
          <cell r="BR32">
            <v>19.316543209876556</v>
          </cell>
        </row>
        <row r="33">
          <cell r="AI33">
            <v>638.72427983538364</v>
          </cell>
          <cell r="AJ33">
            <v>104.24238683128306</v>
          </cell>
          <cell r="BQ33">
            <v>405.715987654321</v>
          </cell>
          <cell r="BR33">
            <v>67.950679012345745</v>
          </cell>
        </row>
        <row r="34">
          <cell r="AI34">
            <v>681.21224279834132</v>
          </cell>
          <cell r="AJ34">
            <v>26.887757201658701</v>
          </cell>
          <cell r="BQ34">
            <v>408.44851851851854</v>
          </cell>
          <cell r="BR34">
            <v>218.05148148148146</v>
          </cell>
        </row>
        <row r="35">
          <cell r="AI35">
            <v>723.700205761299</v>
          </cell>
          <cell r="AJ35">
            <v>6.8414609053676259</v>
          </cell>
          <cell r="BQ35">
            <v>411.18104938271608</v>
          </cell>
          <cell r="BR35">
            <v>-232.30604938271608</v>
          </cell>
        </row>
        <row r="36">
          <cell r="AI36">
            <v>766.18816872427124</v>
          </cell>
          <cell r="AJ36">
            <v>-56.410390946493521</v>
          </cell>
        </row>
        <row r="37">
          <cell r="AI37">
            <v>808.67613168722892</v>
          </cell>
          <cell r="AJ37">
            <v>-18.176131687228917</v>
          </cell>
        </row>
      </sheetData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2010-2018%20With%20Sex%20Age.xlsm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2010-2018%20With%20Sex%20Age.xlsm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z Allyn" refreshedDate="43930.468484259261" createdVersion="6" refreshedVersion="6" minRefreshableVersion="3" recordCount="246" xr:uid="{5535D86D-1588-4186-8423-F06C7CD1EF0E}">
  <cacheSource type="worksheet">
    <worksheetSource ref="A2:G248" sheet="Effort" r:id="rId2"/>
  </cacheSource>
  <cacheFields count="7">
    <cacheField name="Row Labels" numFmtId="0">
      <sharedItems/>
    </cacheField>
    <cacheField name="Year_Month" numFmtId="0">
      <sharedItems/>
    </cacheField>
    <cacheField name="Year" numFmtId="0">
      <sharedItems containsSemiMixedTypes="0" containsString="0" containsNumber="1" containsInteger="1" minValue="2010" maxValue="2018" count="9">
        <n v="2010"/>
        <n v="2011"/>
        <n v="2012"/>
        <n v="2013"/>
        <n v="2014"/>
        <n v="2015"/>
        <n v="2016"/>
        <n v="2017"/>
        <n v="2018"/>
      </sharedItems>
    </cacheField>
    <cacheField name="Month" numFmtId="0">
      <sharedItems containsSemiMixedTypes="0" containsString="0" containsNumber="1" containsInteger="1" minValue="1" maxValue="12" count="12">
        <n v="2"/>
        <n v="3"/>
        <n v="4"/>
        <n v="5"/>
        <n v="6"/>
        <n v="7"/>
        <n v="8"/>
        <n v="9"/>
        <n v="10"/>
        <n v="11"/>
        <n v="1"/>
        <n v="12"/>
      </sharedItems>
    </cacheField>
    <cacheField name="Year_Month2" numFmtId="0">
      <sharedItems/>
    </cacheField>
    <cacheField name="Total" numFmtId="1">
      <sharedItems containsSemiMixedTypes="0" containsString="0" containsNumber="1" containsInteger="1" minValue="1" maxValue="4"/>
    </cacheField>
    <cacheField name="All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zabeth Allyn" refreshedDate="43906.477866898145" createdVersion="6" refreshedVersion="6" minRefreshableVersion="3" recordCount="88" xr:uid="{2B13E5F1-0B0F-4734-8A42-17C4669E8E55}">
  <cacheSource type="worksheet">
    <worksheetSource ref="M2:P90" sheet="Effort" r:id="rId2"/>
  </cacheSource>
  <cacheFields count="4">
    <cacheField name="ID" numFmtId="0">
      <sharedItems/>
    </cacheField>
    <cacheField name="surveys" numFmtId="0">
      <sharedItems containsSemiMixedTypes="0" containsString="0" containsNumber="1" containsInteger="1" minValue="1" maxValue="8"/>
    </cacheField>
    <cacheField name="Year" numFmtId="0">
      <sharedItems containsSemiMixedTypes="0" containsString="0" containsNumber="1" containsInteger="1" minValue="2010" maxValue="2018" count="9">
        <n v="2010"/>
        <n v="2011"/>
        <n v="2012"/>
        <n v="2013"/>
        <n v="2014"/>
        <n v="2015"/>
        <n v="2016"/>
        <n v="2017"/>
        <n v="2018"/>
      </sharedItems>
    </cacheField>
    <cacheField name="Month" numFmtId="0">
      <sharedItems containsSemiMixedTypes="0" containsString="0" containsNumber="1" containsInteger="1" minValue="1" maxValue="12" count="12">
        <n v="10"/>
        <n v="11"/>
        <n v="2"/>
        <n v="3"/>
        <n v="4"/>
        <n v="5"/>
        <n v="6"/>
        <n v="7"/>
        <n v="8"/>
        <n v="9"/>
        <n v="1"/>
        <n v="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6">
  <r>
    <s v="20100224"/>
    <s v="2010_02"/>
    <x v="0"/>
    <x v="0"/>
    <s v="2010_2"/>
    <n v="1"/>
    <n v="0"/>
  </r>
  <r>
    <s v="20100303"/>
    <s v="2010_03"/>
    <x v="0"/>
    <x v="1"/>
    <s v="2010_3"/>
    <n v="2"/>
    <n v="0"/>
  </r>
  <r>
    <s v="20100413"/>
    <s v="2010_04"/>
    <x v="0"/>
    <x v="2"/>
    <s v="2010_4"/>
    <n v="1"/>
    <n v="0"/>
  </r>
  <r>
    <s v="20100506"/>
    <s v="2010_05"/>
    <x v="0"/>
    <x v="3"/>
    <s v="2010_5"/>
    <n v="2"/>
    <n v="0"/>
  </r>
  <r>
    <s v="20100510"/>
    <s v="2010_05"/>
    <x v="0"/>
    <x v="3"/>
    <s v="2010_5"/>
    <n v="4"/>
    <n v="1"/>
  </r>
  <r>
    <s v="20100512"/>
    <s v="2010_05"/>
    <x v="0"/>
    <x v="3"/>
    <s v="2010_5"/>
    <n v="3"/>
    <n v="0"/>
  </r>
  <r>
    <s v="20100623"/>
    <s v="2010_06"/>
    <x v="0"/>
    <x v="4"/>
    <s v="2010_6"/>
    <n v="1"/>
    <n v="0"/>
  </r>
  <r>
    <s v="20100625"/>
    <s v="2010_06"/>
    <x v="0"/>
    <x v="4"/>
    <s v="2010_6"/>
    <n v="1"/>
    <n v="0"/>
  </r>
  <r>
    <s v="20100727"/>
    <s v="2010_07"/>
    <x v="0"/>
    <x v="5"/>
    <s v="2010_7"/>
    <n v="1"/>
    <n v="0"/>
  </r>
  <r>
    <s v="20100728"/>
    <s v="2010_07"/>
    <x v="0"/>
    <x v="5"/>
    <s v="2010_7"/>
    <n v="1"/>
    <n v="0"/>
  </r>
  <r>
    <s v="20100729"/>
    <s v="2010_07"/>
    <x v="0"/>
    <x v="5"/>
    <s v="2010_7"/>
    <n v="4"/>
    <n v="1"/>
  </r>
  <r>
    <s v="20100805"/>
    <s v="2010_08"/>
    <x v="0"/>
    <x v="6"/>
    <s v="2010_8"/>
    <n v="4"/>
    <n v="1"/>
  </r>
  <r>
    <s v="20100811"/>
    <s v="2010_08"/>
    <x v="0"/>
    <x v="6"/>
    <s v="2010_8"/>
    <n v="4"/>
    <n v="1"/>
  </r>
  <r>
    <s v="20100812"/>
    <s v="2010_08"/>
    <x v="0"/>
    <x v="6"/>
    <s v="2010_8"/>
    <n v="4"/>
    <n v="1"/>
  </r>
  <r>
    <s v="20100813"/>
    <s v="2010_08"/>
    <x v="0"/>
    <x v="6"/>
    <s v="2010_8"/>
    <n v="1"/>
    <n v="0"/>
  </r>
  <r>
    <s v="20100825"/>
    <s v="2010_08"/>
    <x v="0"/>
    <x v="6"/>
    <s v="2010_8"/>
    <n v="1"/>
    <n v="0"/>
  </r>
  <r>
    <s v="20100902"/>
    <s v="2010_09"/>
    <x v="0"/>
    <x v="7"/>
    <s v="2010_9"/>
    <n v="3"/>
    <n v="0"/>
  </r>
  <r>
    <s v="20100903"/>
    <s v="2010_09"/>
    <x v="0"/>
    <x v="7"/>
    <s v="2010_9"/>
    <n v="1"/>
    <n v="0"/>
  </r>
  <r>
    <s v="20100909"/>
    <s v="2010_09"/>
    <x v="0"/>
    <x v="7"/>
    <s v="2010_9"/>
    <n v="2"/>
    <n v="0"/>
  </r>
  <r>
    <s v="20100914"/>
    <s v="2010_09"/>
    <x v="0"/>
    <x v="7"/>
    <s v="2010_9"/>
    <n v="2"/>
    <n v="0"/>
  </r>
  <r>
    <s v="20100915"/>
    <s v="2010_09"/>
    <x v="0"/>
    <x v="7"/>
    <s v="2010_9"/>
    <n v="4"/>
    <n v="1"/>
  </r>
  <r>
    <s v="20100920"/>
    <s v="2010_09"/>
    <x v="0"/>
    <x v="7"/>
    <s v="2010_9"/>
    <n v="2"/>
    <n v="0"/>
  </r>
  <r>
    <s v="20100923"/>
    <s v="2010_09"/>
    <x v="0"/>
    <x v="7"/>
    <s v="2010_9"/>
    <n v="1"/>
    <n v="0"/>
  </r>
  <r>
    <s v="20100930"/>
    <s v="2010_09"/>
    <x v="0"/>
    <x v="7"/>
    <s v="2010_9"/>
    <n v="4"/>
    <n v="1"/>
  </r>
  <r>
    <s v="20101013"/>
    <s v="2010_010"/>
    <x v="0"/>
    <x v="8"/>
    <s v="2010_10"/>
    <n v="1"/>
    <n v="0"/>
  </r>
  <r>
    <s v="20101018"/>
    <s v="2010_010"/>
    <x v="0"/>
    <x v="8"/>
    <s v="2010_10"/>
    <n v="3"/>
    <n v="0"/>
  </r>
  <r>
    <s v="20101104"/>
    <s v="2010_011"/>
    <x v="0"/>
    <x v="9"/>
    <s v="2010_11"/>
    <n v="2"/>
    <n v="0"/>
  </r>
  <r>
    <s v="20101123"/>
    <s v="2010_011"/>
    <x v="0"/>
    <x v="9"/>
    <s v="2010_11"/>
    <n v="4"/>
    <n v="1"/>
  </r>
  <r>
    <s v="20110128"/>
    <s v="2011_01"/>
    <x v="1"/>
    <x v="10"/>
    <s v="2011_1"/>
    <n v="1"/>
    <n v="0"/>
  </r>
  <r>
    <s v="20110201"/>
    <s v="2011_02"/>
    <x v="1"/>
    <x v="0"/>
    <s v="2011_2"/>
    <n v="2"/>
    <n v="0"/>
  </r>
  <r>
    <s v="20110209"/>
    <s v="2011_02"/>
    <x v="1"/>
    <x v="0"/>
    <s v="2011_2"/>
    <n v="4"/>
    <n v="1"/>
  </r>
  <r>
    <s v="20110308"/>
    <s v="2011_03"/>
    <x v="1"/>
    <x v="1"/>
    <s v="2011_3"/>
    <n v="1"/>
    <n v="0"/>
  </r>
  <r>
    <s v="20110324"/>
    <s v="2011_03"/>
    <x v="1"/>
    <x v="1"/>
    <s v="2011_3"/>
    <n v="2"/>
    <n v="0"/>
  </r>
  <r>
    <s v="20110407"/>
    <s v="2011_04"/>
    <x v="1"/>
    <x v="2"/>
    <s v="2011_4"/>
    <n v="1"/>
    <n v="0"/>
  </r>
  <r>
    <s v="20110418"/>
    <s v="2011_04"/>
    <x v="1"/>
    <x v="2"/>
    <s v="2011_4"/>
    <n v="2"/>
    <n v="0"/>
  </r>
  <r>
    <s v="20110422"/>
    <s v="2011_04"/>
    <x v="1"/>
    <x v="2"/>
    <s v="2011_4"/>
    <n v="4"/>
    <n v="1"/>
  </r>
  <r>
    <s v="20110429"/>
    <s v="2011_04"/>
    <x v="1"/>
    <x v="2"/>
    <s v="2011_4"/>
    <n v="1"/>
    <n v="0"/>
  </r>
  <r>
    <s v="20110501"/>
    <s v="2011_05"/>
    <x v="1"/>
    <x v="3"/>
    <s v="2011_5"/>
    <n v="4"/>
    <n v="1"/>
  </r>
  <r>
    <s v="20110504"/>
    <s v="2011_05"/>
    <x v="1"/>
    <x v="3"/>
    <s v="2011_5"/>
    <n v="1"/>
    <n v="0"/>
  </r>
  <r>
    <s v="20110505"/>
    <s v="2011_05"/>
    <x v="1"/>
    <x v="3"/>
    <s v="2011_5"/>
    <n v="2"/>
    <n v="0"/>
  </r>
  <r>
    <s v="20110509"/>
    <s v="2011_05"/>
    <x v="1"/>
    <x v="3"/>
    <s v="2011_5"/>
    <n v="4"/>
    <n v="1"/>
  </r>
  <r>
    <s v="20110518"/>
    <s v="2011_05"/>
    <x v="1"/>
    <x v="3"/>
    <s v="2011_5"/>
    <n v="4"/>
    <n v="1"/>
  </r>
  <r>
    <s v="20110519"/>
    <s v="2011_05"/>
    <x v="1"/>
    <x v="3"/>
    <s v="2011_5"/>
    <n v="1"/>
    <n v="0"/>
  </r>
  <r>
    <s v="20110602"/>
    <s v="2011_06"/>
    <x v="1"/>
    <x v="4"/>
    <s v="2011_6"/>
    <n v="4"/>
    <n v="1"/>
  </r>
  <r>
    <s v="20110615"/>
    <s v="2011_06"/>
    <x v="1"/>
    <x v="4"/>
    <s v="2011_6"/>
    <n v="1"/>
    <n v="0"/>
  </r>
  <r>
    <s v="20110616"/>
    <s v="2011_06"/>
    <x v="1"/>
    <x v="4"/>
    <s v="2011_6"/>
    <n v="2"/>
    <n v="0"/>
  </r>
  <r>
    <s v="20110623"/>
    <s v="2011_06"/>
    <x v="1"/>
    <x v="4"/>
    <s v="2011_6"/>
    <n v="4"/>
    <n v="1"/>
  </r>
  <r>
    <s v="20110629"/>
    <s v="2011_06"/>
    <x v="1"/>
    <x v="4"/>
    <s v="2011_6"/>
    <n v="2"/>
    <n v="0"/>
  </r>
  <r>
    <s v="20110719"/>
    <s v="2011_07"/>
    <x v="1"/>
    <x v="5"/>
    <s v="2011_7"/>
    <n v="2"/>
    <n v="0"/>
  </r>
  <r>
    <s v="20110721"/>
    <s v="2011_07"/>
    <x v="1"/>
    <x v="5"/>
    <s v="2011_7"/>
    <n v="1"/>
    <n v="0"/>
  </r>
  <r>
    <s v="20110722"/>
    <s v="2011_07"/>
    <x v="1"/>
    <x v="5"/>
    <s v="2011_7"/>
    <n v="4"/>
    <n v="1"/>
  </r>
  <r>
    <s v="20110728"/>
    <s v="2011_07"/>
    <x v="1"/>
    <x v="5"/>
    <s v="2011_7"/>
    <n v="4"/>
    <n v="1"/>
  </r>
  <r>
    <s v="20110803"/>
    <s v="2011_08"/>
    <x v="1"/>
    <x v="6"/>
    <s v="2011_8"/>
    <n v="1"/>
    <n v="0"/>
  </r>
  <r>
    <s v="20110810"/>
    <s v="2011_08"/>
    <x v="1"/>
    <x v="6"/>
    <s v="2011_8"/>
    <n v="4"/>
    <n v="1"/>
  </r>
  <r>
    <s v="20110811"/>
    <s v="2011_08"/>
    <x v="1"/>
    <x v="6"/>
    <s v="2011_8"/>
    <n v="2"/>
    <n v="0"/>
  </r>
  <r>
    <s v="20110817"/>
    <s v="2011_08"/>
    <x v="1"/>
    <x v="6"/>
    <s v="2011_8"/>
    <n v="4"/>
    <n v="1"/>
  </r>
  <r>
    <s v="20110824"/>
    <s v="2011_08"/>
    <x v="1"/>
    <x v="6"/>
    <s v="2011_8"/>
    <n v="2"/>
    <n v="0"/>
  </r>
  <r>
    <s v="20110831"/>
    <s v="2011_08"/>
    <x v="1"/>
    <x v="6"/>
    <s v="2011_8"/>
    <n v="1"/>
    <n v="0"/>
  </r>
  <r>
    <s v="20110901"/>
    <s v="2011_09"/>
    <x v="1"/>
    <x v="7"/>
    <s v="2011_9"/>
    <n v="4"/>
    <n v="1"/>
  </r>
  <r>
    <s v="20110914"/>
    <s v="2011_09"/>
    <x v="1"/>
    <x v="7"/>
    <s v="2011_9"/>
    <n v="1"/>
    <n v="0"/>
  </r>
  <r>
    <s v="20110920"/>
    <s v="2011_09"/>
    <x v="1"/>
    <x v="7"/>
    <s v="2011_9"/>
    <n v="4"/>
    <n v="1"/>
  </r>
  <r>
    <s v="20111007"/>
    <s v="2011_010"/>
    <x v="1"/>
    <x v="8"/>
    <s v="2011_10"/>
    <n v="2"/>
    <n v="0"/>
  </r>
  <r>
    <s v="20111015"/>
    <s v="2011_010"/>
    <x v="1"/>
    <x v="8"/>
    <s v="2011_10"/>
    <n v="4"/>
    <n v="1"/>
  </r>
  <r>
    <s v="20111017"/>
    <s v="2011_010"/>
    <x v="1"/>
    <x v="8"/>
    <s v="2011_10"/>
    <n v="1"/>
    <n v="0"/>
  </r>
  <r>
    <s v="20111019"/>
    <s v="2011_010"/>
    <x v="1"/>
    <x v="8"/>
    <s v="2011_10"/>
    <n v="1"/>
    <n v="0"/>
  </r>
  <r>
    <s v="20111104"/>
    <s v="2011_011"/>
    <x v="1"/>
    <x v="9"/>
    <s v="2011_11"/>
    <n v="1"/>
    <n v="0"/>
  </r>
  <r>
    <s v="20111105"/>
    <s v="2011_011"/>
    <x v="1"/>
    <x v="9"/>
    <s v="2011_11"/>
    <n v="1"/>
    <n v="0"/>
  </r>
  <r>
    <s v="20111115"/>
    <s v="2011_011"/>
    <x v="1"/>
    <x v="9"/>
    <s v="2011_11"/>
    <n v="4"/>
    <n v="1"/>
  </r>
  <r>
    <s v="20120215"/>
    <s v="2012_02"/>
    <x v="2"/>
    <x v="0"/>
    <s v="2012_2"/>
    <n v="1"/>
    <n v="0"/>
  </r>
  <r>
    <s v="20120227"/>
    <s v="2012_02"/>
    <x v="2"/>
    <x v="0"/>
    <s v="2012_2"/>
    <n v="2"/>
    <n v="0"/>
  </r>
  <r>
    <s v="20120307"/>
    <s v="2012_03"/>
    <x v="2"/>
    <x v="1"/>
    <s v="2012_3"/>
    <n v="4"/>
    <n v="1"/>
  </r>
  <r>
    <s v="20120326"/>
    <s v="2012_03"/>
    <x v="2"/>
    <x v="1"/>
    <s v="2012_3"/>
    <n v="1"/>
    <n v="0"/>
  </r>
  <r>
    <s v="20120411"/>
    <s v="2012_04"/>
    <x v="2"/>
    <x v="2"/>
    <s v="2012_4"/>
    <n v="2"/>
    <n v="0"/>
  </r>
  <r>
    <s v="20120423"/>
    <s v="2012_04"/>
    <x v="2"/>
    <x v="2"/>
    <s v="2012_4"/>
    <n v="4"/>
    <n v="1"/>
  </r>
  <r>
    <s v="20120507"/>
    <s v="2012_05"/>
    <x v="2"/>
    <x v="3"/>
    <s v="2012_5"/>
    <n v="4"/>
    <n v="1"/>
  </r>
  <r>
    <s v="20120530"/>
    <s v="2012_05"/>
    <x v="2"/>
    <x v="3"/>
    <s v="2012_5"/>
    <n v="1"/>
    <n v="0"/>
  </r>
  <r>
    <s v="20120531"/>
    <s v="2012_05"/>
    <x v="2"/>
    <x v="3"/>
    <s v="2012_5"/>
    <n v="4"/>
    <n v="1"/>
  </r>
  <r>
    <s v="20120604"/>
    <s v="2012_06"/>
    <x v="2"/>
    <x v="4"/>
    <s v="2012_6"/>
    <n v="2"/>
    <n v="0"/>
  </r>
  <r>
    <s v="20120612"/>
    <s v="2012_06"/>
    <x v="2"/>
    <x v="4"/>
    <s v="2012_6"/>
    <n v="4"/>
    <n v="1"/>
  </r>
  <r>
    <s v="20120614"/>
    <s v="2012_06"/>
    <x v="2"/>
    <x v="4"/>
    <s v="2012_6"/>
    <n v="4"/>
    <n v="1"/>
  </r>
  <r>
    <s v="20120620"/>
    <s v="2012_06"/>
    <x v="2"/>
    <x v="4"/>
    <s v="2012_6"/>
    <n v="4"/>
    <n v="1"/>
  </r>
  <r>
    <s v="20120627"/>
    <s v="2012_06"/>
    <x v="2"/>
    <x v="4"/>
    <s v="2012_6"/>
    <n v="4"/>
    <n v="1"/>
  </r>
  <r>
    <s v="20120701"/>
    <s v="2012_07"/>
    <x v="2"/>
    <x v="5"/>
    <s v="2012_7"/>
    <n v="2"/>
    <n v="0"/>
  </r>
  <r>
    <s v="20120702"/>
    <s v="2012_07"/>
    <x v="2"/>
    <x v="5"/>
    <s v="2012_7"/>
    <n v="1"/>
    <n v="0"/>
  </r>
  <r>
    <s v="20120705"/>
    <s v="2012_07"/>
    <x v="2"/>
    <x v="5"/>
    <s v="2012_7"/>
    <n v="1"/>
    <n v="0"/>
  </r>
  <r>
    <s v="20120713"/>
    <s v="2012_07"/>
    <x v="2"/>
    <x v="5"/>
    <s v="2012_7"/>
    <n v="1"/>
    <n v="0"/>
  </r>
  <r>
    <s v="20120717"/>
    <s v="2012_07"/>
    <x v="2"/>
    <x v="5"/>
    <s v="2012_7"/>
    <n v="1"/>
    <n v="0"/>
  </r>
  <r>
    <s v="20120718"/>
    <s v="2012_07"/>
    <x v="2"/>
    <x v="5"/>
    <s v="2012_7"/>
    <n v="2"/>
    <n v="0"/>
  </r>
  <r>
    <s v="20120725"/>
    <s v="2012_07"/>
    <x v="2"/>
    <x v="5"/>
    <s v="2012_7"/>
    <n v="1"/>
    <n v="0"/>
  </r>
  <r>
    <s v="20120727"/>
    <s v="2012_07"/>
    <x v="2"/>
    <x v="5"/>
    <s v="2012_7"/>
    <n v="4"/>
    <n v="1"/>
  </r>
  <r>
    <s v="20120801"/>
    <s v="2012_08"/>
    <x v="2"/>
    <x v="6"/>
    <s v="2012_8"/>
    <n v="4"/>
    <n v="1"/>
  </r>
  <r>
    <s v="20120806"/>
    <s v="2012_08"/>
    <x v="2"/>
    <x v="6"/>
    <s v="2012_8"/>
    <n v="1"/>
    <n v="0"/>
  </r>
  <r>
    <s v="20120815"/>
    <s v="2012_08"/>
    <x v="2"/>
    <x v="6"/>
    <s v="2012_8"/>
    <n v="4"/>
    <n v="1"/>
  </r>
  <r>
    <s v="20120831"/>
    <s v="2012_08"/>
    <x v="2"/>
    <x v="6"/>
    <s v="2012_8"/>
    <n v="2"/>
    <n v="0"/>
  </r>
  <r>
    <s v="20120906"/>
    <s v="2012_09"/>
    <x v="2"/>
    <x v="7"/>
    <s v="2012_9"/>
    <n v="1"/>
    <n v="0"/>
  </r>
  <r>
    <s v="20120912"/>
    <s v="2012_09"/>
    <x v="2"/>
    <x v="7"/>
    <s v="2012_9"/>
    <n v="4"/>
    <n v="1"/>
  </r>
  <r>
    <s v="20120921"/>
    <s v="2012_09"/>
    <x v="2"/>
    <x v="7"/>
    <s v="2012_9"/>
    <n v="1"/>
    <n v="0"/>
  </r>
  <r>
    <s v="20120926"/>
    <s v="2012_09"/>
    <x v="2"/>
    <x v="7"/>
    <s v="2012_9"/>
    <n v="4"/>
    <n v="1"/>
  </r>
  <r>
    <s v="20120927"/>
    <s v="2012_09"/>
    <x v="2"/>
    <x v="7"/>
    <s v="2012_9"/>
    <n v="1"/>
    <n v="0"/>
  </r>
  <r>
    <s v="20121001"/>
    <s v="2012_010"/>
    <x v="2"/>
    <x v="8"/>
    <s v="2012_10"/>
    <n v="1"/>
    <n v="0"/>
  </r>
  <r>
    <s v="20121025"/>
    <s v="2012_010"/>
    <x v="2"/>
    <x v="8"/>
    <s v="2012_10"/>
    <n v="4"/>
    <n v="1"/>
  </r>
  <r>
    <s v="20121102"/>
    <s v="2012_011"/>
    <x v="2"/>
    <x v="9"/>
    <s v="2012_11"/>
    <n v="1"/>
    <n v="0"/>
  </r>
  <r>
    <s v="20121109"/>
    <s v="2012_011"/>
    <x v="2"/>
    <x v="9"/>
    <s v="2012_11"/>
    <n v="2"/>
    <n v="0"/>
  </r>
  <r>
    <s v="20121115"/>
    <s v="2012_011"/>
    <x v="2"/>
    <x v="9"/>
    <s v="2012_11"/>
    <n v="4"/>
    <n v="1"/>
  </r>
  <r>
    <s v="20121210"/>
    <s v="2012_012"/>
    <x v="2"/>
    <x v="11"/>
    <s v="2012_12"/>
    <n v="4"/>
    <n v="1"/>
  </r>
  <r>
    <s v="20121214"/>
    <s v="2012_012"/>
    <x v="2"/>
    <x v="11"/>
    <s v="2012_12"/>
    <n v="2"/>
    <n v="0"/>
  </r>
  <r>
    <s v="20130114"/>
    <s v="2013_01"/>
    <x v="3"/>
    <x v="10"/>
    <s v="2013_1"/>
    <n v="2"/>
    <n v="0"/>
  </r>
  <r>
    <s v="20130116"/>
    <s v="2013_01"/>
    <x v="3"/>
    <x v="10"/>
    <s v="2013_1"/>
    <n v="4"/>
    <n v="1"/>
  </r>
  <r>
    <s v="20130214"/>
    <s v="2013_02"/>
    <x v="3"/>
    <x v="0"/>
    <s v="2013_2"/>
    <n v="4"/>
    <n v="1"/>
  </r>
  <r>
    <s v="20130308"/>
    <s v="2013_03"/>
    <x v="3"/>
    <x v="1"/>
    <s v="2013_3"/>
    <n v="2"/>
    <n v="0"/>
  </r>
  <r>
    <s v="20130326"/>
    <s v="2013_03"/>
    <x v="3"/>
    <x v="1"/>
    <s v="2013_3"/>
    <n v="4"/>
    <n v="1"/>
  </r>
  <r>
    <s v="20130422"/>
    <s v="2013_04"/>
    <x v="3"/>
    <x v="2"/>
    <s v="2013_4"/>
    <n v="4"/>
    <n v="1"/>
  </r>
  <r>
    <s v="20130424"/>
    <s v="2013_04"/>
    <x v="3"/>
    <x v="2"/>
    <s v="2013_4"/>
    <n v="2"/>
    <n v="0"/>
  </r>
  <r>
    <s v="20130501"/>
    <s v="2013_05"/>
    <x v="3"/>
    <x v="3"/>
    <s v="2013_5"/>
    <n v="4"/>
    <n v="1"/>
  </r>
  <r>
    <s v="20130506"/>
    <s v="2013_05"/>
    <x v="3"/>
    <x v="3"/>
    <s v="2013_5"/>
    <n v="1"/>
    <n v="0"/>
  </r>
  <r>
    <s v="20130517"/>
    <s v="2013_05"/>
    <x v="3"/>
    <x v="3"/>
    <s v="2013_5"/>
    <n v="2"/>
    <n v="0"/>
  </r>
  <r>
    <s v="20130606"/>
    <s v="2013_06"/>
    <x v="3"/>
    <x v="4"/>
    <s v="2013_6"/>
    <n v="4"/>
    <n v="1"/>
  </r>
  <r>
    <s v="20130619"/>
    <s v="2013_06"/>
    <x v="3"/>
    <x v="4"/>
    <s v="2013_6"/>
    <n v="4"/>
    <n v="1"/>
  </r>
  <r>
    <s v="20130622"/>
    <s v="2013_06"/>
    <x v="3"/>
    <x v="4"/>
    <s v="2013_6"/>
    <n v="1"/>
    <n v="0"/>
  </r>
  <r>
    <s v="20130628"/>
    <s v="2013_06"/>
    <x v="3"/>
    <x v="4"/>
    <s v="2013_6"/>
    <n v="4"/>
    <n v="1"/>
  </r>
  <r>
    <s v="20130710"/>
    <s v="2013_07"/>
    <x v="3"/>
    <x v="5"/>
    <s v="2013_7"/>
    <n v="4"/>
    <n v="1"/>
  </r>
  <r>
    <s v="20130715"/>
    <s v="2013_07"/>
    <x v="3"/>
    <x v="5"/>
    <s v="2013_7"/>
    <n v="4"/>
    <n v="1"/>
  </r>
  <r>
    <s v="20130725"/>
    <s v="2013_07"/>
    <x v="3"/>
    <x v="5"/>
    <s v="2013_7"/>
    <n v="2"/>
    <n v="0"/>
  </r>
  <r>
    <s v="20130807"/>
    <s v="2013_08"/>
    <x v="3"/>
    <x v="6"/>
    <s v="2013_8"/>
    <n v="4"/>
    <n v="1"/>
  </r>
  <r>
    <s v="20130816"/>
    <s v="2013_08"/>
    <x v="3"/>
    <x v="6"/>
    <s v="2013_8"/>
    <n v="2"/>
    <n v="0"/>
  </r>
  <r>
    <s v="20130821"/>
    <s v="2013_08"/>
    <x v="3"/>
    <x v="6"/>
    <s v="2013_8"/>
    <n v="4"/>
    <n v="1"/>
  </r>
  <r>
    <s v="20130904"/>
    <s v="2013_09"/>
    <x v="3"/>
    <x v="7"/>
    <s v="2013_9"/>
    <n v="4"/>
    <n v="1"/>
  </r>
  <r>
    <s v="20130910"/>
    <s v="2013_09"/>
    <x v="3"/>
    <x v="7"/>
    <s v="2013_9"/>
    <n v="2"/>
    <n v="0"/>
  </r>
  <r>
    <s v="20130917"/>
    <s v="2013_09"/>
    <x v="3"/>
    <x v="7"/>
    <s v="2013_9"/>
    <n v="3"/>
    <n v="0"/>
  </r>
  <r>
    <s v="20131015"/>
    <s v="2013_010"/>
    <x v="3"/>
    <x v="8"/>
    <s v="2013_10"/>
    <n v="3"/>
    <n v="0"/>
  </r>
  <r>
    <s v="20131029"/>
    <s v="2013_010"/>
    <x v="3"/>
    <x v="8"/>
    <s v="2013_10"/>
    <n v="1"/>
    <n v="0"/>
  </r>
  <r>
    <s v="20131031"/>
    <s v="2013_010"/>
    <x v="3"/>
    <x v="8"/>
    <s v="2013_10"/>
    <n v="1"/>
    <n v="0"/>
  </r>
  <r>
    <s v="20131114"/>
    <s v="2013_011"/>
    <x v="3"/>
    <x v="9"/>
    <s v="2013_11"/>
    <n v="2"/>
    <n v="0"/>
  </r>
  <r>
    <s v="20131120"/>
    <s v="2013_011"/>
    <x v="3"/>
    <x v="9"/>
    <s v="2013_11"/>
    <n v="1"/>
    <n v="0"/>
  </r>
  <r>
    <s v="20140409"/>
    <s v="2014_04"/>
    <x v="4"/>
    <x v="2"/>
    <s v="2014_4"/>
    <n v="1"/>
    <n v="0"/>
  </r>
  <r>
    <s v="20140422"/>
    <s v="2014_04"/>
    <x v="4"/>
    <x v="2"/>
    <s v="2014_4"/>
    <n v="1"/>
    <n v="0"/>
  </r>
  <r>
    <s v="20140502"/>
    <s v="2014_05"/>
    <x v="4"/>
    <x v="3"/>
    <s v="2014_5"/>
    <n v="1"/>
    <n v="0"/>
  </r>
  <r>
    <s v="20140507"/>
    <s v="2014_05"/>
    <x v="4"/>
    <x v="3"/>
    <s v="2014_5"/>
    <n v="4"/>
    <n v="1"/>
  </r>
  <r>
    <s v="20140611"/>
    <s v="2014_06"/>
    <x v="4"/>
    <x v="4"/>
    <s v="2014_6"/>
    <n v="4"/>
    <n v="1"/>
  </r>
  <r>
    <s v="20140617"/>
    <s v="2014_06"/>
    <x v="4"/>
    <x v="4"/>
    <s v="2014_6"/>
    <n v="1"/>
    <n v="0"/>
  </r>
  <r>
    <s v="20140618"/>
    <s v="2014_06"/>
    <x v="4"/>
    <x v="4"/>
    <s v="2014_6"/>
    <n v="4"/>
    <n v="1"/>
  </r>
  <r>
    <s v="20140701"/>
    <s v="2014_07"/>
    <x v="4"/>
    <x v="5"/>
    <s v="2014_7"/>
    <n v="2"/>
    <n v="0"/>
  </r>
  <r>
    <s v="20140702"/>
    <s v="2014_07"/>
    <x v="4"/>
    <x v="5"/>
    <s v="2014_7"/>
    <n v="4"/>
    <n v="1"/>
  </r>
  <r>
    <s v="20140715"/>
    <s v="2014_07"/>
    <x v="4"/>
    <x v="5"/>
    <s v="2014_7"/>
    <n v="1"/>
    <n v="0"/>
  </r>
  <r>
    <s v="20140721"/>
    <s v="2014_07"/>
    <x v="4"/>
    <x v="5"/>
    <s v="2014_7"/>
    <n v="4"/>
    <n v="1"/>
  </r>
  <r>
    <s v="20140801"/>
    <s v="2014_08"/>
    <x v="4"/>
    <x v="6"/>
    <s v="2014_8"/>
    <n v="1"/>
    <n v="0"/>
  </r>
  <r>
    <s v="20140808"/>
    <s v="2014_08"/>
    <x v="4"/>
    <x v="6"/>
    <s v="2014_8"/>
    <n v="4"/>
    <n v="1"/>
  </r>
  <r>
    <s v="20140811"/>
    <s v="2014_08"/>
    <x v="4"/>
    <x v="6"/>
    <s v="2014_8"/>
    <n v="2"/>
    <n v="0"/>
  </r>
  <r>
    <s v="20140818"/>
    <s v="2014_08"/>
    <x v="4"/>
    <x v="6"/>
    <s v="2014_8"/>
    <n v="2"/>
    <n v="0"/>
  </r>
  <r>
    <s v="20140903"/>
    <s v="2014_09"/>
    <x v="4"/>
    <x v="7"/>
    <s v="2014_9"/>
    <n v="1"/>
    <n v="0"/>
  </r>
  <r>
    <s v="20140905"/>
    <s v="2014_09"/>
    <x v="4"/>
    <x v="7"/>
    <s v="2014_9"/>
    <n v="4"/>
    <n v="1"/>
  </r>
  <r>
    <s v="20140909"/>
    <s v="2014_09"/>
    <x v="4"/>
    <x v="7"/>
    <s v="2014_9"/>
    <n v="4"/>
    <n v="1"/>
  </r>
  <r>
    <s v="20140917"/>
    <s v="2014_09"/>
    <x v="4"/>
    <x v="7"/>
    <s v="2014_9"/>
    <n v="4"/>
    <n v="1"/>
  </r>
  <r>
    <s v="20141008"/>
    <s v="2014_010"/>
    <x v="4"/>
    <x v="8"/>
    <s v="2014_10"/>
    <n v="2"/>
    <n v="0"/>
  </r>
  <r>
    <s v="20141022"/>
    <s v="2014_010"/>
    <x v="4"/>
    <x v="8"/>
    <s v="2014_10"/>
    <n v="1"/>
    <n v="0"/>
  </r>
  <r>
    <s v="20150107"/>
    <s v="2015_01"/>
    <x v="5"/>
    <x v="10"/>
    <s v="2015_1"/>
    <n v="4"/>
    <n v="1"/>
  </r>
  <r>
    <s v="20150113"/>
    <s v="2015_01"/>
    <x v="5"/>
    <x v="10"/>
    <s v="2015_1"/>
    <n v="2"/>
    <n v="0"/>
  </r>
  <r>
    <s v="20150128"/>
    <s v="2015_01"/>
    <x v="5"/>
    <x v="10"/>
    <s v="2015_1"/>
    <n v="4"/>
    <n v="1"/>
  </r>
  <r>
    <s v="20150220"/>
    <s v="2015_02"/>
    <x v="5"/>
    <x v="0"/>
    <s v="2015_2"/>
    <n v="4"/>
    <n v="1"/>
  </r>
  <r>
    <s v="20150224"/>
    <s v="2015_02"/>
    <x v="5"/>
    <x v="0"/>
    <s v="2015_2"/>
    <n v="2"/>
    <n v="0"/>
  </r>
  <r>
    <s v="20150317"/>
    <s v="2015_03"/>
    <x v="5"/>
    <x v="1"/>
    <s v="2015_3"/>
    <n v="2"/>
    <n v="0"/>
  </r>
  <r>
    <s v="20150407"/>
    <s v="2015_04"/>
    <x v="5"/>
    <x v="2"/>
    <s v="2015_4"/>
    <n v="1"/>
    <n v="0"/>
  </r>
  <r>
    <s v="20150408"/>
    <s v="2015_04"/>
    <x v="5"/>
    <x v="2"/>
    <s v="2015_4"/>
    <n v="1"/>
    <n v="0"/>
  </r>
  <r>
    <s v="20150415"/>
    <s v="2015_04"/>
    <x v="5"/>
    <x v="2"/>
    <s v="2015_4"/>
    <n v="2"/>
    <n v="0"/>
  </r>
  <r>
    <s v="20150507"/>
    <s v="2015_05"/>
    <x v="5"/>
    <x v="3"/>
    <s v="2015_5"/>
    <n v="2"/>
    <n v="0"/>
  </r>
  <r>
    <s v="20150521"/>
    <s v="2015_05"/>
    <x v="5"/>
    <x v="3"/>
    <s v="2015_5"/>
    <n v="3"/>
    <n v="0"/>
  </r>
  <r>
    <s v="20150617"/>
    <s v="2015_06"/>
    <x v="5"/>
    <x v="4"/>
    <s v="2015_6"/>
    <n v="2"/>
    <n v="0"/>
  </r>
  <r>
    <s v="20150630"/>
    <s v="2015_06"/>
    <x v="5"/>
    <x v="4"/>
    <s v="2015_6"/>
    <n v="2"/>
    <n v="0"/>
  </r>
  <r>
    <s v="20150708"/>
    <s v="2015_07"/>
    <x v="5"/>
    <x v="5"/>
    <s v="2015_7"/>
    <n v="4"/>
    <n v="1"/>
  </r>
  <r>
    <s v="20150710"/>
    <s v="2015_07"/>
    <x v="5"/>
    <x v="5"/>
    <s v="2015_7"/>
    <n v="1"/>
    <n v="0"/>
  </r>
  <r>
    <s v="20150722"/>
    <s v="2015_07"/>
    <x v="5"/>
    <x v="5"/>
    <s v="2015_7"/>
    <n v="3"/>
    <n v="0"/>
  </r>
  <r>
    <s v="20150723"/>
    <s v="2015_07"/>
    <x v="5"/>
    <x v="5"/>
    <s v="2015_7"/>
    <n v="1"/>
    <n v="0"/>
  </r>
  <r>
    <s v="20150805"/>
    <s v="2015_08"/>
    <x v="5"/>
    <x v="6"/>
    <s v="2015_8"/>
    <n v="1"/>
    <n v="0"/>
  </r>
  <r>
    <s v="20150806"/>
    <s v="2015_08"/>
    <x v="5"/>
    <x v="6"/>
    <s v="2015_8"/>
    <n v="2"/>
    <n v="0"/>
  </r>
  <r>
    <s v="20150818"/>
    <s v="2015_08"/>
    <x v="5"/>
    <x v="6"/>
    <s v="2015_8"/>
    <n v="4"/>
    <n v="1"/>
  </r>
  <r>
    <s v="20150820"/>
    <s v="2015_08"/>
    <x v="5"/>
    <x v="6"/>
    <s v="2015_8"/>
    <n v="1"/>
    <n v="0"/>
  </r>
  <r>
    <s v="20150825"/>
    <s v="2015_08"/>
    <x v="5"/>
    <x v="6"/>
    <s v="2015_8"/>
    <n v="4"/>
    <n v="1"/>
  </r>
  <r>
    <s v="20150905"/>
    <s v="2015_09"/>
    <x v="5"/>
    <x v="7"/>
    <s v="2015_9"/>
    <n v="1"/>
    <n v="0"/>
  </r>
  <r>
    <s v="20150909"/>
    <s v="2015_09"/>
    <x v="5"/>
    <x v="7"/>
    <s v="2015_9"/>
    <n v="1"/>
    <n v="0"/>
  </r>
  <r>
    <s v="20150925"/>
    <s v="2015_09"/>
    <x v="5"/>
    <x v="7"/>
    <s v="2015_9"/>
    <n v="4"/>
    <n v="1"/>
  </r>
  <r>
    <s v="20150930"/>
    <s v="2015_09"/>
    <x v="5"/>
    <x v="7"/>
    <s v="2015_9"/>
    <n v="2"/>
    <n v="0"/>
  </r>
  <r>
    <s v="20151005"/>
    <s v="2015_010"/>
    <x v="5"/>
    <x v="8"/>
    <s v="2015_10"/>
    <n v="1"/>
    <n v="0"/>
  </r>
  <r>
    <s v="20151119"/>
    <s v="2015_011"/>
    <x v="5"/>
    <x v="9"/>
    <s v="2015_11"/>
    <n v="1"/>
    <n v="0"/>
  </r>
  <r>
    <s v="20160108"/>
    <s v="2016_01"/>
    <x v="6"/>
    <x v="10"/>
    <s v="2016_1"/>
    <n v="4"/>
    <n v="1"/>
  </r>
  <r>
    <s v="20160316"/>
    <s v="2016_03"/>
    <x v="6"/>
    <x v="1"/>
    <s v="2016_3"/>
    <n v="1"/>
    <n v="0"/>
  </r>
  <r>
    <s v="20160317"/>
    <s v="2016_03"/>
    <x v="6"/>
    <x v="1"/>
    <s v="2016_3"/>
    <n v="1"/>
    <n v="0"/>
  </r>
  <r>
    <s v="20160329"/>
    <s v="2016_03"/>
    <x v="6"/>
    <x v="1"/>
    <s v="2016_3"/>
    <n v="1"/>
    <n v="0"/>
  </r>
  <r>
    <s v="20160330"/>
    <s v="2016_03"/>
    <x v="6"/>
    <x v="1"/>
    <s v="2016_3"/>
    <n v="1"/>
    <n v="0"/>
  </r>
  <r>
    <s v="20160401"/>
    <s v="2016_04"/>
    <x v="6"/>
    <x v="2"/>
    <s v="2016_4"/>
    <n v="2"/>
    <n v="0"/>
  </r>
  <r>
    <s v="20160503"/>
    <s v="2016_05"/>
    <x v="6"/>
    <x v="3"/>
    <s v="2016_5"/>
    <n v="1"/>
    <n v="0"/>
  </r>
  <r>
    <s v="20160505"/>
    <s v="2016_05"/>
    <x v="6"/>
    <x v="3"/>
    <s v="2016_5"/>
    <n v="2"/>
    <n v="0"/>
  </r>
  <r>
    <s v="20160510"/>
    <s v="2016_05"/>
    <x v="6"/>
    <x v="3"/>
    <s v="2016_5"/>
    <n v="4"/>
    <n v="1"/>
  </r>
  <r>
    <s v="20160517"/>
    <s v="2016_05"/>
    <x v="6"/>
    <x v="3"/>
    <s v="2016_5"/>
    <n v="4"/>
    <n v="1"/>
  </r>
  <r>
    <s v="20160531"/>
    <s v="2016_05"/>
    <x v="6"/>
    <x v="3"/>
    <s v="2016_5"/>
    <n v="4"/>
    <n v="1"/>
  </r>
  <r>
    <s v="20160601"/>
    <s v="2016_06"/>
    <x v="6"/>
    <x v="4"/>
    <s v="2016_6"/>
    <n v="4"/>
    <n v="1"/>
  </r>
  <r>
    <s v="20160708"/>
    <s v="2016_07"/>
    <x v="6"/>
    <x v="5"/>
    <s v="2016_7"/>
    <n v="1"/>
    <n v="0"/>
  </r>
  <r>
    <s v="20160712"/>
    <s v="2016_07"/>
    <x v="6"/>
    <x v="5"/>
    <s v="2016_7"/>
    <n v="4"/>
    <n v="1"/>
  </r>
  <r>
    <s v="20160719"/>
    <s v="2016_07"/>
    <x v="6"/>
    <x v="5"/>
    <s v="2016_7"/>
    <n v="1"/>
    <n v="0"/>
  </r>
  <r>
    <s v="20160721"/>
    <s v="2016_07"/>
    <x v="6"/>
    <x v="5"/>
    <s v="2016_7"/>
    <n v="4"/>
    <n v="1"/>
  </r>
  <r>
    <s v="20160810"/>
    <s v="2016_08"/>
    <x v="6"/>
    <x v="6"/>
    <s v="2016_8"/>
    <n v="1"/>
    <n v="0"/>
  </r>
  <r>
    <s v="20160811"/>
    <s v="2016_08"/>
    <x v="6"/>
    <x v="6"/>
    <s v="2016_8"/>
    <n v="1"/>
    <n v="0"/>
  </r>
  <r>
    <s v="20160817"/>
    <s v="2016_08"/>
    <x v="6"/>
    <x v="6"/>
    <s v="2016_8"/>
    <n v="4"/>
    <n v="1"/>
  </r>
  <r>
    <s v="20160823"/>
    <s v="2016_08"/>
    <x v="6"/>
    <x v="6"/>
    <s v="2016_8"/>
    <n v="4"/>
    <n v="1"/>
  </r>
  <r>
    <s v="20160906"/>
    <s v="2016_09"/>
    <x v="6"/>
    <x v="7"/>
    <s v="2016_9"/>
    <n v="4"/>
    <n v="1"/>
  </r>
  <r>
    <s v="20160907"/>
    <s v="2016_09"/>
    <x v="6"/>
    <x v="7"/>
    <s v="2016_9"/>
    <n v="4"/>
    <n v="1"/>
  </r>
  <r>
    <s v="20160921"/>
    <s v="2016_09"/>
    <x v="6"/>
    <x v="7"/>
    <s v="2016_9"/>
    <n v="4"/>
    <n v="1"/>
  </r>
  <r>
    <s v="20161002"/>
    <s v="2016_010"/>
    <x v="6"/>
    <x v="8"/>
    <s v="2016_10"/>
    <n v="4"/>
    <n v="1"/>
  </r>
  <r>
    <s v="20161003"/>
    <s v="2016_010"/>
    <x v="6"/>
    <x v="8"/>
    <s v="2016_10"/>
    <n v="1"/>
    <n v="0"/>
  </r>
  <r>
    <s v="20161031"/>
    <s v="2016_010"/>
    <x v="6"/>
    <x v="8"/>
    <s v="2016_10"/>
    <n v="1"/>
    <n v="0"/>
  </r>
  <r>
    <s v="20161215"/>
    <s v="2016_012"/>
    <x v="6"/>
    <x v="11"/>
    <s v="2016_12"/>
    <n v="4"/>
    <n v="1"/>
  </r>
  <r>
    <s v="20170105"/>
    <s v="2017_01"/>
    <x v="7"/>
    <x v="10"/>
    <s v="2017_1"/>
    <n v="4"/>
    <n v="1"/>
  </r>
  <r>
    <s v="20170222"/>
    <s v="2017_02"/>
    <x v="7"/>
    <x v="0"/>
    <s v="2017_2"/>
    <n v="4"/>
    <n v="1"/>
  </r>
  <r>
    <s v="20170224"/>
    <s v="2017_02"/>
    <x v="7"/>
    <x v="0"/>
    <s v="2017_2"/>
    <n v="1"/>
    <n v="0"/>
  </r>
  <r>
    <s v="20170331"/>
    <s v="2017_03"/>
    <x v="7"/>
    <x v="1"/>
    <s v="2017_3"/>
    <n v="1"/>
    <n v="0"/>
  </r>
  <r>
    <s v="20170607"/>
    <s v="2017_06"/>
    <x v="7"/>
    <x v="4"/>
    <s v="2017_6"/>
    <n v="4"/>
    <n v="1"/>
  </r>
  <r>
    <s v="20170619"/>
    <s v="2017_06"/>
    <x v="7"/>
    <x v="4"/>
    <s v="2017_6"/>
    <n v="4"/>
    <n v="1"/>
  </r>
  <r>
    <s v="20170624"/>
    <s v="2017_06"/>
    <x v="7"/>
    <x v="4"/>
    <s v="2017_6"/>
    <n v="4"/>
    <n v="1"/>
  </r>
  <r>
    <s v="20170720"/>
    <s v="2017_07"/>
    <x v="7"/>
    <x v="5"/>
    <s v="2017_7"/>
    <n v="3"/>
    <n v="0"/>
  </r>
  <r>
    <s v="20170801"/>
    <s v="2017_08"/>
    <x v="7"/>
    <x v="6"/>
    <s v="2017_8"/>
    <n v="4"/>
    <n v="1"/>
  </r>
  <r>
    <s v="20170824"/>
    <s v="2017_08"/>
    <x v="7"/>
    <x v="6"/>
    <s v="2017_8"/>
    <n v="4"/>
    <n v="1"/>
  </r>
  <r>
    <s v="20170830"/>
    <s v="2017_08"/>
    <x v="7"/>
    <x v="6"/>
    <s v="2017_8"/>
    <n v="4"/>
    <n v="1"/>
  </r>
  <r>
    <s v="20170831"/>
    <s v="2017_08"/>
    <x v="7"/>
    <x v="6"/>
    <s v="2017_8"/>
    <n v="1"/>
    <n v="0"/>
  </r>
  <r>
    <s v="20170914"/>
    <s v="2017_09"/>
    <x v="7"/>
    <x v="7"/>
    <s v="2017_9"/>
    <n v="2"/>
    <n v="0"/>
  </r>
  <r>
    <s v="20170927"/>
    <s v="2017_09"/>
    <x v="7"/>
    <x v="7"/>
    <s v="2017_9"/>
    <n v="4"/>
    <n v="1"/>
  </r>
  <r>
    <s v="20170928"/>
    <s v="2017_09"/>
    <x v="7"/>
    <x v="7"/>
    <s v="2017_9"/>
    <n v="2"/>
    <n v="0"/>
  </r>
  <r>
    <s v="20171026"/>
    <s v="2017_010"/>
    <x v="7"/>
    <x v="8"/>
    <s v="2017_10"/>
    <n v="4"/>
    <n v="1"/>
  </r>
  <r>
    <s v="20180212"/>
    <s v="2018_02"/>
    <x v="8"/>
    <x v="0"/>
    <s v="2018_2"/>
    <n v="2"/>
    <n v="0"/>
  </r>
  <r>
    <s v="20180306"/>
    <s v="2018_03"/>
    <x v="8"/>
    <x v="1"/>
    <s v="2018_3"/>
    <n v="4"/>
    <n v="1"/>
  </r>
  <r>
    <s v="20180316"/>
    <s v="2018_03"/>
    <x v="8"/>
    <x v="1"/>
    <s v="2018_3"/>
    <n v="1"/>
    <n v="0"/>
  </r>
  <r>
    <s v="20180320"/>
    <s v="2018_03"/>
    <x v="8"/>
    <x v="1"/>
    <s v="2018_3"/>
    <n v="2"/>
    <n v="0"/>
  </r>
  <r>
    <s v="20180403"/>
    <s v="2018_04"/>
    <x v="8"/>
    <x v="2"/>
    <s v="2018_4"/>
    <n v="4"/>
    <n v="1"/>
  </r>
  <r>
    <s v="20180419"/>
    <s v="2018_04"/>
    <x v="8"/>
    <x v="2"/>
    <s v="2018_4"/>
    <n v="2"/>
    <n v="0"/>
  </r>
  <r>
    <s v="20180518"/>
    <s v="2018_05"/>
    <x v="8"/>
    <x v="3"/>
    <s v="2018_5"/>
    <n v="4"/>
    <n v="1"/>
  </r>
  <r>
    <s v="20180601"/>
    <s v="2018_06"/>
    <x v="8"/>
    <x v="4"/>
    <s v="2018_6"/>
    <n v="1"/>
    <n v="0"/>
  </r>
  <r>
    <s v="20180607"/>
    <s v="2018_06"/>
    <x v="8"/>
    <x v="4"/>
    <s v="2018_6"/>
    <n v="4"/>
    <n v="1"/>
  </r>
  <r>
    <s v="20180611"/>
    <s v="2018_06"/>
    <x v="8"/>
    <x v="4"/>
    <s v="2018_6"/>
    <n v="4"/>
    <n v="1"/>
  </r>
  <r>
    <s v="20180710"/>
    <s v="2018_07"/>
    <x v="8"/>
    <x v="5"/>
    <s v="2018_7"/>
    <n v="1"/>
    <n v="0"/>
  </r>
  <r>
    <s v="20180727"/>
    <s v="2018_07"/>
    <x v="8"/>
    <x v="5"/>
    <s v="2018_7"/>
    <n v="1"/>
    <n v="0"/>
  </r>
  <r>
    <s v="20180731"/>
    <s v="2018_07"/>
    <x v="8"/>
    <x v="5"/>
    <s v="2018_7"/>
    <n v="1"/>
    <n v="0"/>
  </r>
  <r>
    <s v="20180802"/>
    <s v="2018_08"/>
    <x v="8"/>
    <x v="6"/>
    <s v="2018_8"/>
    <n v="2"/>
    <n v="0"/>
  </r>
  <r>
    <s v="20180810"/>
    <s v="2018_08"/>
    <x v="8"/>
    <x v="6"/>
    <s v="2018_8"/>
    <n v="1"/>
    <n v="0"/>
  </r>
  <r>
    <s v="20180831"/>
    <s v="2018_08"/>
    <x v="8"/>
    <x v="6"/>
    <s v="2018_8"/>
    <n v="3"/>
    <n v="0"/>
  </r>
  <r>
    <s v="20180905"/>
    <s v="2018_09"/>
    <x v="8"/>
    <x v="7"/>
    <s v="2018_9"/>
    <n v="2"/>
    <n v="0"/>
  </r>
  <r>
    <s v="20180919"/>
    <s v="2018_09"/>
    <x v="8"/>
    <x v="7"/>
    <s v="2018_9"/>
    <n v="2"/>
    <n v="0"/>
  </r>
  <r>
    <s v="20180920"/>
    <s v="2018_09"/>
    <x v="8"/>
    <x v="7"/>
    <s v="2018_9"/>
    <n v="1"/>
    <n v="0"/>
  </r>
  <r>
    <s v="20181018"/>
    <s v="2018_010"/>
    <x v="8"/>
    <x v="8"/>
    <s v="2018_10"/>
    <n v="3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s v="2010_010"/>
    <n v="2"/>
    <x v="0"/>
    <x v="0"/>
  </r>
  <r>
    <s v="2010_011"/>
    <n v="2"/>
    <x v="0"/>
    <x v="1"/>
  </r>
  <r>
    <s v="2010_02"/>
    <n v="1"/>
    <x v="0"/>
    <x v="2"/>
  </r>
  <r>
    <s v="2010_03"/>
    <n v="1"/>
    <x v="0"/>
    <x v="3"/>
  </r>
  <r>
    <s v="2010_04"/>
    <n v="1"/>
    <x v="0"/>
    <x v="4"/>
  </r>
  <r>
    <s v="2010_05"/>
    <n v="3"/>
    <x v="0"/>
    <x v="5"/>
  </r>
  <r>
    <s v="2010_06"/>
    <n v="2"/>
    <x v="0"/>
    <x v="6"/>
  </r>
  <r>
    <s v="2010_07"/>
    <n v="3"/>
    <x v="0"/>
    <x v="7"/>
  </r>
  <r>
    <s v="2010_08"/>
    <n v="5"/>
    <x v="0"/>
    <x v="8"/>
  </r>
  <r>
    <s v="2010_09"/>
    <n v="8"/>
    <x v="0"/>
    <x v="9"/>
  </r>
  <r>
    <s v="2011_01"/>
    <n v="1"/>
    <x v="1"/>
    <x v="10"/>
  </r>
  <r>
    <s v="2011_010"/>
    <n v="4"/>
    <x v="1"/>
    <x v="0"/>
  </r>
  <r>
    <s v="2011_011"/>
    <n v="3"/>
    <x v="1"/>
    <x v="1"/>
  </r>
  <r>
    <s v="2011_02"/>
    <n v="2"/>
    <x v="1"/>
    <x v="2"/>
  </r>
  <r>
    <s v="2011_03"/>
    <n v="2"/>
    <x v="1"/>
    <x v="3"/>
  </r>
  <r>
    <s v="2011_04"/>
    <n v="4"/>
    <x v="1"/>
    <x v="4"/>
  </r>
  <r>
    <s v="2011_05"/>
    <n v="6"/>
    <x v="1"/>
    <x v="5"/>
  </r>
  <r>
    <s v="2011_06"/>
    <n v="5"/>
    <x v="1"/>
    <x v="6"/>
  </r>
  <r>
    <s v="2011_07"/>
    <n v="4"/>
    <x v="1"/>
    <x v="7"/>
  </r>
  <r>
    <s v="2011_08"/>
    <n v="6"/>
    <x v="1"/>
    <x v="8"/>
  </r>
  <r>
    <s v="2011_09"/>
    <n v="3"/>
    <x v="1"/>
    <x v="9"/>
  </r>
  <r>
    <s v="2012_010"/>
    <n v="2"/>
    <x v="2"/>
    <x v="0"/>
  </r>
  <r>
    <s v="2012_011"/>
    <n v="3"/>
    <x v="2"/>
    <x v="1"/>
  </r>
  <r>
    <s v="2012_012"/>
    <n v="2"/>
    <x v="2"/>
    <x v="11"/>
  </r>
  <r>
    <s v="2012_02"/>
    <n v="2"/>
    <x v="2"/>
    <x v="2"/>
  </r>
  <r>
    <s v="2012_03"/>
    <n v="2"/>
    <x v="2"/>
    <x v="3"/>
  </r>
  <r>
    <s v="2012_04"/>
    <n v="2"/>
    <x v="2"/>
    <x v="4"/>
  </r>
  <r>
    <s v="2012_05"/>
    <n v="3"/>
    <x v="2"/>
    <x v="5"/>
  </r>
  <r>
    <s v="2012_06"/>
    <n v="5"/>
    <x v="2"/>
    <x v="6"/>
  </r>
  <r>
    <s v="2012_07"/>
    <n v="8"/>
    <x v="2"/>
    <x v="7"/>
  </r>
  <r>
    <s v="2012_08"/>
    <n v="4"/>
    <x v="2"/>
    <x v="8"/>
  </r>
  <r>
    <s v="2012_09"/>
    <n v="5"/>
    <x v="2"/>
    <x v="9"/>
  </r>
  <r>
    <s v="2013_01"/>
    <n v="2"/>
    <x v="3"/>
    <x v="10"/>
  </r>
  <r>
    <s v="2013_010"/>
    <n v="3"/>
    <x v="3"/>
    <x v="0"/>
  </r>
  <r>
    <s v="2013_011"/>
    <n v="2"/>
    <x v="3"/>
    <x v="1"/>
  </r>
  <r>
    <s v="2013_02"/>
    <n v="1"/>
    <x v="3"/>
    <x v="2"/>
  </r>
  <r>
    <s v="2013_03"/>
    <n v="2"/>
    <x v="3"/>
    <x v="3"/>
  </r>
  <r>
    <s v="2013_04"/>
    <n v="2"/>
    <x v="3"/>
    <x v="4"/>
  </r>
  <r>
    <s v="2013_05"/>
    <n v="3"/>
    <x v="3"/>
    <x v="5"/>
  </r>
  <r>
    <s v="2013_06"/>
    <n v="4"/>
    <x v="3"/>
    <x v="6"/>
  </r>
  <r>
    <s v="2013_07"/>
    <n v="3"/>
    <x v="3"/>
    <x v="7"/>
  </r>
  <r>
    <s v="2013_08"/>
    <n v="3"/>
    <x v="3"/>
    <x v="8"/>
  </r>
  <r>
    <s v="2013_09"/>
    <n v="3"/>
    <x v="3"/>
    <x v="9"/>
  </r>
  <r>
    <s v="2014_010"/>
    <n v="2"/>
    <x v="4"/>
    <x v="0"/>
  </r>
  <r>
    <s v="2014_04"/>
    <n v="2"/>
    <x v="4"/>
    <x v="4"/>
  </r>
  <r>
    <s v="2014_05"/>
    <n v="2"/>
    <x v="4"/>
    <x v="5"/>
  </r>
  <r>
    <s v="2014_06"/>
    <n v="3"/>
    <x v="4"/>
    <x v="6"/>
  </r>
  <r>
    <s v="2014_07"/>
    <n v="4"/>
    <x v="4"/>
    <x v="7"/>
  </r>
  <r>
    <s v="2014_08"/>
    <n v="4"/>
    <x v="4"/>
    <x v="8"/>
  </r>
  <r>
    <s v="2014_09"/>
    <n v="4"/>
    <x v="4"/>
    <x v="9"/>
  </r>
  <r>
    <s v="2015_01"/>
    <n v="3"/>
    <x v="5"/>
    <x v="10"/>
  </r>
  <r>
    <s v="2015_010"/>
    <n v="1"/>
    <x v="5"/>
    <x v="0"/>
  </r>
  <r>
    <s v="2015_011"/>
    <n v="1"/>
    <x v="5"/>
    <x v="1"/>
  </r>
  <r>
    <s v="2015_02"/>
    <n v="2"/>
    <x v="5"/>
    <x v="2"/>
  </r>
  <r>
    <s v="2015_03"/>
    <n v="1"/>
    <x v="5"/>
    <x v="3"/>
  </r>
  <r>
    <s v="2015_04"/>
    <n v="3"/>
    <x v="5"/>
    <x v="4"/>
  </r>
  <r>
    <s v="2015_05"/>
    <n v="2"/>
    <x v="5"/>
    <x v="5"/>
  </r>
  <r>
    <s v="2015_06"/>
    <n v="2"/>
    <x v="5"/>
    <x v="6"/>
  </r>
  <r>
    <s v="2015_07"/>
    <n v="4"/>
    <x v="5"/>
    <x v="7"/>
  </r>
  <r>
    <s v="2015_08"/>
    <n v="5"/>
    <x v="5"/>
    <x v="8"/>
  </r>
  <r>
    <s v="2015_09"/>
    <n v="4"/>
    <x v="5"/>
    <x v="9"/>
  </r>
  <r>
    <s v="2016_01"/>
    <n v="1"/>
    <x v="6"/>
    <x v="10"/>
  </r>
  <r>
    <s v="2016_010"/>
    <n v="3"/>
    <x v="6"/>
    <x v="0"/>
  </r>
  <r>
    <s v="2016_012"/>
    <n v="1"/>
    <x v="6"/>
    <x v="11"/>
  </r>
  <r>
    <s v="2016_03"/>
    <n v="4"/>
    <x v="6"/>
    <x v="3"/>
  </r>
  <r>
    <s v="2016_04"/>
    <n v="1"/>
    <x v="6"/>
    <x v="4"/>
  </r>
  <r>
    <s v="2016_05"/>
    <n v="5"/>
    <x v="6"/>
    <x v="5"/>
  </r>
  <r>
    <s v="2016_06"/>
    <n v="1"/>
    <x v="6"/>
    <x v="6"/>
  </r>
  <r>
    <s v="2016_07"/>
    <n v="4"/>
    <x v="6"/>
    <x v="7"/>
  </r>
  <r>
    <s v="2016_08"/>
    <n v="4"/>
    <x v="6"/>
    <x v="8"/>
  </r>
  <r>
    <s v="2016_09"/>
    <n v="3"/>
    <x v="6"/>
    <x v="9"/>
  </r>
  <r>
    <s v="2017_01"/>
    <n v="1"/>
    <x v="7"/>
    <x v="10"/>
  </r>
  <r>
    <s v="2017_010"/>
    <n v="1"/>
    <x v="7"/>
    <x v="0"/>
  </r>
  <r>
    <s v="2017_02"/>
    <n v="2"/>
    <x v="7"/>
    <x v="2"/>
  </r>
  <r>
    <s v="2017_03"/>
    <n v="1"/>
    <x v="7"/>
    <x v="3"/>
  </r>
  <r>
    <s v="2017_06"/>
    <n v="3"/>
    <x v="7"/>
    <x v="6"/>
  </r>
  <r>
    <s v="2017_07"/>
    <n v="1"/>
    <x v="7"/>
    <x v="7"/>
  </r>
  <r>
    <s v="2017_08"/>
    <n v="4"/>
    <x v="7"/>
    <x v="8"/>
  </r>
  <r>
    <s v="2017_09"/>
    <n v="3"/>
    <x v="7"/>
    <x v="9"/>
  </r>
  <r>
    <s v="2018_010"/>
    <n v="1"/>
    <x v="8"/>
    <x v="0"/>
  </r>
  <r>
    <s v="2018_02"/>
    <n v="1"/>
    <x v="8"/>
    <x v="2"/>
  </r>
  <r>
    <s v="2018_03"/>
    <n v="3"/>
    <x v="8"/>
    <x v="3"/>
  </r>
  <r>
    <s v="2018_04"/>
    <n v="2"/>
    <x v="8"/>
    <x v="4"/>
  </r>
  <r>
    <s v="2018_05"/>
    <n v="1"/>
    <x v="8"/>
    <x v="5"/>
  </r>
  <r>
    <s v="2018_06"/>
    <n v="3"/>
    <x v="8"/>
    <x v="6"/>
  </r>
  <r>
    <s v="2018_07"/>
    <n v="3"/>
    <x v="8"/>
    <x v="7"/>
  </r>
  <r>
    <s v="2018_08"/>
    <n v="3"/>
    <x v="8"/>
    <x v="8"/>
  </r>
  <r>
    <s v="2018_09"/>
    <n v="3"/>
    <x v="8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CBB2A6-1B8D-4093-9C01-3072DBAE8119}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R2:AE13" firstHeaderRow="1" firstDataRow="2" firstDataCol="1"/>
  <pivotFields count="4">
    <pivotField showAll="0"/>
    <pivotField dataField="1"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showAll="0">
      <items count="13">
        <item x="10"/>
        <item x="2"/>
        <item x="3"/>
        <item x="4"/>
        <item x="5"/>
        <item x="6"/>
        <item x="7"/>
        <item x="8"/>
        <item x="9"/>
        <item x="0"/>
        <item x="1"/>
        <item x="11"/>
        <item t="default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3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survey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EC1C46-253A-48F7-A056-FB111675E164}" name="PivotTable4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R17:AE28" firstHeaderRow="1" firstDataRow="2" firstDataCol="1"/>
  <pivotFields count="7">
    <pivotField showAll="0"/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showAll="0">
      <items count="13">
        <item x="10"/>
        <item x="0"/>
        <item x="1"/>
        <item x="2"/>
        <item x="3"/>
        <item x="4"/>
        <item x="5"/>
        <item x="6"/>
        <item x="7"/>
        <item x="8"/>
        <item x="9"/>
        <item x="11"/>
        <item t="default"/>
      </items>
    </pivotField>
    <pivotField showAll="0"/>
    <pivotField numFmtId="1" showAll="0"/>
    <pivotField dataField="1"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3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Al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7E7AF-F9F4-4878-BD3A-D40C6E51AF61}">
  <dimension ref="A1:AE249"/>
  <sheetViews>
    <sheetView workbookViewId="0">
      <selection activeCell="T13" sqref="T13"/>
    </sheetView>
  </sheetViews>
  <sheetFormatPr defaultColWidth="8.85546875" defaultRowHeight="15" x14ac:dyDescent="0.25"/>
  <cols>
    <col min="18" max="18" width="12.140625" bestFit="1" customWidth="1"/>
    <col min="19" max="19" width="14.85546875" bestFit="1" customWidth="1"/>
    <col min="20" max="22" width="3" bestFit="1" customWidth="1"/>
    <col min="23" max="30" width="3.140625" bestFit="1" customWidth="1"/>
    <col min="31" max="31" width="10" bestFit="1" customWidth="1"/>
  </cols>
  <sheetData>
    <row r="1" spans="1:31" x14ac:dyDescent="0.25">
      <c r="A1" t="s">
        <v>1004</v>
      </c>
    </row>
    <row r="2" spans="1:31" x14ac:dyDescent="0.25">
      <c r="A2" s="2" t="s">
        <v>117</v>
      </c>
      <c r="B2" s="9" t="s">
        <v>108</v>
      </c>
      <c r="C2" s="9" t="s">
        <v>1</v>
      </c>
      <c r="D2" s="9" t="s">
        <v>2</v>
      </c>
      <c r="E2" s="9" t="s">
        <v>108</v>
      </c>
      <c r="F2" s="9" t="s">
        <v>5</v>
      </c>
      <c r="G2" s="9" t="s">
        <v>1005</v>
      </c>
      <c r="I2" s="9" t="s">
        <v>108</v>
      </c>
      <c r="J2" s="9"/>
      <c r="K2" s="9" t="s">
        <v>1006</v>
      </c>
      <c r="M2" t="s">
        <v>112</v>
      </c>
      <c r="N2" s="9" t="s">
        <v>1007</v>
      </c>
      <c r="O2" s="9" t="s">
        <v>1</v>
      </c>
      <c r="P2" s="9" t="s">
        <v>2</v>
      </c>
      <c r="R2" t="s">
        <v>1008</v>
      </c>
      <c r="S2" t="s">
        <v>1009</v>
      </c>
    </row>
    <row r="3" spans="1:31" x14ac:dyDescent="0.25">
      <c r="A3" s="1" t="s">
        <v>1010</v>
      </c>
      <c r="B3" s="1" t="str">
        <f t="shared" ref="B3:B66" si="0">CONCATENATE(C3,"_0",D3)</f>
        <v>2010_02</v>
      </c>
      <c r="C3" s="1">
        <v>2010</v>
      </c>
      <c r="D3" s="1">
        <v>2</v>
      </c>
      <c r="E3" s="1" t="str">
        <f>CONCATENATE(C3, "_", D3)</f>
        <v>2010_2</v>
      </c>
      <c r="F3" s="10">
        <v>1</v>
      </c>
      <c r="G3" s="1">
        <v>0</v>
      </c>
      <c r="I3" s="1" t="s">
        <v>1011</v>
      </c>
      <c r="J3" s="1" t="s">
        <v>1012</v>
      </c>
      <c r="K3">
        <v>4</v>
      </c>
      <c r="M3" s="1" t="s">
        <v>1011</v>
      </c>
      <c r="N3">
        <v>2</v>
      </c>
      <c r="O3">
        <v>2010</v>
      </c>
      <c r="P3">
        <v>10</v>
      </c>
      <c r="R3" t="s">
        <v>117</v>
      </c>
      <c r="S3">
        <v>1</v>
      </c>
      <c r="T3">
        <v>2</v>
      </c>
      <c r="U3">
        <v>3</v>
      </c>
      <c r="V3">
        <v>4</v>
      </c>
      <c r="W3">
        <v>5</v>
      </c>
      <c r="X3">
        <v>6</v>
      </c>
      <c r="Y3">
        <v>7</v>
      </c>
      <c r="Z3">
        <v>8</v>
      </c>
      <c r="AA3">
        <v>9</v>
      </c>
      <c r="AB3">
        <v>10</v>
      </c>
      <c r="AC3">
        <v>11</v>
      </c>
      <c r="AD3">
        <v>12</v>
      </c>
      <c r="AE3" t="s">
        <v>1013</v>
      </c>
    </row>
    <row r="4" spans="1:31" x14ac:dyDescent="0.25">
      <c r="A4" s="1" t="s">
        <v>1014</v>
      </c>
      <c r="B4" s="1" t="str">
        <f t="shared" si="0"/>
        <v>2010_03</v>
      </c>
      <c r="C4" s="1">
        <v>2010</v>
      </c>
      <c r="D4" s="1">
        <v>3</v>
      </c>
      <c r="E4" s="1" t="str">
        <f t="shared" ref="E4:E67" si="1">CONCATENATE(C4, "_", D4)</f>
        <v>2010_3</v>
      </c>
      <c r="F4" s="10">
        <v>2</v>
      </c>
      <c r="G4">
        <f t="shared" ref="G4:G67" si="2">IF(F4&gt;4, 1, 0)</f>
        <v>0</v>
      </c>
      <c r="I4" s="1" t="s">
        <v>1015</v>
      </c>
      <c r="J4" s="1" t="s">
        <v>121</v>
      </c>
      <c r="K4">
        <v>6</v>
      </c>
      <c r="M4" s="1" t="s">
        <v>1015</v>
      </c>
      <c r="N4">
        <v>2</v>
      </c>
      <c r="O4">
        <v>2010</v>
      </c>
      <c r="P4">
        <v>11</v>
      </c>
      <c r="R4" s="1">
        <v>2010</v>
      </c>
      <c r="T4">
        <v>1</v>
      </c>
      <c r="U4">
        <v>1</v>
      </c>
      <c r="V4">
        <v>1</v>
      </c>
      <c r="W4">
        <v>3</v>
      </c>
      <c r="X4">
        <v>2</v>
      </c>
      <c r="Y4">
        <v>3</v>
      </c>
      <c r="Z4">
        <v>5</v>
      </c>
      <c r="AA4">
        <v>8</v>
      </c>
      <c r="AB4">
        <v>2</v>
      </c>
      <c r="AC4">
        <v>2</v>
      </c>
      <c r="AE4">
        <v>28</v>
      </c>
    </row>
    <row r="5" spans="1:31" x14ac:dyDescent="0.25">
      <c r="A5" s="1" t="s">
        <v>1016</v>
      </c>
      <c r="B5" s="1" t="str">
        <f t="shared" si="0"/>
        <v>2010_04</v>
      </c>
      <c r="C5" s="1">
        <v>2010</v>
      </c>
      <c r="D5" s="1">
        <v>4</v>
      </c>
      <c r="E5" s="1" t="str">
        <f t="shared" si="1"/>
        <v>2010_4</v>
      </c>
      <c r="F5" s="10">
        <v>1</v>
      </c>
      <c r="G5">
        <f t="shared" si="2"/>
        <v>0</v>
      </c>
      <c r="I5" s="1" t="s">
        <v>1017</v>
      </c>
      <c r="J5" s="1" t="s">
        <v>1018</v>
      </c>
      <c r="K5">
        <v>1</v>
      </c>
      <c r="M5" s="1" t="s">
        <v>1017</v>
      </c>
      <c r="N5">
        <v>1</v>
      </c>
      <c r="O5">
        <v>2010</v>
      </c>
      <c r="P5">
        <v>2</v>
      </c>
      <c r="R5" s="1">
        <v>2011</v>
      </c>
      <c r="S5">
        <v>1</v>
      </c>
      <c r="T5">
        <v>2</v>
      </c>
      <c r="U5">
        <v>2</v>
      </c>
      <c r="V5">
        <v>4</v>
      </c>
      <c r="W5">
        <v>6</v>
      </c>
      <c r="X5">
        <v>5</v>
      </c>
      <c r="Y5">
        <v>4</v>
      </c>
      <c r="Z5">
        <v>6</v>
      </c>
      <c r="AA5">
        <v>3</v>
      </c>
      <c r="AB5">
        <v>4</v>
      </c>
      <c r="AC5">
        <v>3</v>
      </c>
      <c r="AE5">
        <v>40</v>
      </c>
    </row>
    <row r="6" spans="1:31" x14ac:dyDescent="0.25">
      <c r="A6" s="1" t="s">
        <v>1019</v>
      </c>
      <c r="B6" s="1" t="str">
        <f t="shared" si="0"/>
        <v>2010_05</v>
      </c>
      <c r="C6" s="1">
        <v>2010</v>
      </c>
      <c r="D6" s="1">
        <v>5</v>
      </c>
      <c r="E6" s="1" t="str">
        <f t="shared" si="1"/>
        <v>2010_5</v>
      </c>
      <c r="F6" s="10">
        <v>2</v>
      </c>
      <c r="G6">
        <f t="shared" si="2"/>
        <v>0</v>
      </c>
      <c r="I6" s="1" t="s">
        <v>1020</v>
      </c>
      <c r="J6" s="1" t="s">
        <v>1021</v>
      </c>
      <c r="K6">
        <v>2</v>
      </c>
      <c r="M6" s="1" t="s">
        <v>1020</v>
      </c>
      <c r="N6">
        <v>1</v>
      </c>
      <c r="O6">
        <v>2010</v>
      </c>
      <c r="P6">
        <v>3</v>
      </c>
      <c r="R6" s="1">
        <v>2012</v>
      </c>
      <c r="T6">
        <v>2</v>
      </c>
      <c r="U6">
        <v>2</v>
      </c>
      <c r="V6">
        <v>2</v>
      </c>
      <c r="W6">
        <v>3</v>
      </c>
      <c r="X6">
        <v>5</v>
      </c>
      <c r="Y6">
        <v>8</v>
      </c>
      <c r="Z6">
        <v>4</v>
      </c>
      <c r="AA6">
        <v>5</v>
      </c>
      <c r="AB6">
        <v>2</v>
      </c>
      <c r="AC6">
        <v>3</v>
      </c>
      <c r="AD6">
        <v>2</v>
      </c>
      <c r="AE6">
        <v>38</v>
      </c>
    </row>
    <row r="7" spans="1:31" x14ac:dyDescent="0.25">
      <c r="A7" s="1" t="s">
        <v>3</v>
      </c>
      <c r="B7" s="1" t="str">
        <f t="shared" si="0"/>
        <v>2010_05</v>
      </c>
      <c r="C7" s="1">
        <v>2010</v>
      </c>
      <c r="D7" s="1">
        <v>5</v>
      </c>
      <c r="E7" s="1" t="str">
        <f t="shared" si="1"/>
        <v>2010_5</v>
      </c>
      <c r="F7" s="10">
        <v>4</v>
      </c>
      <c r="G7">
        <v>1</v>
      </c>
      <c r="I7" s="1" t="s">
        <v>1022</v>
      </c>
      <c r="J7" s="1" t="s">
        <v>1023</v>
      </c>
      <c r="K7">
        <v>1</v>
      </c>
      <c r="M7" s="1" t="s">
        <v>1022</v>
      </c>
      <c r="N7">
        <v>1</v>
      </c>
      <c r="O7">
        <v>2010</v>
      </c>
      <c r="P7">
        <v>4</v>
      </c>
      <c r="R7" s="1">
        <v>2013</v>
      </c>
      <c r="S7">
        <v>2</v>
      </c>
      <c r="T7">
        <v>1</v>
      </c>
      <c r="U7">
        <v>2</v>
      </c>
      <c r="V7">
        <v>2</v>
      </c>
      <c r="W7">
        <v>3</v>
      </c>
      <c r="X7">
        <v>4</v>
      </c>
      <c r="Y7">
        <v>3</v>
      </c>
      <c r="Z7">
        <v>3</v>
      </c>
      <c r="AA7">
        <v>3</v>
      </c>
      <c r="AB7">
        <v>3</v>
      </c>
      <c r="AC7">
        <v>2</v>
      </c>
      <c r="AE7">
        <v>28</v>
      </c>
    </row>
    <row r="8" spans="1:31" x14ac:dyDescent="0.25">
      <c r="A8" s="1" t="s">
        <v>1024</v>
      </c>
      <c r="B8" s="1" t="str">
        <f t="shared" si="0"/>
        <v>2010_05</v>
      </c>
      <c r="C8" s="1">
        <v>2010</v>
      </c>
      <c r="D8" s="1">
        <v>5</v>
      </c>
      <c r="E8" s="1" t="str">
        <f t="shared" si="1"/>
        <v>2010_5</v>
      </c>
      <c r="F8" s="10">
        <v>3</v>
      </c>
      <c r="G8">
        <f t="shared" si="2"/>
        <v>0</v>
      </c>
      <c r="I8" s="1" t="s">
        <v>1025</v>
      </c>
      <c r="J8" s="1" t="s">
        <v>118</v>
      </c>
      <c r="K8">
        <v>9</v>
      </c>
      <c r="M8" s="1" t="s">
        <v>1025</v>
      </c>
      <c r="N8">
        <v>3</v>
      </c>
      <c r="O8">
        <v>2010</v>
      </c>
      <c r="P8">
        <v>5</v>
      </c>
      <c r="R8" s="1">
        <v>2014</v>
      </c>
      <c r="V8">
        <v>2</v>
      </c>
      <c r="W8">
        <v>2</v>
      </c>
      <c r="X8">
        <v>3</v>
      </c>
      <c r="Y8">
        <v>4</v>
      </c>
      <c r="Z8">
        <v>4</v>
      </c>
      <c r="AA8">
        <v>4</v>
      </c>
      <c r="AB8">
        <v>2</v>
      </c>
      <c r="AE8">
        <v>21</v>
      </c>
    </row>
    <row r="9" spans="1:31" x14ac:dyDescent="0.25">
      <c r="A9" s="1" t="s">
        <v>1026</v>
      </c>
      <c r="B9" s="1" t="str">
        <f t="shared" si="0"/>
        <v>2010_06</v>
      </c>
      <c r="C9" s="1">
        <v>2010</v>
      </c>
      <c r="D9" s="1">
        <v>6</v>
      </c>
      <c r="E9" s="1" t="str">
        <f t="shared" si="1"/>
        <v>2010_6</v>
      </c>
      <c r="F9" s="10">
        <v>1</v>
      </c>
      <c r="G9">
        <f t="shared" si="2"/>
        <v>0</v>
      </c>
      <c r="I9" s="1" t="s">
        <v>1027</v>
      </c>
      <c r="J9" s="1" t="s">
        <v>1028</v>
      </c>
      <c r="K9">
        <v>2</v>
      </c>
      <c r="M9" s="1" t="s">
        <v>1027</v>
      </c>
      <c r="N9">
        <v>2</v>
      </c>
      <c r="O9">
        <v>2010</v>
      </c>
      <c r="P9">
        <v>6</v>
      </c>
      <c r="R9" s="1">
        <v>2015</v>
      </c>
      <c r="S9">
        <v>3</v>
      </c>
      <c r="T9">
        <v>2</v>
      </c>
      <c r="U9">
        <v>1</v>
      </c>
      <c r="V9">
        <v>3</v>
      </c>
      <c r="W9">
        <v>2</v>
      </c>
      <c r="X9">
        <v>2</v>
      </c>
      <c r="Y9">
        <v>4</v>
      </c>
      <c r="Z9">
        <v>5</v>
      </c>
      <c r="AA9">
        <v>4</v>
      </c>
      <c r="AB9">
        <v>1</v>
      </c>
      <c r="AC9">
        <v>1</v>
      </c>
      <c r="AE9">
        <v>28</v>
      </c>
    </row>
    <row r="10" spans="1:31" x14ac:dyDescent="0.25">
      <c r="A10" s="1" t="s">
        <v>1029</v>
      </c>
      <c r="B10" s="1" t="str">
        <f t="shared" si="0"/>
        <v>2010_06</v>
      </c>
      <c r="C10" s="1">
        <v>2010</v>
      </c>
      <c r="D10" s="1">
        <v>6</v>
      </c>
      <c r="E10" s="1" t="str">
        <f t="shared" si="1"/>
        <v>2010_6</v>
      </c>
      <c r="F10" s="10">
        <v>1</v>
      </c>
      <c r="G10">
        <f t="shared" si="2"/>
        <v>0</v>
      </c>
      <c r="I10" s="1" t="s">
        <v>1030</v>
      </c>
      <c r="J10" s="1" t="s">
        <v>123</v>
      </c>
      <c r="K10">
        <v>6</v>
      </c>
      <c r="M10" s="1" t="s">
        <v>1030</v>
      </c>
      <c r="N10">
        <v>3</v>
      </c>
      <c r="O10">
        <v>2010</v>
      </c>
      <c r="P10">
        <v>7</v>
      </c>
      <c r="R10" s="1">
        <v>2016</v>
      </c>
      <c r="S10">
        <v>1</v>
      </c>
      <c r="U10">
        <v>4</v>
      </c>
      <c r="V10">
        <v>1</v>
      </c>
      <c r="W10">
        <v>5</v>
      </c>
      <c r="X10">
        <v>1</v>
      </c>
      <c r="Y10">
        <v>4</v>
      </c>
      <c r="Z10">
        <v>4</v>
      </c>
      <c r="AA10">
        <v>3</v>
      </c>
      <c r="AB10">
        <v>3</v>
      </c>
      <c r="AD10">
        <v>1</v>
      </c>
      <c r="AE10">
        <v>27</v>
      </c>
    </row>
    <row r="11" spans="1:31" x14ac:dyDescent="0.25">
      <c r="A11" s="1" t="s">
        <v>1031</v>
      </c>
      <c r="B11" s="1" t="str">
        <f t="shared" si="0"/>
        <v>2010_07</v>
      </c>
      <c r="C11" s="1">
        <v>2010</v>
      </c>
      <c r="D11" s="1">
        <v>7</v>
      </c>
      <c r="E11" s="1" t="str">
        <f t="shared" si="1"/>
        <v>2010_7</v>
      </c>
      <c r="F11" s="10">
        <v>1</v>
      </c>
      <c r="G11">
        <f t="shared" si="2"/>
        <v>0</v>
      </c>
      <c r="I11" s="1" t="s">
        <v>1032</v>
      </c>
      <c r="J11" s="1" t="s">
        <v>125</v>
      </c>
      <c r="K11">
        <v>14</v>
      </c>
      <c r="M11" s="1" t="s">
        <v>1032</v>
      </c>
      <c r="N11">
        <v>5</v>
      </c>
      <c r="O11">
        <v>2010</v>
      </c>
      <c r="P11">
        <v>8</v>
      </c>
      <c r="R11" s="1">
        <v>2017</v>
      </c>
      <c r="S11">
        <v>1</v>
      </c>
      <c r="T11">
        <v>2</v>
      </c>
      <c r="U11">
        <v>1</v>
      </c>
      <c r="X11">
        <v>3</v>
      </c>
      <c r="Y11">
        <v>1</v>
      </c>
      <c r="Z11">
        <v>4</v>
      </c>
      <c r="AA11">
        <v>3</v>
      </c>
      <c r="AB11">
        <v>1</v>
      </c>
      <c r="AE11">
        <v>16</v>
      </c>
    </row>
    <row r="12" spans="1:31" x14ac:dyDescent="0.25">
      <c r="A12" s="1" t="s">
        <v>1033</v>
      </c>
      <c r="B12" s="1" t="str">
        <f t="shared" si="0"/>
        <v>2010_07</v>
      </c>
      <c r="C12" s="1">
        <v>2010</v>
      </c>
      <c r="D12" s="1">
        <v>7</v>
      </c>
      <c r="E12" s="1" t="str">
        <f t="shared" si="1"/>
        <v>2010_7</v>
      </c>
      <c r="F12" s="10">
        <v>1</v>
      </c>
      <c r="G12">
        <f t="shared" si="2"/>
        <v>0</v>
      </c>
      <c r="I12" s="1" t="s">
        <v>1034</v>
      </c>
      <c r="J12" s="1" t="s">
        <v>131</v>
      </c>
      <c r="K12">
        <v>19</v>
      </c>
      <c r="M12" s="1" t="s">
        <v>1034</v>
      </c>
      <c r="N12">
        <v>8</v>
      </c>
      <c r="O12">
        <v>2010</v>
      </c>
      <c r="P12">
        <v>9</v>
      </c>
      <c r="R12" s="1">
        <v>2018</v>
      </c>
      <c r="T12">
        <v>1</v>
      </c>
      <c r="U12">
        <v>3</v>
      </c>
      <c r="V12">
        <v>2</v>
      </c>
      <c r="W12">
        <v>1</v>
      </c>
      <c r="X12">
        <v>3</v>
      </c>
      <c r="Y12">
        <v>3</v>
      </c>
      <c r="Z12">
        <v>3</v>
      </c>
      <c r="AA12">
        <v>3</v>
      </c>
      <c r="AB12">
        <v>1</v>
      </c>
      <c r="AE12">
        <v>20</v>
      </c>
    </row>
    <row r="13" spans="1:31" x14ac:dyDescent="0.25">
      <c r="A13" s="1" t="s">
        <v>4</v>
      </c>
      <c r="B13" s="1" t="str">
        <f t="shared" si="0"/>
        <v>2010_07</v>
      </c>
      <c r="C13" s="1">
        <v>2010</v>
      </c>
      <c r="D13" s="1">
        <v>7</v>
      </c>
      <c r="E13" s="1" t="str">
        <f t="shared" si="1"/>
        <v>2010_7</v>
      </c>
      <c r="F13" s="10">
        <v>4</v>
      </c>
      <c r="G13">
        <v>1</v>
      </c>
      <c r="I13" s="1" t="s">
        <v>1035</v>
      </c>
      <c r="J13" s="1" t="s">
        <v>1036</v>
      </c>
      <c r="K13">
        <v>1</v>
      </c>
      <c r="M13" s="1" t="s">
        <v>1035</v>
      </c>
      <c r="N13">
        <v>1</v>
      </c>
      <c r="O13">
        <v>2011</v>
      </c>
      <c r="P13">
        <v>1</v>
      </c>
      <c r="R13" s="1" t="s">
        <v>1013</v>
      </c>
      <c r="S13">
        <v>8</v>
      </c>
      <c r="T13">
        <v>11</v>
      </c>
      <c r="U13">
        <v>16</v>
      </c>
      <c r="V13">
        <v>17</v>
      </c>
      <c r="W13">
        <v>25</v>
      </c>
      <c r="X13">
        <v>28</v>
      </c>
      <c r="Y13">
        <v>34</v>
      </c>
      <c r="Z13">
        <v>38</v>
      </c>
      <c r="AA13">
        <v>36</v>
      </c>
      <c r="AB13">
        <v>19</v>
      </c>
      <c r="AC13">
        <v>11</v>
      </c>
      <c r="AD13">
        <v>3</v>
      </c>
      <c r="AE13">
        <v>246</v>
      </c>
    </row>
    <row r="14" spans="1:31" x14ac:dyDescent="0.25">
      <c r="A14" s="1" t="s">
        <v>6</v>
      </c>
      <c r="B14" s="1" t="str">
        <f t="shared" si="0"/>
        <v>2010_08</v>
      </c>
      <c r="C14" s="1">
        <v>2010</v>
      </c>
      <c r="D14" s="1">
        <v>8</v>
      </c>
      <c r="E14" s="1" t="str">
        <f t="shared" si="1"/>
        <v>2010_8</v>
      </c>
      <c r="F14" s="10">
        <v>4</v>
      </c>
      <c r="G14">
        <v>1</v>
      </c>
      <c r="I14" s="1" t="s">
        <v>1037</v>
      </c>
      <c r="J14" s="1" t="s">
        <v>135</v>
      </c>
      <c r="K14">
        <v>8</v>
      </c>
      <c r="M14" s="1" t="s">
        <v>1037</v>
      </c>
      <c r="N14">
        <v>4</v>
      </c>
      <c r="O14">
        <v>2011</v>
      </c>
      <c r="P14">
        <v>10</v>
      </c>
    </row>
    <row r="15" spans="1:31" x14ac:dyDescent="0.25">
      <c r="A15" s="1" t="s">
        <v>7</v>
      </c>
      <c r="B15" s="1" t="str">
        <f t="shared" si="0"/>
        <v>2010_08</v>
      </c>
      <c r="C15" s="1">
        <v>2010</v>
      </c>
      <c r="D15" s="1">
        <v>8</v>
      </c>
      <c r="E15" s="1" t="str">
        <f t="shared" si="1"/>
        <v>2010_8</v>
      </c>
      <c r="F15" s="10">
        <v>4</v>
      </c>
      <c r="G15">
        <v>1</v>
      </c>
      <c r="I15" s="1" t="s">
        <v>1038</v>
      </c>
      <c r="J15" s="1" t="s">
        <v>141</v>
      </c>
      <c r="K15">
        <v>6</v>
      </c>
      <c r="M15" s="1" t="s">
        <v>1038</v>
      </c>
      <c r="N15">
        <v>3</v>
      </c>
      <c r="O15">
        <v>2011</v>
      </c>
      <c r="P15">
        <v>11</v>
      </c>
    </row>
    <row r="16" spans="1:31" x14ac:dyDescent="0.25">
      <c r="A16" s="1" t="s">
        <v>8</v>
      </c>
      <c r="B16" s="1" t="str">
        <f t="shared" si="0"/>
        <v>2010_08</v>
      </c>
      <c r="C16" s="1">
        <v>2010</v>
      </c>
      <c r="D16" s="1">
        <v>8</v>
      </c>
      <c r="E16" s="1" t="str">
        <f t="shared" si="1"/>
        <v>2010_8</v>
      </c>
      <c r="F16" s="10">
        <v>4</v>
      </c>
      <c r="G16">
        <v>1</v>
      </c>
      <c r="I16" s="1" t="s">
        <v>1039</v>
      </c>
      <c r="J16" s="1" t="s">
        <v>144</v>
      </c>
      <c r="K16">
        <v>6</v>
      </c>
      <c r="M16" s="1" t="s">
        <v>1039</v>
      </c>
      <c r="N16">
        <v>2</v>
      </c>
      <c r="O16">
        <v>2011</v>
      </c>
      <c r="P16">
        <v>2</v>
      </c>
    </row>
    <row r="17" spans="1:31" x14ac:dyDescent="0.25">
      <c r="A17" s="1" t="s">
        <v>1040</v>
      </c>
      <c r="B17" s="1" t="str">
        <f t="shared" si="0"/>
        <v>2010_08</v>
      </c>
      <c r="C17" s="1">
        <v>2010</v>
      </c>
      <c r="D17" s="1">
        <v>8</v>
      </c>
      <c r="E17" s="1" t="str">
        <f t="shared" si="1"/>
        <v>2010_8</v>
      </c>
      <c r="F17" s="10">
        <v>1</v>
      </c>
      <c r="G17">
        <f t="shared" si="2"/>
        <v>0</v>
      </c>
      <c r="I17" s="1" t="s">
        <v>1041</v>
      </c>
      <c r="J17" s="1" t="s">
        <v>1042</v>
      </c>
      <c r="K17">
        <v>3</v>
      </c>
      <c r="M17" s="1" t="s">
        <v>1041</v>
      </c>
      <c r="N17">
        <v>2</v>
      </c>
      <c r="O17">
        <v>2011</v>
      </c>
      <c r="P17">
        <v>3</v>
      </c>
      <c r="R17" t="s">
        <v>1043</v>
      </c>
      <c r="S17" t="s">
        <v>1009</v>
      </c>
    </row>
    <row r="18" spans="1:31" x14ac:dyDescent="0.25">
      <c r="A18" s="1" t="s">
        <v>1044</v>
      </c>
      <c r="B18" s="1" t="str">
        <f t="shared" si="0"/>
        <v>2010_08</v>
      </c>
      <c r="C18" s="1">
        <v>2010</v>
      </c>
      <c r="D18" s="1">
        <v>8</v>
      </c>
      <c r="E18" s="1" t="str">
        <f t="shared" si="1"/>
        <v>2010_8</v>
      </c>
      <c r="F18" s="10">
        <v>1</v>
      </c>
      <c r="G18">
        <f t="shared" si="2"/>
        <v>0</v>
      </c>
      <c r="I18" s="1" t="s">
        <v>1045</v>
      </c>
      <c r="J18" s="1" t="s">
        <v>147</v>
      </c>
      <c r="K18">
        <v>8</v>
      </c>
      <c r="M18" s="1" t="s">
        <v>1045</v>
      </c>
      <c r="N18">
        <v>4</v>
      </c>
      <c r="O18">
        <v>2011</v>
      </c>
      <c r="P18">
        <v>4</v>
      </c>
      <c r="R18" t="s">
        <v>117</v>
      </c>
      <c r="S18">
        <v>1</v>
      </c>
      <c r="T18">
        <v>2</v>
      </c>
      <c r="U18">
        <v>3</v>
      </c>
      <c r="V18">
        <v>4</v>
      </c>
      <c r="W18">
        <v>5</v>
      </c>
      <c r="X18">
        <v>6</v>
      </c>
      <c r="Y18">
        <v>7</v>
      </c>
      <c r="Z18">
        <v>8</v>
      </c>
      <c r="AA18">
        <v>9</v>
      </c>
      <c r="AB18">
        <v>10</v>
      </c>
      <c r="AC18">
        <v>11</v>
      </c>
      <c r="AD18">
        <v>12</v>
      </c>
      <c r="AE18" t="s">
        <v>1013</v>
      </c>
    </row>
    <row r="19" spans="1:31" x14ac:dyDescent="0.25">
      <c r="A19" s="1" t="s">
        <v>1046</v>
      </c>
      <c r="B19" s="1" t="str">
        <f t="shared" si="0"/>
        <v>2010_09</v>
      </c>
      <c r="C19" s="1">
        <v>2010</v>
      </c>
      <c r="D19" s="1">
        <v>9</v>
      </c>
      <c r="E19" s="1" t="str">
        <f t="shared" si="1"/>
        <v>2010_9</v>
      </c>
      <c r="F19" s="10">
        <v>3</v>
      </c>
      <c r="G19">
        <f t="shared" si="2"/>
        <v>0</v>
      </c>
      <c r="I19" s="1" t="s">
        <v>1047</v>
      </c>
      <c r="J19" s="1" t="s">
        <v>149</v>
      </c>
      <c r="K19">
        <v>16</v>
      </c>
      <c r="M19" s="1" t="s">
        <v>1047</v>
      </c>
      <c r="N19">
        <v>6</v>
      </c>
      <c r="O19">
        <v>2011</v>
      </c>
      <c r="P19">
        <v>5</v>
      </c>
      <c r="R19" s="1">
        <v>2010</v>
      </c>
      <c r="T19">
        <v>0</v>
      </c>
      <c r="U19">
        <v>0</v>
      </c>
      <c r="V19">
        <v>0</v>
      </c>
      <c r="W19">
        <v>1</v>
      </c>
      <c r="X19">
        <v>0</v>
      </c>
      <c r="Y19">
        <v>1</v>
      </c>
      <c r="Z19">
        <v>3</v>
      </c>
      <c r="AA19">
        <v>2</v>
      </c>
      <c r="AB19">
        <v>0</v>
      </c>
      <c r="AC19">
        <v>1</v>
      </c>
      <c r="AE19">
        <v>8</v>
      </c>
    </row>
    <row r="20" spans="1:31" x14ac:dyDescent="0.25">
      <c r="A20" s="1" t="s">
        <v>1048</v>
      </c>
      <c r="B20" s="1" t="str">
        <f t="shared" si="0"/>
        <v>2010_09</v>
      </c>
      <c r="C20" s="1">
        <v>2010</v>
      </c>
      <c r="D20" s="1">
        <v>9</v>
      </c>
      <c r="E20" s="1" t="str">
        <f t="shared" si="1"/>
        <v>2010_9</v>
      </c>
      <c r="F20" s="10">
        <v>1</v>
      </c>
      <c r="G20">
        <f t="shared" si="2"/>
        <v>0</v>
      </c>
      <c r="I20" s="1" t="s">
        <v>1049</v>
      </c>
      <c r="J20" s="1" t="s">
        <v>152</v>
      </c>
      <c r="K20">
        <v>13</v>
      </c>
      <c r="M20" s="1" t="s">
        <v>1049</v>
      </c>
      <c r="N20">
        <v>5</v>
      </c>
      <c r="O20">
        <v>2011</v>
      </c>
      <c r="P20">
        <v>6</v>
      </c>
      <c r="R20" s="1">
        <v>2011</v>
      </c>
      <c r="S20">
        <v>0</v>
      </c>
      <c r="T20">
        <v>1</v>
      </c>
      <c r="U20">
        <v>0</v>
      </c>
      <c r="V20">
        <v>1</v>
      </c>
      <c r="W20">
        <v>3</v>
      </c>
      <c r="X20">
        <v>2</v>
      </c>
      <c r="Y20">
        <v>2</v>
      </c>
      <c r="Z20">
        <v>2</v>
      </c>
      <c r="AA20">
        <v>2</v>
      </c>
      <c r="AB20">
        <v>1</v>
      </c>
      <c r="AC20">
        <v>1</v>
      </c>
      <c r="AE20">
        <v>15</v>
      </c>
    </row>
    <row r="21" spans="1:31" x14ac:dyDescent="0.25">
      <c r="A21" s="1" t="s">
        <v>1050</v>
      </c>
      <c r="B21" s="1" t="str">
        <f t="shared" si="0"/>
        <v>2010_09</v>
      </c>
      <c r="C21" s="1">
        <v>2010</v>
      </c>
      <c r="D21" s="1">
        <v>9</v>
      </c>
      <c r="E21" s="1" t="str">
        <f t="shared" si="1"/>
        <v>2010_9</v>
      </c>
      <c r="F21" s="10">
        <v>2</v>
      </c>
      <c r="G21">
        <f t="shared" si="2"/>
        <v>0</v>
      </c>
      <c r="I21" s="1" t="s">
        <v>1051</v>
      </c>
      <c r="J21" s="1" t="s">
        <v>160</v>
      </c>
      <c r="K21">
        <v>11</v>
      </c>
      <c r="M21" s="1" t="s">
        <v>1051</v>
      </c>
      <c r="N21">
        <v>4</v>
      </c>
      <c r="O21">
        <v>2011</v>
      </c>
      <c r="P21">
        <v>7</v>
      </c>
      <c r="R21" s="1">
        <v>2012</v>
      </c>
      <c r="T21">
        <v>0</v>
      </c>
      <c r="U21">
        <v>1</v>
      </c>
      <c r="V21">
        <v>1</v>
      </c>
      <c r="W21">
        <v>2</v>
      </c>
      <c r="X21">
        <v>4</v>
      </c>
      <c r="Y21">
        <v>1</v>
      </c>
      <c r="Z21">
        <v>2</v>
      </c>
      <c r="AA21">
        <v>2</v>
      </c>
      <c r="AB21">
        <v>1</v>
      </c>
      <c r="AC21">
        <v>1</v>
      </c>
      <c r="AD21">
        <v>1</v>
      </c>
      <c r="AE21">
        <v>16</v>
      </c>
    </row>
    <row r="22" spans="1:31" x14ac:dyDescent="0.25">
      <c r="A22" s="1" t="s">
        <v>1052</v>
      </c>
      <c r="B22" s="1" t="str">
        <f t="shared" si="0"/>
        <v>2010_09</v>
      </c>
      <c r="C22" s="1">
        <v>2010</v>
      </c>
      <c r="D22" s="1">
        <v>9</v>
      </c>
      <c r="E22" s="1" t="str">
        <f t="shared" si="1"/>
        <v>2010_9</v>
      </c>
      <c r="F22" s="10">
        <v>2</v>
      </c>
      <c r="G22">
        <f t="shared" si="2"/>
        <v>0</v>
      </c>
      <c r="I22" s="1" t="s">
        <v>1053</v>
      </c>
      <c r="J22" s="1" t="s">
        <v>163</v>
      </c>
      <c r="K22">
        <v>14</v>
      </c>
      <c r="M22" s="1" t="s">
        <v>1053</v>
      </c>
      <c r="N22">
        <v>6</v>
      </c>
      <c r="O22">
        <v>2011</v>
      </c>
      <c r="P22">
        <v>8</v>
      </c>
      <c r="R22" s="1">
        <v>2013</v>
      </c>
      <c r="S22">
        <v>1</v>
      </c>
      <c r="T22">
        <v>1</v>
      </c>
      <c r="U22">
        <v>1</v>
      </c>
      <c r="V22">
        <v>1</v>
      </c>
      <c r="W22">
        <v>1</v>
      </c>
      <c r="X22">
        <v>3</v>
      </c>
      <c r="Y22">
        <v>2</v>
      </c>
      <c r="Z22">
        <v>2</v>
      </c>
      <c r="AA22">
        <v>1</v>
      </c>
      <c r="AB22">
        <v>0</v>
      </c>
      <c r="AC22">
        <v>0</v>
      </c>
      <c r="AE22">
        <v>13</v>
      </c>
    </row>
    <row r="23" spans="1:31" x14ac:dyDescent="0.25">
      <c r="A23" s="1" t="s">
        <v>9</v>
      </c>
      <c r="B23" s="1" t="str">
        <f t="shared" si="0"/>
        <v>2010_09</v>
      </c>
      <c r="C23" s="1">
        <v>2010</v>
      </c>
      <c r="D23" s="1">
        <v>9</v>
      </c>
      <c r="E23" s="1" t="str">
        <f t="shared" si="1"/>
        <v>2010_9</v>
      </c>
      <c r="F23" s="10">
        <v>4</v>
      </c>
      <c r="G23">
        <v>1</v>
      </c>
      <c r="I23" s="1" t="s">
        <v>1054</v>
      </c>
      <c r="J23" s="1" t="s">
        <v>166</v>
      </c>
      <c r="K23">
        <v>9</v>
      </c>
      <c r="M23" s="1" t="s">
        <v>1054</v>
      </c>
      <c r="N23">
        <v>3</v>
      </c>
      <c r="O23">
        <v>2011</v>
      </c>
      <c r="P23">
        <v>9</v>
      </c>
      <c r="R23" s="1">
        <v>2014</v>
      </c>
      <c r="V23">
        <v>0</v>
      </c>
      <c r="W23">
        <v>1</v>
      </c>
      <c r="X23">
        <v>2</v>
      </c>
      <c r="Y23">
        <v>2</v>
      </c>
      <c r="Z23">
        <v>1</v>
      </c>
      <c r="AA23">
        <v>3</v>
      </c>
      <c r="AB23">
        <v>0</v>
      </c>
      <c r="AE23">
        <v>9</v>
      </c>
    </row>
    <row r="24" spans="1:31" x14ac:dyDescent="0.25">
      <c r="A24" s="1" t="s">
        <v>1055</v>
      </c>
      <c r="B24" s="1" t="str">
        <f t="shared" si="0"/>
        <v>2010_09</v>
      </c>
      <c r="C24" s="1">
        <v>2010</v>
      </c>
      <c r="D24" s="1">
        <v>9</v>
      </c>
      <c r="E24" s="1" t="str">
        <f t="shared" si="1"/>
        <v>2010_9</v>
      </c>
      <c r="F24" s="10">
        <v>2</v>
      </c>
      <c r="G24">
        <f t="shared" si="2"/>
        <v>0</v>
      </c>
      <c r="I24" s="1" t="s">
        <v>1056</v>
      </c>
      <c r="J24" s="1" t="s">
        <v>169</v>
      </c>
      <c r="K24">
        <v>5</v>
      </c>
      <c r="M24" s="1" t="s">
        <v>1056</v>
      </c>
      <c r="N24">
        <v>2</v>
      </c>
      <c r="O24">
        <v>2012</v>
      </c>
      <c r="P24">
        <v>10</v>
      </c>
      <c r="R24" s="1">
        <v>2015</v>
      </c>
      <c r="S24">
        <v>2</v>
      </c>
      <c r="T24">
        <v>1</v>
      </c>
      <c r="U24">
        <v>0</v>
      </c>
      <c r="V24">
        <v>0</v>
      </c>
      <c r="W24">
        <v>0</v>
      </c>
      <c r="X24">
        <v>0</v>
      </c>
      <c r="Y24">
        <v>1</v>
      </c>
      <c r="Z24">
        <v>2</v>
      </c>
      <c r="AA24">
        <v>1</v>
      </c>
      <c r="AB24">
        <v>0</v>
      </c>
      <c r="AC24">
        <v>0</v>
      </c>
      <c r="AE24">
        <v>7</v>
      </c>
    </row>
    <row r="25" spans="1:31" x14ac:dyDescent="0.25">
      <c r="A25" s="1" t="s">
        <v>1057</v>
      </c>
      <c r="B25" s="1" t="str">
        <f t="shared" si="0"/>
        <v>2010_09</v>
      </c>
      <c r="C25" s="1">
        <v>2010</v>
      </c>
      <c r="D25" s="1">
        <v>9</v>
      </c>
      <c r="E25" s="1" t="str">
        <f t="shared" si="1"/>
        <v>2010_9</v>
      </c>
      <c r="F25" s="10">
        <v>1</v>
      </c>
      <c r="G25">
        <f t="shared" si="2"/>
        <v>0</v>
      </c>
      <c r="I25" s="1" t="s">
        <v>1058</v>
      </c>
      <c r="J25" s="1" t="s">
        <v>174</v>
      </c>
      <c r="K25">
        <v>7</v>
      </c>
      <c r="M25" s="1" t="s">
        <v>1058</v>
      </c>
      <c r="N25">
        <v>3</v>
      </c>
      <c r="O25">
        <v>2012</v>
      </c>
      <c r="P25">
        <v>11</v>
      </c>
      <c r="R25" s="1">
        <v>2016</v>
      </c>
      <c r="S25">
        <v>1</v>
      </c>
      <c r="U25">
        <v>0</v>
      </c>
      <c r="V25">
        <v>0</v>
      </c>
      <c r="W25">
        <v>3</v>
      </c>
      <c r="X25">
        <v>1</v>
      </c>
      <c r="Y25">
        <v>2</v>
      </c>
      <c r="Z25">
        <v>2</v>
      </c>
      <c r="AA25">
        <v>3</v>
      </c>
      <c r="AB25">
        <v>1</v>
      </c>
      <c r="AD25">
        <v>1</v>
      </c>
      <c r="AE25">
        <v>14</v>
      </c>
    </row>
    <row r="26" spans="1:31" x14ac:dyDescent="0.25">
      <c r="A26" s="1" t="s">
        <v>10</v>
      </c>
      <c r="B26" s="1" t="str">
        <f t="shared" si="0"/>
        <v>2010_09</v>
      </c>
      <c r="C26" s="1">
        <v>2010</v>
      </c>
      <c r="D26" s="1">
        <v>9</v>
      </c>
      <c r="E26" s="1" t="str">
        <f t="shared" si="1"/>
        <v>2010_9</v>
      </c>
      <c r="F26" s="10">
        <v>4</v>
      </c>
      <c r="G26">
        <v>1</v>
      </c>
      <c r="I26" s="1" t="s">
        <v>1059</v>
      </c>
      <c r="J26" s="1" t="s">
        <v>185</v>
      </c>
      <c r="K26">
        <v>6</v>
      </c>
      <c r="M26" s="1" t="s">
        <v>1059</v>
      </c>
      <c r="N26">
        <v>2</v>
      </c>
      <c r="O26">
        <v>2012</v>
      </c>
      <c r="P26">
        <v>12</v>
      </c>
      <c r="R26" s="1">
        <v>2017</v>
      </c>
      <c r="S26">
        <v>1</v>
      </c>
      <c r="T26">
        <v>1</v>
      </c>
      <c r="U26">
        <v>0</v>
      </c>
      <c r="X26">
        <v>3</v>
      </c>
      <c r="Y26">
        <v>0</v>
      </c>
      <c r="Z26">
        <v>3</v>
      </c>
      <c r="AA26">
        <v>1</v>
      </c>
      <c r="AB26">
        <v>1</v>
      </c>
      <c r="AE26">
        <v>10</v>
      </c>
    </row>
    <row r="27" spans="1:31" x14ac:dyDescent="0.25">
      <c r="A27" s="1" t="s">
        <v>1060</v>
      </c>
      <c r="B27" s="1" t="str">
        <f t="shared" si="0"/>
        <v>2010_010</v>
      </c>
      <c r="C27" s="1">
        <v>2010</v>
      </c>
      <c r="D27" s="1">
        <v>10</v>
      </c>
      <c r="E27" s="1" t="str">
        <f t="shared" si="1"/>
        <v>2010_10</v>
      </c>
      <c r="F27" s="10">
        <v>1</v>
      </c>
      <c r="G27">
        <f t="shared" si="2"/>
        <v>0</v>
      </c>
      <c r="I27" s="1" t="s">
        <v>1061</v>
      </c>
      <c r="J27" s="1" t="s">
        <v>1062</v>
      </c>
      <c r="K27">
        <v>3</v>
      </c>
      <c r="M27" s="1" t="s">
        <v>1061</v>
      </c>
      <c r="N27">
        <v>2</v>
      </c>
      <c r="O27">
        <v>2012</v>
      </c>
      <c r="P27">
        <v>2</v>
      </c>
      <c r="R27" s="1">
        <v>2018</v>
      </c>
      <c r="T27">
        <v>0</v>
      </c>
      <c r="U27">
        <v>1</v>
      </c>
      <c r="V27">
        <v>1</v>
      </c>
      <c r="W27">
        <v>1</v>
      </c>
      <c r="X27">
        <v>2</v>
      </c>
      <c r="Y27">
        <v>0</v>
      </c>
      <c r="Z27">
        <v>0</v>
      </c>
      <c r="AA27">
        <v>0</v>
      </c>
      <c r="AB27">
        <v>0</v>
      </c>
      <c r="AE27">
        <v>5</v>
      </c>
    </row>
    <row r="28" spans="1:31" x14ac:dyDescent="0.25">
      <c r="A28" s="1" t="s">
        <v>1063</v>
      </c>
      <c r="B28" s="1" t="str">
        <f t="shared" si="0"/>
        <v>2010_010</v>
      </c>
      <c r="C28" s="1">
        <v>2010</v>
      </c>
      <c r="D28" s="1">
        <v>10</v>
      </c>
      <c r="E28" s="1" t="str">
        <f t="shared" si="1"/>
        <v>2010_10</v>
      </c>
      <c r="F28" s="10">
        <v>3</v>
      </c>
      <c r="G28">
        <f t="shared" si="2"/>
        <v>0</v>
      </c>
      <c r="I28" s="1" t="s">
        <v>1064</v>
      </c>
      <c r="J28" s="1" t="s">
        <v>190</v>
      </c>
      <c r="K28">
        <v>5</v>
      </c>
      <c r="M28" s="1" t="s">
        <v>1064</v>
      </c>
      <c r="N28">
        <v>2</v>
      </c>
      <c r="O28">
        <v>2012</v>
      </c>
      <c r="P28">
        <v>3</v>
      </c>
      <c r="R28" s="1" t="s">
        <v>1013</v>
      </c>
      <c r="S28">
        <v>5</v>
      </c>
      <c r="T28">
        <v>4</v>
      </c>
      <c r="U28">
        <v>3</v>
      </c>
      <c r="V28">
        <v>4</v>
      </c>
      <c r="W28">
        <v>12</v>
      </c>
      <c r="X28">
        <v>17</v>
      </c>
      <c r="Y28">
        <v>11</v>
      </c>
      <c r="Z28">
        <v>17</v>
      </c>
      <c r="AA28">
        <v>15</v>
      </c>
      <c r="AB28">
        <v>4</v>
      </c>
      <c r="AC28">
        <v>3</v>
      </c>
      <c r="AD28">
        <v>2</v>
      </c>
      <c r="AE28">
        <v>97</v>
      </c>
    </row>
    <row r="29" spans="1:31" x14ac:dyDescent="0.25">
      <c r="A29" s="1" t="s">
        <v>1065</v>
      </c>
      <c r="B29" s="1" t="str">
        <f t="shared" si="0"/>
        <v>2010_011</v>
      </c>
      <c r="C29" s="1">
        <v>2010</v>
      </c>
      <c r="D29" s="1">
        <v>11</v>
      </c>
      <c r="E29" s="1" t="str">
        <f t="shared" si="1"/>
        <v>2010_11</v>
      </c>
      <c r="F29" s="10">
        <v>2</v>
      </c>
      <c r="G29">
        <f t="shared" si="2"/>
        <v>0</v>
      </c>
      <c r="I29" s="1" t="s">
        <v>1066</v>
      </c>
      <c r="J29" s="1" t="s">
        <v>194</v>
      </c>
      <c r="K29">
        <v>6</v>
      </c>
      <c r="M29" s="1" t="s">
        <v>1066</v>
      </c>
      <c r="N29">
        <v>2</v>
      </c>
      <c r="O29">
        <v>2012</v>
      </c>
      <c r="P29">
        <v>4</v>
      </c>
    </row>
    <row r="30" spans="1:31" x14ac:dyDescent="0.25">
      <c r="A30" s="1" t="s">
        <v>11</v>
      </c>
      <c r="B30" s="1" t="str">
        <f t="shared" si="0"/>
        <v>2010_011</v>
      </c>
      <c r="C30" s="1">
        <v>2010</v>
      </c>
      <c r="D30" s="1">
        <v>11</v>
      </c>
      <c r="E30" s="1" t="str">
        <f t="shared" si="1"/>
        <v>2010_11</v>
      </c>
      <c r="F30" s="10">
        <v>4</v>
      </c>
      <c r="G30">
        <v>1</v>
      </c>
      <c r="I30" s="1" t="s">
        <v>1067</v>
      </c>
      <c r="J30" s="1" t="s">
        <v>198</v>
      </c>
      <c r="K30">
        <v>9</v>
      </c>
      <c r="M30" s="1" t="s">
        <v>1067</v>
      </c>
      <c r="N30">
        <v>3</v>
      </c>
      <c r="O30">
        <v>2012</v>
      </c>
      <c r="P30">
        <v>5</v>
      </c>
    </row>
    <row r="31" spans="1:31" x14ac:dyDescent="0.25">
      <c r="A31" s="1" t="s">
        <v>1068</v>
      </c>
      <c r="B31" s="1" t="str">
        <f t="shared" si="0"/>
        <v>2011_01</v>
      </c>
      <c r="C31" s="1">
        <v>2011</v>
      </c>
      <c r="D31" s="1">
        <v>1</v>
      </c>
      <c r="E31" s="1" t="str">
        <f t="shared" si="1"/>
        <v>2011_1</v>
      </c>
      <c r="F31" s="10">
        <v>1</v>
      </c>
      <c r="G31">
        <f t="shared" si="2"/>
        <v>0</v>
      </c>
      <c r="I31" s="1" t="s">
        <v>1069</v>
      </c>
      <c r="J31" s="1" t="s">
        <v>200</v>
      </c>
      <c r="K31">
        <v>18</v>
      </c>
      <c r="M31" s="1" t="s">
        <v>1069</v>
      </c>
      <c r="N31">
        <v>5</v>
      </c>
      <c r="O31">
        <v>2012</v>
      </c>
      <c r="P31">
        <v>6</v>
      </c>
    </row>
    <row r="32" spans="1:31" x14ac:dyDescent="0.25">
      <c r="A32" s="1" t="s">
        <v>1070</v>
      </c>
      <c r="B32" s="1" t="str">
        <f t="shared" si="0"/>
        <v>2011_02</v>
      </c>
      <c r="C32" s="1">
        <v>2011</v>
      </c>
      <c r="D32" s="1">
        <v>2</v>
      </c>
      <c r="E32" s="1" t="str">
        <f t="shared" si="1"/>
        <v>2011_2</v>
      </c>
      <c r="F32" s="10">
        <v>2</v>
      </c>
      <c r="G32">
        <f t="shared" si="2"/>
        <v>0</v>
      </c>
      <c r="I32" s="1" t="s">
        <v>1071</v>
      </c>
      <c r="J32" s="1" t="s">
        <v>202</v>
      </c>
      <c r="K32">
        <v>13</v>
      </c>
      <c r="M32" s="1" t="s">
        <v>1071</v>
      </c>
      <c r="N32">
        <v>8</v>
      </c>
      <c r="O32">
        <v>2012</v>
      </c>
      <c r="P32">
        <v>7</v>
      </c>
    </row>
    <row r="33" spans="1:16" x14ac:dyDescent="0.25">
      <c r="A33" s="1" t="s">
        <v>12</v>
      </c>
      <c r="B33" s="1" t="str">
        <f t="shared" si="0"/>
        <v>2011_02</v>
      </c>
      <c r="C33" s="1">
        <v>2011</v>
      </c>
      <c r="D33" s="1">
        <v>2</v>
      </c>
      <c r="E33" s="1" t="str">
        <f t="shared" si="1"/>
        <v>2011_2</v>
      </c>
      <c r="F33" s="10">
        <v>4</v>
      </c>
      <c r="G33">
        <v>1</v>
      </c>
      <c r="I33" s="1" t="s">
        <v>1072</v>
      </c>
      <c r="J33" s="1" t="s">
        <v>205</v>
      </c>
      <c r="K33">
        <v>11</v>
      </c>
      <c r="M33" s="1" t="s">
        <v>1072</v>
      </c>
      <c r="N33">
        <v>4</v>
      </c>
      <c r="O33">
        <v>2012</v>
      </c>
      <c r="P33">
        <v>8</v>
      </c>
    </row>
    <row r="34" spans="1:16" x14ac:dyDescent="0.25">
      <c r="A34" s="1" t="s">
        <v>1073</v>
      </c>
      <c r="B34" s="1" t="str">
        <f t="shared" si="0"/>
        <v>2011_03</v>
      </c>
      <c r="C34" s="1">
        <v>2011</v>
      </c>
      <c r="D34" s="1">
        <v>3</v>
      </c>
      <c r="E34" s="1" t="str">
        <f t="shared" si="1"/>
        <v>2011_3</v>
      </c>
      <c r="F34" s="10">
        <v>1</v>
      </c>
      <c r="G34">
        <f t="shared" si="2"/>
        <v>0</v>
      </c>
      <c r="I34" s="1" t="s">
        <v>1074</v>
      </c>
      <c r="J34" s="1" t="s">
        <v>207</v>
      </c>
      <c r="K34">
        <v>11</v>
      </c>
      <c r="M34" s="1" t="s">
        <v>1074</v>
      </c>
      <c r="N34">
        <v>5</v>
      </c>
      <c r="O34">
        <v>2012</v>
      </c>
      <c r="P34">
        <v>9</v>
      </c>
    </row>
    <row r="35" spans="1:16" x14ac:dyDescent="0.25">
      <c r="A35" s="1" t="s">
        <v>1075</v>
      </c>
      <c r="B35" s="1" t="str">
        <f t="shared" si="0"/>
        <v>2011_03</v>
      </c>
      <c r="C35" s="1">
        <v>2011</v>
      </c>
      <c r="D35" s="1">
        <v>3</v>
      </c>
      <c r="E35" s="1" t="str">
        <f t="shared" si="1"/>
        <v>2011_3</v>
      </c>
      <c r="F35" s="10">
        <v>2</v>
      </c>
      <c r="G35">
        <f t="shared" si="2"/>
        <v>0</v>
      </c>
      <c r="I35" s="1" t="s">
        <v>1076</v>
      </c>
      <c r="J35" s="1" t="s">
        <v>212</v>
      </c>
      <c r="K35">
        <v>6</v>
      </c>
      <c r="M35" s="1" t="s">
        <v>1076</v>
      </c>
      <c r="N35">
        <v>2</v>
      </c>
      <c r="O35">
        <v>2013</v>
      </c>
      <c r="P35">
        <v>1</v>
      </c>
    </row>
    <row r="36" spans="1:16" x14ac:dyDescent="0.25">
      <c r="A36" s="1" t="s">
        <v>1077</v>
      </c>
      <c r="B36" s="1" t="str">
        <f t="shared" si="0"/>
        <v>2011_04</v>
      </c>
      <c r="C36" s="1">
        <v>2011</v>
      </c>
      <c r="D36" s="1">
        <v>4</v>
      </c>
      <c r="E36" s="1" t="str">
        <f t="shared" si="1"/>
        <v>2011_4</v>
      </c>
      <c r="F36" s="10">
        <v>1</v>
      </c>
      <c r="G36">
        <f t="shared" si="2"/>
        <v>0</v>
      </c>
      <c r="I36" s="1" t="s">
        <v>1078</v>
      </c>
      <c r="J36" s="1" t="s">
        <v>1079</v>
      </c>
      <c r="K36">
        <v>5</v>
      </c>
      <c r="M36" s="1" t="s">
        <v>1078</v>
      </c>
      <c r="N36">
        <v>3</v>
      </c>
      <c r="O36">
        <v>2013</v>
      </c>
      <c r="P36">
        <v>10</v>
      </c>
    </row>
    <row r="37" spans="1:16" x14ac:dyDescent="0.25">
      <c r="A37" s="1" t="s">
        <v>1080</v>
      </c>
      <c r="B37" s="1" t="str">
        <f t="shared" si="0"/>
        <v>2011_04</v>
      </c>
      <c r="C37" s="1">
        <v>2011</v>
      </c>
      <c r="D37" s="1">
        <v>4</v>
      </c>
      <c r="E37" s="1" t="str">
        <f t="shared" si="1"/>
        <v>2011_4</v>
      </c>
      <c r="F37" s="10">
        <v>2</v>
      </c>
      <c r="G37">
        <f t="shared" si="2"/>
        <v>0</v>
      </c>
      <c r="I37" s="1" t="s">
        <v>1081</v>
      </c>
      <c r="J37" s="1" t="s">
        <v>1082</v>
      </c>
      <c r="K37">
        <v>3</v>
      </c>
      <c r="M37" s="1" t="s">
        <v>1081</v>
      </c>
      <c r="N37">
        <v>2</v>
      </c>
      <c r="O37">
        <v>2013</v>
      </c>
      <c r="P37">
        <v>11</v>
      </c>
    </row>
    <row r="38" spans="1:16" x14ac:dyDescent="0.25">
      <c r="A38" s="1" t="s">
        <v>13</v>
      </c>
      <c r="B38" s="1" t="str">
        <f t="shared" si="0"/>
        <v>2011_04</v>
      </c>
      <c r="C38" s="1">
        <v>2011</v>
      </c>
      <c r="D38" s="1">
        <v>4</v>
      </c>
      <c r="E38" s="1" t="str">
        <f t="shared" si="1"/>
        <v>2011_4</v>
      </c>
      <c r="F38" s="10">
        <v>4</v>
      </c>
      <c r="G38">
        <v>1</v>
      </c>
      <c r="I38" s="1" t="s">
        <v>1083</v>
      </c>
      <c r="J38" s="1" t="s">
        <v>214</v>
      </c>
      <c r="K38">
        <v>4</v>
      </c>
      <c r="M38" s="1" t="s">
        <v>1083</v>
      </c>
      <c r="N38">
        <v>1</v>
      </c>
      <c r="O38">
        <v>2013</v>
      </c>
      <c r="P38">
        <v>2</v>
      </c>
    </row>
    <row r="39" spans="1:16" x14ac:dyDescent="0.25">
      <c r="A39" s="1" t="s">
        <v>1084</v>
      </c>
      <c r="B39" s="1" t="str">
        <f t="shared" si="0"/>
        <v>2011_04</v>
      </c>
      <c r="C39" s="1">
        <v>2011</v>
      </c>
      <c r="D39" s="1">
        <v>4</v>
      </c>
      <c r="E39" s="1" t="str">
        <f t="shared" si="1"/>
        <v>2011_4</v>
      </c>
      <c r="F39" s="10">
        <v>1</v>
      </c>
      <c r="G39">
        <f t="shared" si="2"/>
        <v>0</v>
      </c>
      <c r="I39" s="1" t="s">
        <v>1085</v>
      </c>
      <c r="J39" s="1" t="s">
        <v>216</v>
      </c>
      <c r="K39">
        <v>6</v>
      </c>
      <c r="M39" s="1" t="s">
        <v>1085</v>
      </c>
      <c r="N39">
        <v>2</v>
      </c>
      <c r="O39">
        <v>2013</v>
      </c>
      <c r="P39">
        <v>3</v>
      </c>
    </row>
    <row r="40" spans="1:16" x14ac:dyDescent="0.25">
      <c r="A40" s="1" t="s">
        <v>14</v>
      </c>
      <c r="B40" s="1" t="str">
        <f t="shared" si="0"/>
        <v>2011_05</v>
      </c>
      <c r="C40" s="1">
        <v>2011</v>
      </c>
      <c r="D40" s="1">
        <v>5</v>
      </c>
      <c r="E40" s="1" t="str">
        <f t="shared" si="1"/>
        <v>2011_5</v>
      </c>
      <c r="F40" s="10">
        <v>4</v>
      </c>
      <c r="G40">
        <v>1</v>
      </c>
      <c r="I40" s="1" t="s">
        <v>1086</v>
      </c>
      <c r="J40" s="1" t="s">
        <v>218</v>
      </c>
      <c r="K40">
        <v>6</v>
      </c>
      <c r="M40" s="1" t="s">
        <v>1086</v>
      </c>
      <c r="N40">
        <v>2</v>
      </c>
      <c r="O40">
        <v>2013</v>
      </c>
      <c r="P40">
        <v>4</v>
      </c>
    </row>
    <row r="41" spans="1:16" x14ac:dyDescent="0.25">
      <c r="A41" s="1" t="s">
        <v>1087</v>
      </c>
      <c r="B41" s="1" t="str">
        <f t="shared" si="0"/>
        <v>2011_05</v>
      </c>
      <c r="C41" s="1">
        <v>2011</v>
      </c>
      <c r="D41" s="1">
        <v>5</v>
      </c>
      <c r="E41" s="1" t="str">
        <f t="shared" si="1"/>
        <v>2011_5</v>
      </c>
      <c r="F41" s="10">
        <v>1</v>
      </c>
      <c r="G41">
        <f t="shared" si="2"/>
        <v>0</v>
      </c>
      <c r="I41" s="1" t="s">
        <v>1088</v>
      </c>
      <c r="J41" s="1" t="s">
        <v>220</v>
      </c>
      <c r="K41">
        <v>7</v>
      </c>
      <c r="M41" s="1" t="s">
        <v>1088</v>
      </c>
      <c r="N41">
        <v>3</v>
      </c>
      <c r="O41">
        <v>2013</v>
      </c>
      <c r="P41">
        <v>5</v>
      </c>
    </row>
    <row r="42" spans="1:16" x14ac:dyDescent="0.25">
      <c r="A42" s="1" t="s">
        <v>1089</v>
      </c>
      <c r="B42" s="1" t="str">
        <f t="shared" si="0"/>
        <v>2011_05</v>
      </c>
      <c r="C42" s="1">
        <v>2011</v>
      </c>
      <c r="D42" s="1">
        <v>5</v>
      </c>
      <c r="E42" s="1" t="str">
        <f t="shared" si="1"/>
        <v>2011_5</v>
      </c>
      <c r="F42" s="10">
        <v>2</v>
      </c>
      <c r="G42">
        <f t="shared" si="2"/>
        <v>0</v>
      </c>
      <c r="I42" s="1" t="s">
        <v>1090</v>
      </c>
      <c r="J42" s="1" t="s">
        <v>222</v>
      </c>
      <c r="K42">
        <v>13</v>
      </c>
      <c r="M42" s="1" t="s">
        <v>1090</v>
      </c>
      <c r="N42">
        <v>4</v>
      </c>
      <c r="O42">
        <v>2013</v>
      </c>
      <c r="P42">
        <v>6</v>
      </c>
    </row>
    <row r="43" spans="1:16" x14ac:dyDescent="0.25">
      <c r="A43" s="1" t="s">
        <v>15</v>
      </c>
      <c r="B43" s="1" t="str">
        <f t="shared" si="0"/>
        <v>2011_05</v>
      </c>
      <c r="C43" s="1">
        <v>2011</v>
      </c>
      <c r="D43" s="1">
        <v>5</v>
      </c>
      <c r="E43" s="1" t="str">
        <f t="shared" si="1"/>
        <v>2011_5</v>
      </c>
      <c r="F43" s="10">
        <v>4</v>
      </c>
      <c r="G43">
        <v>1</v>
      </c>
      <c r="I43" s="1" t="s">
        <v>1091</v>
      </c>
      <c r="J43" s="1" t="s">
        <v>224</v>
      </c>
      <c r="K43">
        <v>10</v>
      </c>
      <c r="M43" s="1" t="s">
        <v>1091</v>
      </c>
      <c r="N43">
        <v>3</v>
      </c>
      <c r="O43">
        <v>2013</v>
      </c>
      <c r="P43">
        <v>7</v>
      </c>
    </row>
    <row r="44" spans="1:16" x14ac:dyDescent="0.25">
      <c r="A44" s="1" t="s">
        <v>16</v>
      </c>
      <c r="B44" s="1" t="str">
        <f t="shared" si="0"/>
        <v>2011_05</v>
      </c>
      <c r="C44" s="1">
        <v>2011</v>
      </c>
      <c r="D44" s="1">
        <v>5</v>
      </c>
      <c r="E44" s="1" t="str">
        <f t="shared" si="1"/>
        <v>2011_5</v>
      </c>
      <c r="F44" s="10">
        <v>4</v>
      </c>
      <c r="G44">
        <v>1</v>
      </c>
      <c r="I44" s="1" t="s">
        <v>1092</v>
      </c>
      <c r="J44" s="1" t="s">
        <v>226</v>
      </c>
      <c r="K44">
        <v>10</v>
      </c>
      <c r="M44" s="1" t="s">
        <v>1092</v>
      </c>
      <c r="N44">
        <v>3</v>
      </c>
      <c r="O44">
        <v>2013</v>
      </c>
      <c r="P44">
        <v>8</v>
      </c>
    </row>
    <row r="45" spans="1:16" x14ac:dyDescent="0.25">
      <c r="A45" s="1" t="s">
        <v>1093</v>
      </c>
      <c r="B45" s="1" t="str">
        <f t="shared" si="0"/>
        <v>2011_05</v>
      </c>
      <c r="C45" s="1">
        <v>2011</v>
      </c>
      <c r="D45" s="1">
        <v>5</v>
      </c>
      <c r="E45" s="1" t="str">
        <f t="shared" si="1"/>
        <v>2011_5</v>
      </c>
      <c r="F45" s="10">
        <v>1</v>
      </c>
      <c r="G45">
        <f t="shared" si="2"/>
        <v>0</v>
      </c>
      <c r="I45" s="1" t="s">
        <v>1094</v>
      </c>
      <c r="J45" s="1" t="s">
        <v>228</v>
      </c>
      <c r="K45">
        <v>9</v>
      </c>
      <c r="M45" s="1" t="s">
        <v>1094</v>
      </c>
      <c r="N45">
        <v>3</v>
      </c>
      <c r="O45">
        <v>2013</v>
      </c>
      <c r="P45">
        <v>9</v>
      </c>
    </row>
    <row r="46" spans="1:16" x14ac:dyDescent="0.25">
      <c r="A46" s="1" t="s">
        <v>17</v>
      </c>
      <c r="B46" s="1" t="str">
        <f t="shared" si="0"/>
        <v>2011_06</v>
      </c>
      <c r="C46" s="1">
        <v>2011</v>
      </c>
      <c r="D46" s="1">
        <v>6</v>
      </c>
      <c r="E46" s="1" t="str">
        <f t="shared" si="1"/>
        <v>2011_6</v>
      </c>
      <c r="F46" s="10">
        <v>4</v>
      </c>
      <c r="G46">
        <v>1</v>
      </c>
      <c r="I46" s="1" t="s">
        <v>1095</v>
      </c>
      <c r="J46" s="1" t="s">
        <v>1096</v>
      </c>
      <c r="K46">
        <v>3</v>
      </c>
      <c r="M46" s="1" t="s">
        <v>1095</v>
      </c>
      <c r="N46">
        <v>2</v>
      </c>
      <c r="O46">
        <v>2014</v>
      </c>
      <c r="P46">
        <v>10</v>
      </c>
    </row>
    <row r="47" spans="1:16" x14ac:dyDescent="0.25">
      <c r="A47" s="1" t="s">
        <v>1097</v>
      </c>
      <c r="B47" s="1" t="str">
        <f t="shared" si="0"/>
        <v>2011_06</v>
      </c>
      <c r="C47" s="1">
        <v>2011</v>
      </c>
      <c r="D47" s="1">
        <v>6</v>
      </c>
      <c r="E47" s="1" t="str">
        <f t="shared" si="1"/>
        <v>2011_6</v>
      </c>
      <c r="F47" s="10">
        <v>1</v>
      </c>
      <c r="G47">
        <f t="shared" si="2"/>
        <v>0</v>
      </c>
      <c r="I47" s="1" t="s">
        <v>1098</v>
      </c>
      <c r="J47" s="1" t="s">
        <v>1099</v>
      </c>
      <c r="K47">
        <v>2</v>
      </c>
      <c r="M47" s="1" t="s">
        <v>1098</v>
      </c>
      <c r="N47">
        <v>2</v>
      </c>
      <c r="O47">
        <v>2014</v>
      </c>
      <c r="P47">
        <v>4</v>
      </c>
    </row>
    <row r="48" spans="1:16" x14ac:dyDescent="0.25">
      <c r="A48" s="1" t="s">
        <v>1100</v>
      </c>
      <c r="B48" s="1" t="str">
        <f t="shared" si="0"/>
        <v>2011_06</v>
      </c>
      <c r="C48" s="1">
        <v>2011</v>
      </c>
      <c r="D48" s="1">
        <v>6</v>
      </c>
      <c r="E48" s="1" t="str">
        <f t="shared" si="1"/>
        <v>2011_6</v>
      </c>
      <c r="F48" s="10">
        <v>2</v>
      </c>
      <c r="G48">
        <f t="shared" si="2"/>
        <v>0</v>
      </c>
      <c r="I48" s="1" t="s">
        <v>1101</v>
      </c>
      <c r="J48" s="1" t="s">
        <v>230</v>
      </c>
      <c r="K48">
        <v>5</v>
      </c>
      <c r="M48" s="1" t="s">
        <v>1101</v>
      </c>
      <c r="N48">
        <v>2</v>
      </c>
      <c r="O48">
        <v>2014</v>
      </c>
      <c r="P48">
        <v>5</v>
      </c>
    </row>
    <row r="49" spans="1:16" x14ac:dyDescent="0.25">
      <c r="A49" s="1" t="s">
        <v>18</v>
      </c>
      <c r="B49" s="1" t="str">
        <f t="shared" si="0"/>
        <v>2011_06</v>
      </c>
      <c r="C49" s="1">
        <v>2011</v>
      </c>
      <c r="D49" s="1">
        <v>6</v>
      </c>
      <c r="E49" s="1" t="str">
        <f t="shared" si="1"/>
        <v>2011_6</v>
      </c>
      <c r="F49" s="10">
        <v>4</v>
      </c>
      <c r="G49">
        <v>1</v>
      </c>
      <c r="I49" s="1" t="s">
        <v>1102</v>
      </c>
      <c r="J49" s="1" t="s">
        <v>232</v>
      </c>
      <c r="K49">
        <v>9</v>
      </c>
      <c r="M49" s="1" t="s">
        <v>1102</v>
      </c>
      <c r="N49">
        <v>3</v>
      </c>
      <c r="O49">
        <v>2014</v>
      </c>
      <c r="P49">
        <v>6</v>
      </c>
    </row>
    <row r="50" spans="1:16" x14ac:dyDescent="0.25">
      <c r="A50" s="1" t="s">
        <v>1103</v>
      </c>
      <c r="B50" s="1" t="str">
        <f t="shared" si="0"/>
        <v>2011_06</v>
      </c>
      <c r="C50" s="1">
        <v>2011</v>
      </c>
      <c r="D50" s="1">
        <v>6</v>
      </c>
      <c r="E50" s="1" t="str">
        <f t="shared" si="1"/>
        <v>2011_6</v>
      </c>
      <c r="F50" s="10">
        <v>2</v>
      </c>
      <c r="G50">
        <f t="shared" si="2"/>
        <v>0</v>
      </c>
      <c r="I50" s="1" t="s">
        <v>1104</v>
      </c>
      <c r="J50" s="1" t="s">
        <v>234</v>
      </c>
      <c r="K50">
        <v>11</v>
      </c>
      <c r="M50" s="1" t="s">
        <v>1104</v>
      </c>
      <c r="N50">
        <v>4</v>
      </c>
      <c r="O50">
        <v>2014</v>
      </c>
      <c r="P50">
        <v>7</v>
      </c>
    </row>
    <row r="51" spans="1:16" x14ac:dyDescent="0.25">
      <c r="A51" s="1" t="s">
        <v>1105</v>
      </c>
      <c r="B51" s="1" t="str">
        <f t="shared" si="0"/>
        <v>2011_07</v>
      </c>
      <c r="C51" s="1">
        <v>2011</v>
      </c>
      <c r="D51" s="1">
        <v>7</v>
      </c>
      <c r="E51" s="1" t="str">
        <f t="shared" si="1"/>
        <v>2011_7</v>
      </c>
      <c r="F51" s="10">
        <v>2</v>
      </c>
      <c r="G51">
        <f t="shared" si="2"/>
        <v>0</v>
      </c>
      <c r="I51" s="1" t="s">
        <v>1106</v>
      </c>
      <c r="J51" s="1" t="s">
        <v>236</v>
      </c>
      <c r="K51">
        <v>9</v>
      </c>
      <c r="M51" s="1" t="s">
        <v>1106</v>
      </c>
      <c r="N51">
        <v>4</v>
      </c>
      <c r="O51">
        <v>2014</v>
      </c>
      <c r="P51">
        <v>8</v>
      </c>
    </row>
    <row r="52" spans="1:16" x14ac:dyDescent="0.25">
      <c r="A52" s="1" t="s">
        <v>1107</v>
      </c>
      <c r="B52" s="1" t="str">
        <f t="shared" si="0"/>
        <v>2011_07</v>
      </c>
      <c r="C52" s="1">
        <v>2011</v>
      </c>
      <c r="D52" s="1">
        <v>7</v>
      </c>
      <c r="E52" s="1" t="str">
        <f t="shared" si="1"/>
        <v>2011_7</v>
      </c>
      <c r="F52" s="10">
        <v>1</v>
      </c>
      <c r="G52">
        <f t="shared" si="2"/>
        <v>0</v>
      </c>
      <c r="I52" s="1" t="s">
        <v>1108</v>
      </c>
      <c r="J52" s="1" t="s">
        <v>238</v>
      </c>
      <c r="K52">
        <v>13</v>
      </c>
      <c r="M52" s="1" t="s">
        <v>1108</v>
      </c>
      <c r="N52">
        <v>4</v>
      </c>
      <c r="O52">
        <v>2014</v>
      </c>
      <c r="P52">
        <v>9</v>
      </c>
    </row>
    <row r="53" spans="1:16" x14ac:dyDescent="0.25">
      <c r="A53" s="1" t="s">
        <v>19</v>
      </c>
      <c r="B53" s="1" t="str">
        <f t="shared" si="0"/>
        <v>2011_07</v>
      </c>
      <c r="C53" s="1">
        <v>2011</v>
      </c>
      <c r="D53" s="1">
        <v>7</v>
      </c>
      <c r="E53" s="1" t="str">
        <f t="shared" si="1"/>
        <v>2011_7</v>
      </c>
      <c r="F53" s="10">
        <v>4</v>
      </c>
      <c r="G53">
        <v>1</v>
      </c>
      <c r="I53" s="1" t="s">
        <v>1109</v>
      </c>
      <c r="J53" s="1" t="s">
        <v>240</v>
      </c>
      <c r="K53">
        <v>10</v>
      </c>
      <c r="M53" s="1" t="s">
        <v>1109</v>
      </c>
      <c r="N53">
        <v>3</v>
      </c>
      <c r="O53">
        <v>2015</v>
      </c>
      <c r="P53">
        <v>1</v>
      </c>
    </row>
    <row r="54" spans="1:16" x14ac:dyDescent="0.25">
      <c r="A54" s="1" t="s">
        <v>20</v>
      </c>
      <c r="B54" s="1" t="str">
        <f t="shared" si="0"/>
        <v>2011_07</v>
      </c>
      <c r="C54" s="1">
        <v>2011</v>
      </c>
      <c r="D54" s="1">
        <v>7</v>
      </c>
      <c r="E54" s="1" t="str">
        <f t="shared" si="1"/>
        <v>2011_7</v>
      </c>
      <c r="F54" s="10">
        <v>4</v>
      </c>
      <c r="G54">
        <v>1</v>
      </c>
      <c r="I54" s="1" t="s">
        <v>1110</v>
      </c>
      <c r="J54" s="1" t="s">
        <v>1111</v>
      </c>
      <c r="K54">
        <v>1</v>
      </c>
      <c r="M54" s="1" t="s">
        <v>1110</v>
      </c>
      <c r="N54">
        <v>1</v>
      </c>
      <c r="O54">
        <v>2015</v>
      </c>
      <c r="P54">
        <v>10</v>
      </c>
    </row>
    <row r="55" spans="1:16" x14ac:dyDescent="0.25">
      <c r="A55" s="1" t="s">
        <v>1112</v>
      </c>
      <c r="B55" s="1" t="str">
        <f t="shared" si="0"/>
        <v>2011_08</v>
      </c>
      <c r="C55" s="1">
        <v>2011</v>
      </c>
      <c r="D55" s="1">
        <v>8</v>
      </c>
      <c r="E55" s="1" t="str">
        <f t="shared" si="1"/>
        <v>2011_8</v>
      </c>
      <c r="F55" s="10">
        <v>1</v>
      </c>
      <c r="G55">
        <f t="shared" si="2"/>
        <v>0</v>
      </c>
      <c r="I55" s="1" t="s">
        <v>1113</v>
      </c>
      <c r="J55" s="1" t="s">
        <v>1114</v>
      </c>
      <c r="K55">
        <v>1</v>
      </c>
      <c r="M55" s="1" t="s">
        <v>1113</v>
      </c>
      <c r="N55">
        <v>1</v>
      </c>
      <c r="O55">
        <v>2015</v>
      </c>
      <c r="P55">
        <v>11</v>
      </c>
    </row>
    <row r="56" spans="1:16" x14ac:dyDescent="0.25">
      <c r="A56" s="1" t="s">
        <v>21</v>
      </c>
      <c r="B56" s="1" t="str">
        <f t="shared" si="0"/>
        <v>2011_08</v>
      </c>
      <c r="C56" s="1">
        <v>2011</v>
      </c>
      <c r="D56" s="1">
        <v>8</v>
      </c>
      <c r="E56" s="1" t="str">
        <f t="shared" si="1"/>
        <v>2011_8</v>
      </c>
      <c r="F56" s="10">
        <v>4</v>
      </c>
      <c r="G56">
        <v>1</v>
      </c>
      <c r="I56" s="1" t="s">
        <v>1115</v>
      </c>
      <c r="J56" s="1" t="s">
        <v>242</v>
      </c>
      <c r="K56">
        <v>6</v>
      </c>
      <c r="M56" s="1" t="s">
        <v>1115</v>
      </c>
      <c r="N56">
        <v>2</v>
      </c>
      <c r="O56">
        <v>2015</v>
      </c>
      <c r="P56">
        <v>2</v>
      </c>
    </row>
    <row r="57" spans="1:16" x14ac:dyDescent="0.25">
      <c r="A57" s="1" t="s">
        <v>1116</v>
      </c>
      <c r="B57" s="1" t="str">
        <f t="shared" si="0"/>
        <v>2011_08</v>
      </c>
      <c r="C57" s="1">
        <v>2011</v>
      </c>
      <c r="D57" s="1">
        <v>8</v>
      </c>
      <c r="E57" s="1" t="str">
        <f t="shared" si="1"/>
        <v>2011_8</v>
      </c>
      <c r="F57" s="10">
        <v>2</v>
      </c>
      <c r="G57">
        <f t="shared" si="2"/>
        <v>0</v>
      </c>
      <c r="I57" s="1" t="s">
        <v>1117</v>
      </c>
      <c r="J57" s="1" t="s">
        <v>1118</v>
      </c>
      <c r="K57">
        <v>2</v>
      </c>
      <c r="M57" s="1" t="s">
        <v>1117</v>
      </c>
      <c r="N57">
        <v>1</v>
      </c>
      <c r="O57">
        <v>2015</v>
      </c>
      <c r="P57">
        <v>3</v>
      </c>
    </row>
    <row r="58" spans="1:16" x14ac:dyDescent="0.25">
      <c r="A58" s="1" t="s">
        <v>22</v>
      </c>
      <c r="B58" s="1" t="str">
        <f t="shared" si="0"/>
        <v>2011_08</v>
      </c>
      <c r="C58" s="1">
        <v>2011</v>
      </c>
      <c r="D58" s="1">
        <v>8</v>
      </c>
      <c r="E58" s="1" t="str">
        <f t="shared" si="1"/>
        <v>2011_8</v>
      </c>
      <c r="F58" s="10">
        <v>4</v>
      </c>
      <c r="G58">
        <v>1</v>
      </c>
      <c r="I58" s="1" t="s">
        <v>1119</v>
      </c>
      <c r="J58" s="1" t="s">
        <v>1120</v>
      </c>
      <c r="K58">
        <v>4</v>
      </c>
      <c r="M58" s="1" t="s">
        <v>1119</v>
      </c>
      <c r="N58">
        <v>3</v>
      </c>
      <c r="O58">
        <v>2015</v>
      </c>
      <c r="P58">
        <v>4</v>
      </c>
    </row>
    <row r="59" spans="1:16" x14ac:dyDescent="0.25">
      <c r="A59" s="1" t="s">
        <v>1121</v>
      </c>
      <c r="B59" s="1" t="str">
        <f t="shared" si="0"/>
        <v>2011_08</v>
      </c>
      <c r="C59" s="1">
        <v>2011</v>
      </c>
      <c r="D59" s="1">
        <v>8</v>
      </c>
      <c r="E59" s="1" t="str">
        <f t="shared" si="1"/>
        <v>2011_8</v>
      </c>
      <c r="F59" s="10">
        <v>2</v>
      </c>
      <c r="G59">
        <f t="shared" si="2"/>
        <v>0</v>
      </c>
      <c r="I59" s="1" t="s">
        <v>1122</v>
      </c>
      <c r="J59" s="1" t="s">
        <v>1123</v>
      </c>
      <c r="K59">
        <v>5</v>
      </c>
      <c r="M59" s="1" t="s">
        <v>1122</v>
      </c>
      <c r="N59">
        <v>2</v>
      </c>
      <c r="O59">
        <v>2015</v>
      </c>
      <c r="P59">
        <v>5</v>
      </c>
    </row>
    <row r="60" spans="1:16" x14ac:dyDescent="0.25">
      <c r="A60" s="1" t="s">
        <v>1124</v>
      </c>
      <c r="B60" s="1" t="str">
        <f t="shared" si="0"/>
        <v>2011_08</v>
      </c>
      <c r="C60" s="1">
        <v>2011</v>
      </c>
      <c r="D60" s="1">
        <v>8</v>
      </c>
      <c r="E60" s="1" t="str">
        <f t="shared" si="1"/>
        <v>2011_8</v>
      </c>
      <c r="F60" s="10">
        <v>1</v>
      </c>
      <c r="G60">
        <f t="shared" si="2"/>
        <v>0</v>
      </c>
      <c r="I60" s="1" t="s">
        <v>1125</v>
      </c>
      <c r="J60" s="1" t="s">
        <v>1126</v>
      </c>
      <c r="K60">
        <v>4</v>
      </c>
      <c r="M60" s="1" t="s">
        <v>1125</v>
      </c>
      <c r="N60">
        <v>2</v>
      </c>
      <c r="O60">
        <v>2015</v>
      </c>
      <c r="P60">
        <v>6</v>
      </c>
    </row>
    <row r="61" spans="1:16" x14ac:dyDescent="0.25">
      <c r="A61" s="1" t="s">
        <v>23</v>
      </c>
      <c r="B61" s="1" t="str">
        <f t="shared" si="0"/>
        <v>2011_09</v>
      </c>
      <c r="C61" s="1">
        <v>2011</v>
      </c>
      <c r="D61" s="1">
        <v>9</v>
      </c>
      <c r="E61" s="1" t="str">
        <f t="shared" si="1"/>
        <v>2011_9</v>
      </c>
      <c r="F61" s="10">
        <v>4</v>
      </c>
      <c r="G61">
        <v>1</v>
      </c>
      <c r="I61" s="1" t="s">
        <v>1127</v>
      </c>
      <c r="J61" s="1" t="s">
        <v>244</v>
      </c>
      <c r="K61">
        <v>9</v>
      </c>
      <c r="M61" s="1" t="s">
        <v>1127</v>
      </c>
      <c r="N61">
        <v>4</v>
      </c>
      <c r="O61">
        <v>2015</v>
      </c>
      <c r="P61">
        <v>7</v>
      </c>
    </row>
    <row r="62" spans="1:16" x14ac:dyDescent="0.25">
      <c r="A62" s="1" t="s">
        <v>1128</v>
      </c>
      <c r="B62" s="1" t="str">
        <f t="shared" si="0"/>
        <v>2011_09</v>
      </c>
      <c r="C62" s="1">
        <v>2011</v>
      </c>
      <c r="D62" s="1">
        <v>9</v>
      </c>
      <c r="E62" s="1" t="str">
        <f t="shared" si="1"/>
        <v>2011_9</v>
      </c>
      <c r="F62" s="10">
        <v>1</v>
      </c>
      <c r="G62">
        <f t="shared" si="2"/>
        <v>0</v>
      </c>
      <c r="I62" s="1" t="s">
        <v>1129</v>
      </c>
      <c r="J62" s="1" t="s">
        <v>246</v>
      </c>
      <c r="K62">
        <v>12</v>
      </c>
      <c r="M62" s="1" t="s">
        <v>1129</v>
      </c>
      <c r="N62">
        <v>5</v>
      </c>
      <c r="O62">
        <v>2015</v>
      </c>
      <c r="P62">
        <v>8</v>
      </c>
    </row>
    <row r="63" spans="1:16" x14ac:dyDescent="0.25">
      <c r="A63" s="1" t="s">
        <v>24</v>
      </c>
      <c r="B63" s="1" t="str">
        <f t="shared" si="0"/>
        <v>2011_09</v>
      </c>
      <c r="C63" s="1">
        <v>2011</v>
      </c>
      <c r="D63" s="1">
        <v>9</v>
      </c>
      <c r="E63" s="1" t="str">
        <f t="shared" si="1"/>
        <v>2011_9</v>
      </c>
      <c r="F63" s="10">
        <v>4</v>
      </c>
      <c r="G63">
        <v>1</v>
      </c>
      <c r="I63" s="1" t="s">
        <v>1130</v>
      </c>
      <c r="J63" s="1" t="s">
        <v>248</v>
      </c>
      <c r="K63">
        <v>8</v>
      </c>
      <c r="M63" s="1" t="s">
        <v>1130</v>
      </c>
      <c r="N63">
        <v>4</v>
      </c>
      <c r="O63">
        <v>2015</v>
      </c>
      <c r="P63">
        <v>9</v>
      </c>
    </row>
    <row r="64" spans="1:16" x14ac:dyDescent="0.25">
      <c r="A64" s="1" t="s">
        <v>1131</v>
      </c>
      <c r="B64" s="1" t="str">
        <f t="shared" si="0"/>
        <v>2011_010</v>
      </c>
      <c r="C64" s="1">
        <v>2011</v>
      </c>
      <c r="D64" s="1">
        <v>10</v>
      </c>
      <c r="E64" s="1" t="str">
        <f t="shared" si="1"/>
        <v>2011_10</v>
      </c>
      <c r="F64" s="10">
        <v>2</v>
      </c>
      <c r="G64">
        <f t="shared" si="2"/>
        <v>0</v>
      </c>
      <c r="I64" s="1" t="s">
        <v>1132</v>
      </c>
      <c r="J64" s="1" t="s">
        <v>250</v>
      </c>
      <c r="K64">
        <v>4</v>
      </c>
      <c r="M64" s="1" t="s">
        <v>1132</v>
      </c>
      <c r="N64">
        <v>1</v>
      </c>
      <c r="O64">
        <v>2016</v>
      </c>
      <c r="P64">
        <v>1</v>
      </c>
    </row>
    <row r="65" spans="1:16" x14ac:dyDescent="0.25">
      <c r="A65" s="1" t="s">
        <v>25</v>
      </c>
      <c r="B65" s="1" t="str">
        <f t="shared" si="0"/>
        <v>2011_010</v>
      </c>
      <c r="C65" s="1">
        <v>2011</v>
      </c>
      <c r="D65" s="1">
        <v>10</v>
      </c>
      <c r="E65" s="1" t="str">
        <f t="shared" si="1"/>
        <v>2011_10</v>
      </c>
      <c r="F65" s="10">
        <v>4</v>
      </c>
      <c r="G65">
        <v>1</v>
      </c>
      <c r="I65" s="1" t="s">
        <v>1133</v>
      </c>
      <c r="J65" s="1" t="s">
        <v>252</v>
      </c>
      <c r="K65">
        <v>6</v>
      </c>
      <c r="M65" s="1" t="s">
        <v>1133</v>
      </c>
      <c r="N65">
        <v>3</v>
      </c>
      <c r="O65">
        <v>2016</v>
      </c>
      <c r="P65">
        <v>10</v>
      </c>
    </row>
    <row r="66" spans="1:16" x14ac:dyDescent="0.25">
      <c r="A66" s="1" t="s">
        <v>1134</v>
      </c>
      <c r="B66" s="1" t="str">
        <f t="shared" si="0"/>
        <v>2011_010</v>
      </c>
      <c r="C66" s="1">
        <v>2011</v>
      </c>
      <c r="D66" s="1">
        <v>10</v>
      </c>
      <c r="E66" s="1" t="str">
        <f t="shared" si="1"/>
        <v>2011_10</v>
      </c>
      <c r="F66" s="10">
        <v>1</v>
      </c>
      <c r="G66">
        <f t="shared" si="2"/>
        <v>0</v>
      </c>
      <c r="I66" s="1" t="s">
        <v>1135</v>
      </c>
      <c r="J66" s="1" t="s">
        <v>254</v>
      </c>
      <c r="K66">
        <v>4</v>
      </c>
      <c r="M66" s="1" t="s">
        <v>1135</v>
      </c>
      <c r="N66">
        <v>1</v>
      </c>
      <c r="O66">
        <v>2016</v>
      </c>
      <c r="P66">
        <v>12</v>
      </c>
    </row>
    <row r="67" spans="1:16" x14ac:dyDescent="0.25">
      <c r="A67" s="1" t="s">
        <v>1136</v>
      </c>
      <c r="B67" s="1" t="str">
        <f t="shared" ref="B67:B130" si="3">CONCATENATE(C67,"_0",D67)</f>
        <v>2011_010</v>
      </c>
      <c r="C67" s="1">
        <v>2011</v>
      </c>
      <c r="D67" s="1">
        <v>10</v>
      </c>
      <c r="E67" s="1" t="str">
        <f t="shared" si="1"/>
        <v>2011_10</v>
      </c>
      <c r="F67" s="10">
        <v>1</v>
      </c>
      <c r="G67">
        <f t="shared" si="2"/>
        <v>0</v>
      </c>
      <c r="I67" s="1" t="s">
        <v>1137</v>
      </c>
      <c r="J67" s="1" t="s">
        <v>1138</v>
      </c>
      <c r="K67">
        <v>4</v>
      </c>
      <c r="M67" s="1" t="s">
        <v>1137</v>
      </c>
      <c r="N67">
        <v>4</v>
      </c>
      <c r="O67">
        <v>2016</v>
      </c>
      <c r="P67">
        <v>3</v>
      </c>
    </row>
    <row r="68" spans="1:16" x14ac:dyDescent="0.25">
      <c r="A68" s="1" t="s">
        <v>1139</v>
      </c>
      <c r="B68" s="1" t="str">
        <f t="shared" si="3"/>
        <v>2011_011</v>
      </c>
      <c r="C68" s="1">
        <v>2011</v>
      </c>
      <c r="D68" s="1">
        <v>11</v>
      </c>
      <c r="E68" s="1" t="str">
        <f t="shared" ref="E68:E131" si="4">CONCATENATE(C68, "_", D68)</f>
        <v>2011_11</v>
      </c>
      <c r="F68" s="10">
        <v>1</v>
      </c>
      <c r="G68">
        <f t="shared" ref="G68:G131" si="5">IF(F68&gt;4, 1, 0)</f>
        <v>0</v>
      </c>
      <c r="I68" s="1" t="s">
        <v>1140</v>
      </c>
      <c r="J68" s="1" t="s">
        <v>1141</v>
      </c>
      <c r="K68">
        <v>2</v>
      </c>
      <c r="M68" s="1" t="s">
        <v>1140</v>
      </c>
      <c r="N68">
        <v>1</v>
      </c>
      <c r="O68">
        <v>2016</v>
      </c>
      <c r="P68">
        <v>4</v>
      </c>
    </row>
    <row r="69" spans="1:16" x14ac:dyDescent="0.25">
      <c r="A69" s="1" t="s">
        <v>1142</v>
      </c>
      <c r="B69" s="1" t="str">
        <f t="shared" si="3"/>
        <v>2011_011</v>
      </c>
      <c r="C69" s="1">
        <v>2011</v>
      </c>
      <c r="D69" s="1">
        <v>11</v>
      </c>
      <c r="E69" s="1" t="str">
        <f t="shared" si="4"/>
        <v>2011_11</v>
      </c>
      <c r="F69" s="10">
        <v>1</v>
      </c>
      <c r="G69">
        <f t="shared" si="5"/>
        <v>0</v>
      </c>
      <c r="I69" s="1" t="s">
        <v>1143</v>
      </c>
      <c r="J69" s="1" t="s">
        <v>256</v>
      </c>
      <c r="K69">
        <v>15</v>
      </c>
      <c r="M69" s="1" t="s">
        <v>1143</v>
      </c>
      <c r="N69">
        <v>5</v>
      </c>
      <c r="O69">
        <v>2016</v>
      </c>
      <c r="P69">
        <v>5</v>
      </c>
    </row>
    <row r="70" spans="1:16" x14ac:dyDescent="0.25">
      <c r="A70" s="1" t="s">
        <v>26</v>
      </c>
      <c r="B70" s="1" t="str">
        <f t="shared" si="3"/>
        <v>2011_011</v>
      </c>
      <c r="C70" s="1">
        <v>2011</v>
      </c>
      <c r="D70" s="1">
        <v>11</v>
      </c>
      <c r="E70" s="1" t="str">
        <f t="shared" si="4"/>
        <v>2011_11</v>
      </c>
      <c r="F70" s="10">
        <v>4</v>
      </c>
      <c r="G70">
        <v>1</v>
      </c>
      <c r="I70" s="1" t="s">
        <v>1144</v>
      </c>
      <c r="J70" s="1" t="s">
        <v>258</v>
      </c>
      <c r="K70">
        <v>4</v>
      </c>
      <c r="M70" s="1" t="s">
        <v>1144</v>
      </c>
      <c r="N70">
        <v>1</v>
      </c>
      <c r="O70">
        <v>2016</v>
      </c>
      <c r="P70">
        <v>6</v>
      </c>
    </row>
    <row r="71" spans="1:16" x14ac:dyDescent="0.25">
      <c r="A71" s="1" t="s">
        <v>1145</v>
      </c>
      <c r="B71" s="1" t="str">
        <f t="shared" si="3"/>
        <v>2012_02</v>
      </c>
      <c r="C71" s="1">
        <v>2012</v>
      </c>
      <c r="D71" s="1">
        <v>2</v>
      </c>
      <c r="E71" s="1" t="str">
        <f t="shared" si="4"/>
        <v>2012_2</v>
      </c>
      <c r="F71" s="10">
        <v>1</v>
      </c>
      <c r="G71">
        <f t="shared" si="5"/>
        <v>0</v>
      </c>
      <c r="I71" s="1" t="s">
        <v>1146</v>
      </c>
      <c r="J71" s="1" t="s">
        <v>260</v>
      </c>
      <c r="K71">
        <v>10</v>
      </c>
      <c r="M71" s="1" t="s">
        <v>1146</v>
      </c>
      <c r="N71">
        <v>4</v>
      </c>
      <c r="O71">
        <v>2016</v>
      </c>
      <c r="P71">
        <v>7</v>
      </c>
    </row>
    <row r="72" spans="1:16" x14ac:dyDescent="0.25">
      <c r="A72" s="1" t="s">
        <v>1147</v>
      </c>
      <c r="B72" s="1" t="str">
        <f t="shared" si="3"/>
        <v>2012_02</v>
      </c>
      <c r="C72" s="1">
        <v>2012</v>
      </c>
      <c r="D72" s="1">
        <v>2</v>
      </c>
      <c r="E72" s="1" t="str">
        <f t="shared" si="4"/>
        <v>2012_2</v>
      </c>
      <c r="F72" s="10">
        <v>2</v>
      </c>
      <c r="G72">
        <f t="shared" si="5"/>
        <v>0</v>
      </c>
      <c r="I72" s="1" t="s">
        <v>1148</v>
      </c>
      <c r="J72" s="1" t="s">
        <v>262</v>
      </c>
      <c r="K72">
        <v>10</v>
      </c>
      <c r="M72" s="1" t="s">
        <v>1148</v>
      </c>
      <c r="N72">
        <v>4</v>
      </c>
      <c r="O72">
        <v>2016</v>
      </c>
      <c r="P72">
        <v>8</v>
      </c>
    </row>
    <row r="73" spans="1:16" x14ac:dyDescent="0.25">
      <c r="A73" s="1" t="s">
        <v>27</v>
      </c>
      <c r="B73" s="1" t="str">
        <f t="shared" si="3"/>
        <v>2012_03</v>
      </c>
      <c r="C73" s="1">
        <v>2012</v>
      </c>
      <c r="D73" s="1">
        <v>3</v>
      </c>
      <c r="E73" s="1" t="str">
        <f t="shared" si="4"/>
        <v>2012_3</v>
      </c>
      <c r="F73" s="10">
        <v>4</v>
      </c>
      <c r="G73">
        <v>1</v>
      </c>
      <c r="I73" s="1" t="s">
        <v>1149</v>
      </c>
      <c r="J73" s="1" t="s">
        <v>264</v>
      </c>
      <c r="K73">
        <v>12</v>
      </c>
      <c r="M73" s="1" t="s">
        <v>1149</v>
      </c>
      <c r="N73">
        <v>3</v>
      </c>
      <c r="O73">
        <v>2016</v>
      </c>
      <c r="P73">
        <v>9</v>
      </c>
    </row>
    <row r="74" spans="1:16" x14ac:dyDescent="0.25">
      <c r="A74" s="1" t="s">
        <v>1150</v>
      </c>
      <c r="B74" s="1" t="str">
        <f t="shared" si="3"/>
        <v>2012_03</v>
      </c>
      <c r="C74" s="1">
        <v>2012</v>
      </c>
      <c r="D74" s="1">
        <v>3</v>
      </c>
      <c r="E74" s="1" t="str">
        <f t="shared" si="4"/>
        <v>2012_3</v>
      </c>
      <c r="F74" s="10">
        <v>1</v>
      </c>
      <c r="G74">
        <f t="shared" si="5"/>
        <v>0</v>
      </c>
      <c r="I74" s="1" t="s">
        <v>1151</v>
      </c>
      <c r="J74" s="1" t="s">
        <v>266</v>
      </c>
      <c r="K74">
        <v>4</v>
      </c>
      <c r="M74" s="1" t="s">
        <v>1151</v>
      </c>
      <c r="N74">
        <v>1</v>
      </c>
      <c r="O74">
        <v>2017</v>
      </c>
      <c r="P74">
        <v>1</v>
      </c>
    </row>
    <row r="75" spans="1:16" x14ac:dyDescent="0.25">
      <c r="A75" s="1" t="s">
        <v>1152</v>
      </c>
      <c r="B75" s="1" t="str">
        <f t="shared" si="3"/>
        <v>2012_04</v>
      </c>
      <c r="C75" s="1">
        <v>2012</v>
      </c>
      <c r="D75" s="1">
        <v>4</v>
      </c>
      <c r="E75" s="1" t="str">
        <f t="shared" si="4"/>
        <v>2012_4</v>
      </c>
      <c r="F75" s="10">
        <v>2</v>
      </c>
      <c r="G75">
        <f t="shared" si="5"/>
        <v>0</v>
      </c>
      <c r="I75" s="1" t="s">
        <v>1153</v>
      </c>
      <c r="J75" s="1" t="s">
        <v>268</v>
      </c>
      <c r="K75">
        <v>4</v>
      </c>
      <c r="M75" s="1" t="s">
        <v>1153</v>
      </c>
      <c r="N75">
        <v>1</v>
      </c>
      <c r="O75">
        <v>2017</v>
      </c>
      <c r="P75">
        <v>10</v>
      </c>
    </row>
    <row r="76" spans="1:16" x14ac:dyDescent="0.25">
      <c r="A76" s="1" t="s">
        <v>28</v>
      </c>
      <c r="B76" s="1" t="str">
        <f t="shared" si="3"/>
        <v>2012_04</v>
      </c>
      <c r="C76" s="1">
        <v>2012</v>
      </c>
      <c r="D76" s="1">
        <v>4</v>
      </c>
      <c r="E76" s="1" t="str">
        <f t="shared" si="4"/>
        <v>2012_4</v>
      </c>
      <c r="F76" s="10">
        <v>4</v>
      </c>
      <c r="G76">
        <v>1</v>
      </c>
      <c r="I76" s="1" t="s">
        <v>1154</v>
      </c>
      <c r="J76" s="1" t="s">
        <v>270</v>
      </c>
      <c r="K76">
        <v>5</v>
      </c>
      <c r="M76" s="1" t="s">
        <v>1154</v>
      </c>
      <c r="N76">
        <v>2</v>
      </c>
      <c r="O76">
        <v>2017</v>
      </c>
      <c r="P76">
        <v>2</v>
      </c>
    </row>
    <row r="77" spans="1:16" x14ac:dyDescent="0.25">
      <c r="A77" s="1" t="s">
        <v>29</v>
      </c>
      <c r="B77" s="1" t="str">
        <f t="shared" si="3"/>
        <v>2012_05</v>
      </c>
      <c r="C77" s="1">
        <v>2012</v>
      </c>
      <c r="D77" s="1">
        <v>5</v>
      </c>
      <c r="E77" s="1" t="str">
        <f t="shared" si="4"/>
        <v>2012_5</v>
      </c>
      <c r="F77" s="10">
        <v>4</v>
      </c>
      <c r="G77">
        <v>1</v>
      </c>
      <c r="I77" s="1" t="s">
        <v>1155</v>
      </c>
      <c r="J77" s="1" t="s">
        <v>1156</v>
      </c>
      <c r="K77">
        <v>1</v>
      </c>
      <c r="M77" s="1" t="s">
        <v>1155</v>
      </c>
      <c r="N77">
        <v>1</v>
      </c>
      <c r="O77">
        <v>2017</v>
      </c>
      <c r="P77">
        <v>3</v>
      </c>
    </row>
    <row r="78" spans="1:16" x14ac:dyDescent="0.25">
      <c r="A78" s="1" t="s">
        <v>1157</v>
      </c>
      <c r="B78" s="1" t="str">
        <f t="shared" si="3"/>
        <v>2012_05</v>
      </c>
      <c r="C78" s="1">
        <v>2012</v>
      </c>
      <c r="D78" s="1">
        <v>5</v>
      </c>
      <c r="E78" s="1" t="str">
        <f t="shared" si="4"/>
        <v>2012_5</v>
      </c>
      <c r="F78" s="10">
        <v>1</v>
      </c>
      <c r="G78">
        <f t="shared" si="5"/>
        <v>0</v>
      </c>
      <c r="I78" s="1" t="s">
        <v>1158</v>
      </c>
      <c r="J78" s="1" t="s">
        <v>272</v>
      </c>
      <c r="K78">
        <v>12</v>
      </c>
      <c r="M78" s="1" t="s">
        <v>1158</v>
      </c>
      <c r="N78">
        <v>3</v>
      </c>
      <c r="O78">
        <v>2017</v>
      </c>
      <c r="P78">
        <v>6</v>
      </c>
    </row>
    <row r="79" spans="1:16" x14ac:dyDescent="0.25">
      <c r="A79" s="1" t="s">
        <v>30</v>
      </c>
      <c r="B79" s="1" t="str">
        <f t="shared" si="3"/>
        <v>2012_05</v>
      </c>
      <c r="C79" s="1">
        <v>2012</v>
      </c>
      <c r="D79" s="1">
        <v>5</v>
      </c>
      <c r="E79" s="1" t="str">
        <f t="shared" si="4"/>
        <v>2012_5</v>
      </c>
      <c r="F79" s="10">
        <v>4</v>
      </c>
      <c r="G79">
        <v>1</v>
      </c>
      <c r="I79" s="1" t="s">
        <v>1159</v>
      </c>
      <c r="J79" s="1" t="s">
        <v>1160</v>
      </c>
      <c r="K79">
        <v>3</v>
      </c>
      <c r="M79" s="1" t="s">
        <v>1159</v>
      </c>
      <c r="N79">
        <v>1</v>
      </c>
      <c r="O79">
        <v>2017</v>
      </c>
      <c r="P79">
        <v>7</v>
      </c>
    </row>
    <row r="80" spans="1:16" x14ac:dyDescent="0.25">
      <c r="A80" s="1" t="s">
        <v>1161</v>
      </c>
      <c r="B80" s="1" t="str">
        <f t="shared" si="3"/>
        <v>2012_06</v>
      </c>
      <c r="C80" s="1">
        <v>2012</v>
      </c>
      <c r="D80" s="1">
        <v>6</v>
      </c>
      <c r="E80" s="1" t="str">
        <f t="shared" si="4"/>
        <v>2012_6</v>
      </c>
      <c r="F80" s="10">
        <v>2</v>
      </c>
      <c r="G80">
        <f t="shared" si="5"/>
        <v>0</v>
      </c>
      <c r="I80" s="1" t="s">
        <v>1162</v>
      </c>
      <c r="J80" s="1" t="s">
        <v>274</v>
      </c>
      <c r="K80">
        <v>13</v>
      </c>
      <c r="M80" s="1" t="s">
        <v>1162</v>
      </c>
      <c r="N80">
        <v>4</v>
      </c>
      <c r="O80">
        <v>2017</v>
      </c>
      <c r="P80">
        <v>8</v>
      </c>
    </row>
    <row r="81" spans="1:16" x14ac:dyDescent="0.25">
      <c r="A81" s="1" t="s">
        <v>31</v>
      </c>
      <c r="B81" s="1" t="str">
        <f t="shared" si="3"/>
        <v>2012_06</v>
      </c>
      <c r="C81" s="1">
        <v>2012</v>
      </c>
      <c r="D81" s="1">
        <v>6</v>
      </c>
      <c r="E81" s="1" t="str">
        <f t="shared" si="4"/>
        <v>2012_6</v>
      </c>
      <c r="F81" s="10">
        <v>4</v>
      </c>
      <c r="G81">
        <v>1</v>
      </c>
      <c r="I81" s="1" t="s">
        <v>1163</v>
      </c>
      <c r="J81" s="1" t="s">
        <v>276</v>
      </c>
      <c r="K81">
        <v>8</v>
      </c>
      <c r="M81" s="1" t="s">
        <v>1163</v>
      </c>
      <c r="N81">
        <v>3</v>
      </c>
      <c r="O81">
        <v>2017</v>
      </c>
      <c r="P81">
        <v>9</v>
      </c>
    </row>
    <row r="82" spans="1:16" x14ac:dyDescent="0.25">
      <c r="A82" s="1" t="s">
        <v>32</v>
      </c>
      <c r="B82" s="1" t="str">
        <f t="shared" si="3"/>
        <v>2012_06</v>
      </c>
      <c r="C82" s="1">
        <v>2012</v>
      </c>
      <c r="D82" s="1">
        <v>6</v>
      </c>
      <c r="E82" s="1" t="str">
        <f t="shared" si="4"/>
        <v>2012_6</v>
      </c>
      <c r="F82" s="10">
        <v>4</v>
      </c>
      <c r="G82">
        <v>1</v>
      </c>
      <c r="I82" s="1" t="s">
        <v>1164</v>
      </c>
      <c r="J82" s="1" t="s">
        <v>1165</v>
      </c>
      <c r="K82">
        <v>3</v>
      </c>
      <c r="M82" s="1" t="s">
        <v>1164</v>
      </c>
      <c r="N82">
        <v>1</v>
      </c>
      <c r="O82">
        <v>2018</v>
      </c>
      <c r="P82">
        <v>10</v>
      </c>
    </row>
    <row r="83" spans="1:16" x14ac:dyDescent="0.25">
      <c r="A83" s="1" t="s">
        <v>33</v>
      </c>
      <c r="B83" s="1" t="str">
        <f t="shared" si="3"/>
        <v>2012_06</v>
      </c>
      <c r="C83" s="1">
        <v>2012</v>
      </c>
      <c r="D83" s="1">
        <v>6</v>
      </c>
      <c r="E83" s="1" t="str">
        <f t="shared" si="4"/>
        <v>2012_6</v>
      </c>
      <c r="F83" s="10">
        <v>4</v>
      </c>
      <c r="G83">
        <v>1</v>
      </c>
      <c r="I83" s="1" t="s">
        <v>1166</v>
      </c>
      <c r="J83" s="1" t="s">
        <v>1167</v>
      </c>
      <c r="K83">
        <v>2</v>
      </c>
      <c r="M83" s="1" t="s">
        <v>1166</v>
      </c>
      <c r="N83">
        <v>1</v>
      </c>
      <c r="O83">
        <v>2018</v>
      </c>
      <c r="P83">
        <v>2</v>
      </c>
    </row>
    <row r="84" spans="1:16" x14ac:dyDescent="0.25">
      <c r="A84" s="1" t="s">
        <v>34</v>
      </c>
      <c r="B84" s="1" t="str">
        <f t="shared" si="3"/>
        <v>2012_06</v>
      </c>
      <c r="C84" s="1">
        <v>2012</v>
      </c>
      <c r="D84" s="1">
        <v>6</v>
      </c>
      <c r="E84" s="1" t="str">
        <f t="shared" si="4"/>
        <v>2012_6</v>
      </c>
      <c r="F84" s="10">
        <v>4</v>
      </c>
      <c r="G84">
        <v>1</v>
      </c>
      <c r="I84" s="1" t="s">
        <v>1168</v>
      </c>
      <c r="J84" s="1" t="s">
        <v>278</v>
      </c>
      <c r="K84">
        <v>7</v>
      </c>
      <c r="M84" s="1" t="s">
        <v>1168</v>
      </c>
      <c r="N84">
        <v>3</v>
      </c>
      <c r="O84">
        <v>2018</v>
      </c>
      <c r="P84">
        <v>3</v>
      </c>
    </row>
    <row r="85" spans="1:16" x14ac:dyDescent="0.25">
      <c r="A85" s="1" t="s">
        <v>1169</v>
      </c>
      <c r="B85" s="1" t="str">
        <f t="shared" si="3"/>
        <v>2012_07</v>
      </c>
      <c r="C85" s="1">
        <v>2012</v>
      </c>
      <c r="D85" s="1">
        <v>7</v>
      </c>
      <c r="E85" s="1" t="str">
        <f t="shared" si="4"/>
        <v>2012_7</v>
      </c>
      <c r="F85" s="10">
        <v>2</v>
      </c>
      <c r="G85">
        <f t="shared" si="5"/>
        <v>0</v>
      </c>
      <c r="I85" s="1" t="s">
        <v>1170</v>
      </c>
      <c r="J85" s="1" t="s">
        <v>280</v>
      </c>
      <c r="K85">
        <v>6</v>
      </c>
      <c r="M85" s="1" t="s">
        <v>1170</v>
      </c>
      <c r="N85">
        <v>2</v>
      </c>
      <c r="O85">
        <v>2018</v>
      </c>
      <c r="P85">
        <v>4</v>
      </c>
    </row>
    <row r="86" spans="1:16" x14ac:dyDescent="0.25">
      <c r="A86" s="1" t="s">
        <v>1171</v>
      </c>
      <c r="B86" s="1" t="str">
        <f t="shared" si="3"/>
        <v>2012_07</v>
      </c>
      <c r="C86" s="1">
        <v>2012</v>
      </c>
      <c r="D86" s="1">
        <v>7</v>
      </c>
      <c r="E86" s="1" t="str">
        <f t="shared" si="4"/>
        <v>2012_7</v>
      </c>
      <c r="F86" s="10">
        <v>1</v>
      </c>
      <c r="G86">
        <f t="shared" si="5"/>
        <v>0</v>
      </c>
      <c r="I86" s="1" t="s">
        <v>1172</v>
      </c>
      <c r="J86" s="1" t="s">
        <v>282</v>
      </c>
      <c r="K86">
        <v>4</v>
      </c>
      <c r="M86" s="1" t="s">
        <v>1172</v>
      </c>
      <c r="N86">
        <v>1</v>
      </c>
      <c r="O86">
        <v>2018</v>
      </c>
      <c r="P86">
        <v>5</v>
      </c>
    </row>
    <row r="87" spans="1:16" x14ac:dyDescent="0.25">
      <c r="A87" s="1" t="s">
        <v>1173</v>
      </c>
      <c r="B87" s="1" t="str">
        <f t="shared" si="3"/>
        <v>2012_07</v>
      </c>
      <c r="C87" s="1">
        <v>2012</v>
      </c>
      <c r="D87" s="1">
        <v>7</v>
      </c>
      <c r="E87" s="1" t="str">
        <f t="shared" si="4"/>
        <v>2012_7</v>
      </c>
      <c r="F87" s="10">
        <v>1</v>
      </c>
      <c r="G87">
        <f t="shared" si="5"/>
        <v>0</v>
      </c>
      <c r="I87" s="1" t="s">
        <v>1174</v>
      </c>
      <c r="J87" s="1" t="s">
        <v>284</v>
      </c>
      <c r="K87">
        <v>9</v>
      </c>
      <c r="M87" s="1" t="s">
        <v>1174</v>
      </c>
      <c r="N87">
        <v>3</v>
      </c>
      <c r="O87">
        <v>2018</v>
      </c>
      <c r="P87">
        <v>6</v>
      </c>
    </row>
    <row r="88" spans="1:16" x14ac:dyDescent="0.25">
      <c r="A88" s="1" t="s">
        <v>1175</v>
      </c>
      <c r="B88" s="1" t="str">
        <f t="shared" si="3"/>
        <v>2012_07</v>
      </c>
      <c r="C88" s="1">
        <v>2012</v>
      </c>
      <c r="D88" s="1">
        <v>7</v>
      </c>
      <c r="E88" s="1" t="str">
        <f t="shared" si="4"/>
        <v>2012_7</v>
      </c>
      <c r="F88" s="10">
        <v>1</v>
      </c>
      <c r="G88">
        <f t="shared" si="5"/>
        <v>0</v>
      </c>
      <c r="I88" s="1" t="s">
        <v>1176</v>
      </c>
      <c r="J88" s="1" t="s">
        <v>1177</v>
      </c>
      <c r="K88">
        <v>3</v>
      </c>
      <c r="M88" s="1" t="s">
        <v>1176</v>
      </c>
      <c r="N88">
        <v>3</v>
      </c>
      <c r="O88">
        <v>2018</v>
      </c>
      <c r="P88">
        <v>7</v>
      </c>
    </row>
    <row r="89" spans="1:16" x14ac:dyDescent="0.25">
      <c r="A89" s="1" t="s">
        <v>1178</v>
      </c>
      <c r="B89" s="1" t="str">
        <f t="shared" si="3"/>
        <v>2012_07</v>
      </c>
      <c r="C89" s="1">
        <v>2012</v>
      </c>
      <c r="D89" s="1">
        <v>7</v>
      </c>
      <c r="E89" s="1" t="str">
        <f t="shared" si="4"/>
        <v>2012_7</v>
      </c>
      <c r="F89" s="10">
        <v>1</v>
      </c>
      <c r="G89">
        <f t="shared" si="5"/>
        <v>0</v>
      </c>
      <c r="I89" s="1" t="s">
        <v>1179</v>
      </c>
      <c r="J89" s="1" t="s">
        <v>1180</v>
      </c>
      <c r="K89">
        <v>6</v>
      </c>
      <c r="M89" s="1" t="s">
        <v>1179</v>
      </c>
      <c r="N89">
        <v>3</v>
      </c>
      <c r="O89">
        <v>2018</v>
      </c>
      <c r="P89">
        <v>8</v>
      </c>
    </row>
    <row r="90" spans="1:16" x14ac:dyDescent="0.25">
      <c r="A90" s="1" t="s">
        <v>1181</v>
      </c>
      <c r="B90" s="1" t="str">
        <f t="shared" si="3"/>
        <v>2012_07</v>
      </c>
      <c r="C90" s="1">
        <v>2012</v>
      </c>
      <c r="D90" s="1">
        <v>7</v>
      </c>
      <c r="E90" s="1" t="str">
        <f t="shared" si="4"/>
        <v>2012_7</v>
      </c>
      <c r="F90" s="10">
        <v>2</v>
      </c>
      <c r="G90">
        <f t="shared" si="5"/>
        <v>0</v>
      </c>
      <c r="I90" s="1" t="s">
        <v>1182</v>
      </c>
      <c r="J90" s="1" t="s">
        <v>1183</v>
      </c>
      <c r="K90">
        <v>5</v>
      </c>
      <c r="M90" s="1" t="s">
        <v>1182</v>
      </c>
      <c r="N90">
        <v>3</v>
      </c>
      <c r="O90">
        <v>2018</v>
      </c>
      <c r="P90">
        <v>9</v>
      </c>
    </row>
    <row r="91" spans="1:16" x14ac:dyDescent="0.25">
      <c r="A91" s="1" t="s">
        <v>1184</v>
      </c>
      <c r="B91" s="1" t="str">
        <f t="shared" si="3"/>
        <v>2012_07</v>
      </c>
      <c r="C91" s="1">
        <v>2012</v>
      </c>
      <c r="D91" s="1">
        <v>7</v>
      </c>
      <c r="E91" s="1" t="str">
        <f t="shared" si="4"/>
        <v>2012_7</v>
      </c>
      <c r="F91" s="10">
        <v>1</v>
      </c>
      <c r="G91">
        <f t="shared" si="5"/>
        <v>0</v>
      </c>
      <c r="I91" s="3" t="s">
        <v>1013</v>
      </c>
      <c r="J91" s="1" t="e">
        <v>#N/A</v>
      </c>
      <c r="K91" s="4">
        <v>612</v>
      </c>
    </row>
    <row r="92" spans="1:16" x14ac:dyDescent="0.25">
      <c r="A92" s="1" t="s">
        <v>35</v>
      </c>
      <c r="B92" s="1" t="str">
        <f t="shared" si="3"/>
        <v>2012_07</v>
      </c>
      <c r="C92" s="1">
        <v>2012</v>
      </c>
      <c r="D92" s="1">
        <v>7</v>
      </c>
      <c r="E92" s="1" t="str">
        <f t="shared" si="4"/>
        <v>2012_7</v>
      </c>
      <c r="F92" s="10">
        <v>4</v>
      </c>
      <c r="G92">
        <v>1</v>
      </c>
    </row>
    <row r="93" spans="1:16" x14ac:dyDescent="0.25">
      <c r="A93" s="1" t="s">
        <v>36</v>
      </c>
      <c r="B93" s="1" t="str">
        <f t="shared" si="3"/>
        <v>2012_08</v>
      </c>
      <c r="C93" s="1">
        <v>2012</v>
      </c>
      <c r="D93" s="1">
        <v>8</v>
      </c>
      <c r="E93" s="1" t="str">
        <f t="shared" si="4"/>
        <v>2012_8</v>
      </c>
      <c r="F93" s="10">
        <v>4</v>
      </c>
      <c r="G93">
        <v>1</v>
      </c>
    </row>
    <row r="94" spans="1:16" x14ac:dyDescent="0.25">
      <c r="A94" s="1" t="s">
        <v>1185</v>
      </c>
      <c r="B94" s="1" t="str">
        <f t="shared" si="3"/>
        <v>2012_08</v>
      </c>
      <c r="C94" s="1">
        <v>2012</v>
      </c>
      <c r="D94" s="1">
        <v>8</v>
      </c>
      <c r="E94" s="1" t="str">
        <f t="shared" si="4"/>
        <v>2012_8</v>
      </c>
      <c r="F94" s="10">
        <v>1</v>
      </c>
      <c r="G94">
        <f t="shared" si="5"/>
        <v>0</v>
      </c>
    </row>
    <row r="95" spans="1:16" x14ac:dyDescent="0.25">
      <c r="A95" s="1" t="s">
        <v>37</v>
      </c>
      <c r="B95" s="1" t="str">
        <f t="shared" si="3"/>
        <v>2012_08</v>
      </c>
      <c r="C95" s="1">
        <v>2012</v>
      </c>
      <c r="D95" s="1">
        <v>8</v>
      </c>
      <c r="E95" s="1" t="str">
        <f t="shared" si="4"/>
        <v>2012_8</v>
      </c>
      <c r="F95" s="10">
        <v>4</v>
      </c>
      <c r="G95">
        <v>1</v>
      </c>
    </row>
    <row r="96" spans="1:16" x14ac:dyDescent="0.25">
      <c r="A96" s="1" t="s">
        <v>1186</v>
      </c>
      <c r="B96" s="1" t="str">
        <f t="shared" si="3"/>
        <v>2012_08</v>
      </c>
      <c r="C96" s="1">
        <v>2012</v>
      </c>
      <c r="D96" s="1">
        <v>8</v>
      </c>
      <c r="E96" s="1" t="str">
        <f t="shared" si="4"/>
        <v>2012_8</v>
      </c>
      <c r="F96" s="10">
        <v>2</v>
      </c>
      <c r="G96">
        <f t="shared" si="5"/>
        <v>0</v>
      </c>
    </row>
    <row r="97" spans="1:7" x14ac:dyDescent="0.25">
      <c r="A97" s="1" t="s">
        <v>1187</v>
      </c>
      <c r="B97" s="1" t="str">
        <f t="shared" si="3"/>
        <v>2012_09</v>
      </c>
      <c r="C97" s="1">
        <v>2012</v>
      </c>
      <c r="D97" s="1">
        <v>9</v>
      </c>
      <c r="E97" s="1" t="str">
        <f t="shared" si="4"/>
        <v>2012_9</v>
      </c>
      <c r="F97" s="10">
        <v>1</v>
      </c>
      <c r="G97">
        <f t="shared" si="5"/>
        <v>0</v>
      </c>
    </row>
    <row r="98" spans="1:7" x14ac:dyDescent="0.25">
      <c r="A98" s="1" t="s">
        <v>38</v>
      </c>
      <c r="B98" s="1" t="str">
        <f t="shared" si="3"/>
        <v>2012_09</v>
      </c>
      <c r="C98" s="1">
        <v>2012</v>
      </c>
      <c r="D98" s="1">
        <v>9</v>
      </c>
      <c r="E98" s="1" t="str">
        <f t="shared" si="4"/>
        <v>2012_9</v>
      </c>
      <c r="F98" s="10">
        <v>4</v>
      </c>
      <c r="G98">
        <v>1</v>
      </c>
    </row>
    <row r="99" spans="1:7" x14ac:dyDescent="0.25">
      <c r="A99" s="1" t="s">
        <v>1188</v>
      </c>
      <c r="B99" s="1" t="str">
        <f t="shared" si="3"/>
        <v>2012_09</v>
      </c>
      <c r="C99" s="1">
        <v>2012</v>
      </c>
      <c r="D99" s="1">
        <v>9</v>
      </c>
      <c r="E99" s="1" t="str">
        <f t="shared" si="4"/>
        <v>2012_9</v>
      </c>
      <c r="F99" s="10">
        <v>1</v>
      </c>
      <c r="G99">
        <f t="shared" si="5"/>
        <v>0</v>
      </c>
    </row>
    <row r="100" spans="1:7" x14ac:dyDescent="0.25">
      <c r="A100" s="1" t="s">
        <v>39</v>
      </c>
      <c r="B100" s="1" t="str">
        <f t="shared" si="3"/>
        <v>2012_09</v>
      </c>
      <c r="C100" s="1">
        <v>2012</v>
      </c>
      <c r="D100" s="1">
        <v>9</v>
      </c>
      <c r="E100" s="1" t="str">
        <f t="shared" si="4"/>
        <v>2012_9</v>
      </c>
      <c r="F100" s="10">
        <v>4</v>
      </c>
      <c r="G100">
        <v>1</v>
      </c>
    </row>
    <row r="101" spans="1:7" x14ac:dyDescent="0.25">
      <c r="A101" s="1" t="s">
        <v>1189</v>
      </c>
      <c r="B101" s="1" t="str">
        <f t="shared" si="3"/>
        <v>2012_09</v>
      </c>
      <c r="C101" s="1">
        <v>2012</v>
      </c>
      <c r="D101" s="1">
        <v>9</v>
      </c>
      <c r="E101" s="1" t="str">
        <f t="shared" si="4"/>
        <v>2012_9</v>
      </c>
      <c r="F101" s="10">
        <v>1</v>
      </c>
      <c r="G101">
        <f t="shared" si="5"/>
        <v>0</v>
      </c>
    </row>
    <row r="102" spans="1:7" x14ac:dyDescent="0.25">
      <c r="A102" s="1" t="s">
        <v>1190</v>
      </c>
      <c r="B102" s="1" t="str">
        <f t="shared" si="3"/>
        <v>2012_010</v>
      </c>
      <c r="C102" s="1">
        <v>2012</v>
      </c>
      <c r="D102" s="1">
        <v>10</v>
      </c>
      <c r="E102" s="1" t="str">
        <f t="shared" si="4"/>
        <v>2012_10</v>
      </c>
      <c r="F102" s="10">
        <v>1</v>
      </c>
      <c r="G102">
        <f t="shared" si="5"/>
        <v>0</v>
      </c>
    </row>
    <row r="103" spans="1:7" x14ac:dyDescent="0.25">
      <c r="A103" s="1" t="s">
        <v>40</v>
      </c>
      <c r="B103" s="1" t="str">
        <f t="shared" si="3"/>
        <v>2012_010</v>
      </c>
      <c r="C103" s="1">
        <v>2012</v>
      </c>
      <c r="D103" s="1">
        <v>10</v>
      </c>
      <c r="E103" s="1" t="str">
        <f t="shared" si="4"/>
        <v>2012_10</v>
      </c>
      <c r="F103" s="10">
        <v>4</v>
      </c>
      <c r="G103">
        <v>1</v>
      </c>
    </row>
    <row r="104" spans="1:7" x14ac:dyDescent="0.25">
      <c r="A104" s="1" t="s">
        <v>1191</v>
      </c>
      <c r="B104" s="1" t="str">
        <f t="shared" si="3"/>
        <v>2012_011</v>
      </c>
      <c r="C104" s="1">
        <v>2012</v>
      </c>
      <c r="D104" s="1">
        <v>11</v>
      </c>
      <c r="E104" s="1" t="str">
        <f t="shared" si="4"/>
        <v>2012_11</v>
      </c>
      <c r="F104" s="10">
        <v>1</v>
      </c>
      <c r="G104">
        <f t="shared" si="5"/>
        <v>0</v>
      </c>
    </row>
    <row r="105" spans="1:7" x14ac:dyDescent="0.25">
      <c r="A105" s="1" t="s">
        <v>1192</v>
      </c>
      <c r="B105" s="1" t="str">
        <f t="shared" si="3"/>
        <v>2012_011</v>
      </c>
      <c r="C105" s="1">
        <v>2012</v>
      </c>
      <c r="D105" s="1">
        <v>11</v>
      </c>
      <c r="E105" s="1" t="str">
        <f t="shared" si="4"/>
        <v>2012_11</v>
      </c>
      <c r="F105" s="10">
        <v>2</v>
      </c>
      <c r="G105">
        <f t="shared" si="5"/>
        <v>0</v>
      </c>
    </row>
    <row r="106" spans="1:7" x14ac:dyDescent="0.25">
      <c r="A106" s="1" t="s">
        <v>41</v>
      </c>
      <c r="B106" s="1" t="str">
        <f t="shared" si="3"/>
        <v>2012_011</v>
      </c>
      <c r="C106" s="1">
        <v>2012</v>
      </c>
      <c r="D106" s="1">
        <v>11</v>
      </c>
      <c r="E106" s="1" t="str">
        <f t="shared" si="4"/>
        <v>2012_11</v>
      </c>
      <c r="F106" s="10">
        <v>4</v>
      </c>
      <c r="G106">
        <v>1</v>
      </c>
    </row>
    <row r="107" spans="1:7" x14ac:dyDescent="0.25">
      <c r="A107" s="1" t="s">
        <v>42</v>
      </c>
      <c r="B107" s="1" t="str">
        <f t="shared" si="3"/>
        <v>2012_012</v>
      </c>
      <c r="C107" s="1">
        <v>2012</v>
      </c>
      <c r="D107" s="1">
        <v>12</v>
      </c>
      <c r="E107" s="1" t="str">
        <f t="shared" si="4"/>
        <v>2012_12</v>
      </c>
      <c r="F107" s="10">
        <v>4</v>
      </c>
      <c r="G107">
        <v>1</v>
      </c>
    </row>
    <row r="108" spans="1:7" x14ac:dyDescent="0.25">
      <c r="A108" s="1" t="s">
        <v>1193</v>
      </c>
      <c r="B108" s="1" t="str">
        <f t="shared" si="3"/>
        <v>2012_012</v>
      </c>
      <c r="C108" s="1">
        <v>2012</v>
      </c>
      <c r="D108" s="1">
        <v>12</v>
      </c>
      <c r="E108" s="1" t="str">
        <f t="shared" si="4"/>
        <v>2012_12</v>
      </c>
      <c r="F108" s="10">
        <v>2</v>
      </c>
      <c r="G108">
        <f t="shared" si="5"/>
        <v>0</v>
      </c>
    </row>
    <row r="109" spans="1:7" x14ac:dyDescent="0.25">
      <c r="A109" s="1" t="s">
        <v>1194</v>
      </c>
      <c r="B109" s="1" t="str">
        <f t="shared" si="3"/>
        <v>2013_01</v>
      </c>
      <c r="C109" s="1">
        <v>2013</v>
      </c>
      <c r="D109" s="1">
        <v>1</v>
      </c>
      <c r="E109" s="1" t="str">
        <f t="shared" si="4"/>
        <v>2013_1</v>
      </c>
      <c r="F109" s="10">
        <v>2</v>
      </c>
      <c r="G109">
        <f t="shared" si="5"/>
        <v>0</v>
      </c>
    </row>
    <row r="110" spans="1:7" x14ac:dyDescent="0.25">
      <c r="A110" s="1" t="s">
        <v>43</v>
      </c>
      <c r="B110" s="1" t="str">
        <f t="shared" si="3"/>
        <v>2013_01</v>
      </c>
      <c r="C110" s="1">
        <v>2013</v>
      </c>
      <c r="D110" s="1">
        <v>1</v>
      </c>
      <c r="E110" s="1" t="str">
        <f t="shared" si="4"/>
        <v>2013_1</v>
      </c>
      <c r="F110" s="10">
        <v>4</v>
      </c>
      <c r="G110">
        <v>1</v>
      </c>
    </row>
    <row r="111" spans="1:7" x14ac:dyDescent="0.25">
      <c r="A111" s="1" t="s">
        <v>44</v>
      </c>
      <c r="B111" s="1" t="str">
        <f t="shared" si="3"/>
        <v>2013_02</v>
      </c>
      <c r="C111" s="1">
        <v>2013</v>
      </c>
      <c r="D111" s="1">
        <v>2</v>
      </c>
      <c r="E111" s="1" t="str">
        <f t="shared" si="4"/>
        <v>2013_2</v>
      </c>
      <c r="F111" s="10">
        <v>4</v>
      </c>
      <c r="G111">
        <v>1</v>
      </c>
    </row>
    <row r="112" spans="1:7" x14ac:dyDescent="0.25">
      <c r="A112" s="1" t="s">
        <v>1195</v>
      </c>
      <c r="B112" s="1" t="str">
        <f t="shared" si="3"/>
        <v>2013_03</v>
      </c>
      <c r="C112" s="1">
        <v>2013</v>
      </c>
      <c r="D112" s="1">
        <v>3</v>
      </c>
      <c r="E112" s="1" t="str">
        <f t="shared" si="4"/>
        <v>2013_3</v>
      </c>
      <c r="F112" s="10">
        <v>2</v>
      </c>
      <c r="G112">
        <f t="shared" si="5"/>
        <v>0</v>
      </c>
    </row>
    <row r="113" spans="1:7" x14ac:dyDescent="0.25">
      <c r="A113" s="1" t="s">
        <v>45</v>
      </c>
      <c r="B113" s="1" t="str">
        <f t="shared" si="3"/>
        <v>2013_03</v>
      </c>
      <c r="C113" s="1">
        <v>2013</v>
      </c>
      <c r="D113" s="1">
        <v>3</v>
      </c>
      <c r="E113" s="1" t="str">
        <f t="shared" si="4"/>
        <v>2013_3</v>
      </c>
      <c r="F113" s="10">
        <v>4</v>
      </c>
      <c r="G113">
        <v>1</v>
      </c>
    </row>
    <row r="114" spans="1:7" x14ac:dyDescent="0.25">
      <c r="A114" s="1" t="s">
        <v>46</v>
      </c>
      <c r="B114" s="1" t="str">
        <f t="shared" si="3"/>
        <v>2013_04</v>
      </c>
      <c r="C114" s="1">
        <v>2013</v>
      </c>
      <c r="D114" s="1">
        <v>4</v>
      </c>
      <c r="E114" s="1" t="str">
        <f t="shared" si="4"/>
        <v>2013_4</v>
      </c>
      <c r="F114" s="10">
        <v>4</v>
      </c>
      <c r="G114">
        <v>1</v>
      </c>
    </row>
    <row r="115" spans="1:7" x14ac:dyDescent="0.25">
      <c r="A115" s="1" t="s">
        <v>1196</v>
      </c>
      <c r="B115" s="1" t="str">
        <f t="shared" si="3"/>
        <v>2013_04</v>
      </c>
      <c r="C115" s="1">
        <v>2013</v>
      </c>
      <c r="D115" s="1">
        <v>4</v>
      </c>
      <c r="E115" s="1" t="str">
        <f t="shared" si="4"/>
        <v>2013_4</v>
      </c>
      <c r="F115" s="10">
        <v>2</v>
      </c>
      <c r="G115">
        <f t="shared" si="5"/>
        <v>0</v>
      </c>
    </row>
    <row r="116" spans="1:7" x14ac:dyDescent="0.25">
      <c r="A116" s="1" t="s">
        <v>47</v>
      </c>
      <c r="B116" s="1" t="str">
        <f t="shared" si="3"/>
        <v>2013_05</v>
      </c>
      <c r="C116" s="1">
        <v>2013</v>
      </c>
      <c r="D116" s="1">
        <v>5</v>
      </c>
      <c r="E116" s="1" t="str">
        <f t="shared" si="4"/>
        <v>2013_5</v>
      </c>
      <c r="F116" s="10">
        <v>4</v>
      </c>
      <c r="G116">
        <v>1</v>
      </c>
    </row>
    <row r="117" spans="1:7" x14ac:dyDescent="0.25">
      <c r="A117" s="1" t="s">
        <v>1197</v>
      </c>
      <c r="B117" s="1" t="str">
        <f t="shared" si="3"/>
        <v>2013_05</v>
      </c>
      <c r="C117" s="1">
        <v>2013</v>
      </c>
      <c r="D117" s="1">
        <v>5</v>
      </c>
      <c r="E117" s="1" t="str">
        <f t="shared" si="4"/>
        <v>2013_5</v>
      </c>
      <c r="F117" s="10">
        <v>1</v>
      </c>
      <c r="G117">
        <f t="shared" si="5"/>
        <v>0</v>
      </c>
    </row>
    <row r="118" spans="1:7" x14ac:dyDescent="0.25">
      <c r="A118" s="1" t="s">
        <v>1198</v>
      </c>
      <c r="B118" s="1" t="str">
        <f t="shared" si="3"/>
        <v>2013_05</v>
      </c>
      <c r="C118" s="1">
        <v>2013</v>
      </c>
      <c r="D118" s="1">
        <v>5</v>
      </c>
      <c r="E118" s="1" t="str">
        <f t="shared" si="4"/>
        <v>2013_5</v>
      </c>
      <c r="F118" s="10">
        <v>2</v>
      </c>
      <c r="G118">
        <f t="shared" si="5"/>
        <v>0</v>
      </c>
    </row>
    <row r="119" spans="1:7" x14ac:dyDescent="0.25">
      <c r="A119" s="1" t="s">
        <v>48</v>
      </c>
      <c r="B119" s="1" t="str">
        <f t="shared" si="3"/>
        <v>2013_06</v>
      </c>
      <c r="C119" s="1">
        <v>2013</v>
      </c>
      <c r="D119" s="1">
        <v>6</v>
      </c>
      <c r="E119" s="1" t="str">
        <f t="shared" si="4"/>
        <v>2013_6</v>
      </c>
      <c r="F119" s="10">
        <v>4</v>
      </c>
      <c r="G119">
        <v>1</v>
      </c>
    </row>
    <row r="120" spans="1:7" x14ac:dyDescent="0.25">
      <c r="A120" s="1" t="s">
        <v>49</v>
      </c>
      <c r="B120" s="1" t="str">
        <f t="shared" si="3"/>
        <v>2013_06</v>
      </c>
      <c r="C120" s="1">
        <v>2013</v>
      </c>
      <c r="D120" s="1">
        <v>6</v>
      </c>
      <c r="E120" s="1" t="str">
        <f t="shared" si="4"/>
        <v>2013_6</v>
      </c>
      <c r="F120" s="10">
        <v>4</v>
      </c>
      <c r="G120">
        <v>1</v>
      </c>
    </row>
    <row r="121" spans="1:7" x14ac:dyDescent="0.25">
      <c r="A121" s="1" t="s">
        <v>1199</v>
      </c>
      <c r="B121" s="1" t="str">
        <f t="shared" si="3"/>
        <v>2013_06</v>
      </c>
      <c r="C121" s="1">
        <v>2013</v>
      </c>
      <c r="D121" s="1">
        <v>6</v>
      </c>
      <c r="E121" s="1" t="str">
        <f t="shared" si="4"/>
        <v>2013_6</v>
      </c>
      <c r="F121" s="10">
        <v>1</v>
      </c>
      <c r="G121">
        <f t="shared" si="5"/>
        <v>0</v>
      </c>
    </row>
    <row r="122" spans="1:7" x14ac:dyDescent="0.25">
      <c r="A122" s="1" t="s">
        <v>50</v>
      </c>
      <c r="B122" s="1" t="str">
        <f t="shared" si="3"/>
        <v>2013_06</v>
      </c>
      <c r="C122" s="1">
        <v>2013</v>
      </c>
      <c r="D122" s="1">
        <v>6</v>
      </c>
      <c r="E122" s="1" t="str">
        <f t="shared" si="4"/>
        <v>2013_6</v>
      </c>
      <c r="F122" s="10">
        <v>4</v>
      </c>
      <c r="G122">
        <v>1</v>
      </c>
    </row>
    <row r="123" spans="1:7" x14ac:dyDescent="0.25">
      <c r="A123" s="1" t="s">
        <v>51</v>
      </c>
      <c r="B123" s="1" t="str">
        <f t="shared" si="3"/>
        <v>2013_07</v>
      </c>
      <c r="C123" s="1">
        <v>2013</v>
      </c>
      <c r="D123" s="1">
        <v>7</v>
      </c>
      <c r="E123" s="1" t="str">
        <f t="shared" si="4"/>
        <v>2013_7</v>
      </c>
      <c r="F123" s="10">
        <v>4</v>
      </c>
      <c r="G123">
        <v>1</v>
      </c>
    </row>
    <row r="124" spans="1:7" x14ac:dyDescent="0.25">
      <c r="A124" s="1" t="s">
        <v>52</v>
      </c>
      <c r="B124" s="1" t="str">
        <f t="shared" si="3"/>
        <v>2013_07</v>
      </c>
      <c r="C124" s="1">
        <v>2013</v>
      </c>
      <c r="D124" s="1">
        <v>7</v>
      </c>
      <c r="E124" s="1" t="str">
        <f t="shared" si="4"/>
        <v>2013_7</v>
      </c>
      <c r="F124" s="10">
        <v>4</v>
      </c>
      <c r="G124">
        <v>1</v>
      </c>
    </row>
    <row r="125" spans="1:7" x14ac:dyDescent="0.25">
      <c r="A125" s="1" t="s">
        <v>1200</v>
      </c>
      <c r="B125" s="1" t="str">
        <f t="shared" si="3"/>
        <v>2013_07</v>
      </c>
      <c r="C125" s="1">
        <v>2013</v>
      </c>
      <c r="D125" s="1">
        <v>7</v>
      </c>
      <c r="E125" s="1" t="str">
        <f t="shared" si="4"/>
        <v>2013_7</v>
      </c>
      <c r="F125" s="10">
        <v>2</v>
      </c>
      <c r="G125">
        <f t="shared" si="5"/>
        <v>0</v>
      </c>
    </row>
    <row r="126" spans="1:7" x14ac:dyDescent="0.25">
      <c r="A126" s="1" t="s">
        <v>53</v>
      </c>
      <c r="B126" s="1" t="str">
        <f t="shared" si="3"/>
        <v>2013_08</v>
      </c>
      <c r="C126" s="1">
        <v>2013</v>
      </c>
      <c r="D126" s="1">
        <v>8</v>
      </c>
      <c r="E126" s="1" t="str">
        <f t="shared" si="4"/>
        <v>2013_8</v>
      </c>
      <c r="F126" s="10">
        <v>4</v>
      </c>
      <c r="G126">
        <v>1</v>
      </c>
    </row>
    <row r="127" spans="1:7" x14ac:dyDescent="0.25">
      <c r="A127" s="1" t="s">
        <v>1201</v>
      </c>
      <c r="B127" s="1" t="str">
        <f t="shared" si="3"/>
        <v>2013_08</v>
      </c>
      <c r="C127" s="1">
        <v>2013</v>
      </c>
      <c r="D127" s="1">
        <v>8</v>
      </c>
      <c r="E127" s="1" t="str">
        <f t="shared" si="4"/>
        <v>2013_8</v>
      </c>
      <c r="F127" s="10">
        <v>2</v>
      </c>
      <c r="G127">
        <f t="shared" si="5"/>
        <v>0</v>
      </c>
    </row>
    <row r="128" spans="1:7" x14ac:dyDescent="0.25">
      <c r="A128" s="1" t="s">
        <v>54</v>
      </c>
      <c r="B128" s="1" t="str">
        <f t="shared" si="3"/>
        <v>2013_08</v>
      </c>
      <c r="C128" s="1">
        <v>2013</v>
      </c>
      <c r="D128" s="1">
        <v>8</v>
      </c>
      <c r="E128" s="1" t="str">
        <f t="shared" si="4"/>
        <v>2013_8</v>
      </c>
      <c r="F128" s="10">
        <v>4</v>
      </c>
      <c r="G128">
        <v>1</v>
      </c>
    </row>
    <row r="129" spans="1:7" x14ac:dyDescent="0.25">
      <c r="A129" s="1" t="s">
        <v>55</v>
      </c>
      <c r="B129" s="1" t="str">
        <f t="shared" si="3"/>
        <v>2013_09</v>
      </c>
      <c r="C129" s="1">
        <v>2013</v>
      </c>
      <c r="D129" s="1">
        <v>9</v>
      </c>
      <c r="E129" s="1" t="str">
        <f t="shared" si="4"/>
        <v>2013_9</v>
      </c>
      <c r="F129" s="10">
        <v>4</v>
      </c>
      <c r="G129">
        <v>1</v>
      </c>
    </row>
    <row r="130" spans="1:7" x14ac:dyDescent="0.25">
      <c r="A130" s="1" t="s">
        <v>1202</v>
      </c>
      <c r="B130" s="1" t="str">
        <f t="shared" si="3"/>
        <v>2013_09</v>
      </c>
      <c r="C130" s="1">
        <v>2013</v>
      </c>
      <c r="D130" s="1">
        <v>9</v>
      </c>
      <c r="E130" s="1" t="str">
        <f t="shared" si="4"/>
        <v>2013_9</v>
      </c>
      <c r="F130" s="10">
        <v>2</v>
      </c>
      <c r="G130">
        <f t="shared" si="5"/>
        <v>0</v>
      </c>
    </row>
    <row r="131" spans="1:7" x14ac:dyDescent="0.25">
      <c r="A131" s="1" t="s">
        <v>1203</v>
      </c>
      <c r="B131" s="1" t="str">
        <f t="shared" ref="B131:B194" si="6">CONCATENATE(C131,"_0",D131)</f>
        <v>2013_09</v>
      </c>
      <c r="C131" s="1">
        <v>2013</v>
      </c>
      <c r="D131" s="1">
        <v>9</v>
      </c>
      <c r="E131" s="1" t="str">
        <f t="shared" si="4"/>
        <v>2013_9</v>
      </c>
      <c r="F131" s="10">
        <v>3</v>
      </c>
      <c r="G131">
        <f t="shared" si="5"/>
        <v>0</v>
      </c>
    </row>
    <row r="132" spans="1:7" x14ac:dyDescent="0.25">
      <c r="A132" s="1" t="s">
        <v>1204</v>
      </c>
      <c r="B132" s="1" t="str">
        <f t="shared" si="6"/>
        <v>2013_010</v>
      </c>
      <c r="C132" s="1">
        <v>2013</v>
      </c>
      <c r="D132" s="1">
        <v>10</v>
      </c>
      <c r="E132" s="1" t="str">
        <f t="shared" ref="E132:E195" si="7">CONCATENATE(C132, "_", D132)</f>
        <v>2013_10</v>
      </c>
      <c r="F132" s="10">
        <v>3</v>
      </c>
      <c r="G132">
        <f t="shared" ref="G132:G193" si="8">IF(F132&gt;4, 1, 0)</f>
        <v>0</v>
      </c>
    </row>
    <row r="133" spans="1:7" x14ac:dyDescent="0.25">
      <c r="A133" s="1" t="s">
        <v>1205</v>
      </c>
      <c r="B133" s="1" t="str">
        <f t="shared" si="6"/>
        <v>2013_010</v>
      </c>
      <c r="C133" s="1">
        <v>2013</v>
      </c>
      <c r="D133" s="1">
        <v>10</v>
      </c>
      <c r="E133" s="1" t="str">
        <f t="shared" si="7"/>
        <v>2013_10</v>
      </c>
      <c r="F133" s="10">
        <v>1</v>
      </c>
      <c r="G133">
        <f t="shared" si="8"/>
        <v>0</v>
      </c>
    </row>
    <row r="134" spans="1:7" x14ac:dyDescent="0.25">
      <c r="A134" s="1" t="s">
        <v>1206</v>
      </c>
      <c r="B134" s="1" t="str">
        <f t="shared" si="6"/>
        <v>2013_010</v>
      </c>
      <c r="C134" s="1">
        <v>2013</v>
      </c>
      <c r="D134" s="1">
        <v>10</v>
      </c>
      <c r="E134" s="1" t="str">
        <f t="shared" si="7"/>
        <v>2013_10</v>
      </c>
      <c r="F134" s="10">
        <v>1</v>
      </c>
      <c r="G134">
        <f t="shared" si="8"/>
        <v>0</v>
      </c>
    </row>
    <row r="135" spans="1:7" x14ac:dyDescent="0.25">
      <c r="A135" s="1" t="s">
        <v>1207</v>
      </c>
      <c r="B135" s="1" t="str">
        <f t="shared" si="6"/>
        <v>2013_011</v>
      </c>
      <c r="C135" s="1">
        <v>2013</v>
      </c>
      <c r="D135" s="1">
        <v>11</v>
      </c>
      <c r="E135" s="1" t="str">
        <f t="shared" si="7"/>
        <v>2013_11</v>
      </c>
      <c r="F135" s="10">
        <v>2</v>
      </c>
      <c r="G135">
        <f t="shared" si="8"/>
        <v>0</v>
      </c>
    </row>
    <row r="136" spans="1:7" x14ac:dyDescent="0.25">
      <c r="A136" s="1" t="s">
        <v>1208</v>
      </c>
      <c r="B136" s="1" t="str">
        <f t="shared" si="6"/>
        <v>2013_011</v>
      </c>
      <c r="C136" s="1">
        <v>2013</v>
      </c>
      <c r="D136" s="1">
        <v>11</v>
      </c>
      <c r="E136" s="1" t="str">
        <f t="shared" si="7"/>
        <v>2013_11</v>
      </c>
      <c r="F136" s="10">
        <v>1</v>
      </c>
      <c r="G136">
        <f t="shared" si="8"/>
        <v>0</v>
      </c>
    </row>
    <row r="137" spans="1:7" x14ac:dyDescent="0.25">
      <c r="A137" s="1" t="s">
        <v>1209</v>
      </c>
      <c r="B137" s="1" t="str">
        <f t="shared" si="6"/>
        <v>2014_04</v>
      </c>
      <c r="C137" s="1">
        <v>2014</v>
      </c>
      <c r="D137" s="1">
        <v>4</v>
      </c>
      <c r="E137" s="1" t="str">
        <f t="shared" si="7"/>
        <v>2014_4</v>
      </c>
      <c r="F137" s="10">
        <v>1</v>
      </c>
      <c r="G137">
        <f t="shared" si="8"/>
        <v>0</v>
      </c>
    </row>
    <row r="138" spans="1:7" x14ac:dyDescent="0.25">
      <c r="A138" s="1" t="s">
        <v>1210</v>
      </c>
      <c r="B138" s="1" t="str">
        <f t="shared" si="6"/>
        <v>2014_04</v>
      </c>
      <c r="C138" s="1">
        <v>2014</v>
      </c>
      <c r="D138" s="1">
        <v>4</v>
      </c>
      <c r="E138" s="1" t="str">
        <f t="shared" si="7"/>
        <v>2014_4</v>
      </c>
      <c r="F138" s="10">
        <v>1</v>
      </c>
      <c r="G138">
        <f t="shared" si="8"/>
        <v>0</v>
      </c>
    </row>
    <row r="139" spans="1:7" x14ac:dyDescent="0.25">
      <c r="A139" s="1" t="s">
        <v>1211</v>
      </c>
      <c r="B139" s="1" t="str">
        <f t="shared" si="6"/>
        <v>2014_05</v>
      </c>
      <c r="C139" s="1">
        <v>2014</v>
      </c>
      <c r="D139" s="1">
        <v>5</v>
      </c>
      <c r="E139" s="1" t="str">
        <f t="shared" si="7"/>
        <v>2014_5</v>
      </c>
      <c r="F139" s="10">
        <v>1</v>
      </c>
      <c r="G139">
        <f t="shared" si="8"/>
        <v>0</v>
      </c>
    </row>
    <row r="140" spans="1:7" x14ac:dyDescent="0.25">
      <c r="A140" s="1" t="s">
        <v>56</v>
      </c>
      <c r="B140" s="1" t="str">
        <f t="shared" si="6"/>
        <v>2014_05</v>
      </c>
      <c r="C140" s="1">
        <v>2014</v>
      </c>
      <c r="D140" s="1">
        <v>5</v>
      </c>
      <c r="E140" s="1" t="str">
        <f t="shared" si="7"/>
        <v>2014_5</v>
      </c>
      <c r="F140" s="10">
        <v>4</v>
      </c>
      <c r="G140">
        <v>1</v>
      </c>
    </row>
    <row r="141" spans="1:7" x14ac:dyDescent="0.25">
      <c r="A141" s="1" t="s">
        <v>57</v>
      </c>
      <c r="B141" s="1" t="str">
        <f t="shared" si="6"/>
        <v>2014_06</v>
      </c>
      <c r="C141" s="1">
        <v>2014</v>
      </c>
      <c r="D141" s="1">
        <v>6</v>
      </c>
      <c r="E141" s="1" t="str">
        <f t="shared" si="7"/>
        <v>2014_6</v>
      </c>
      <c r="F141" s="10">
        <v>4</v>
      </c>
      <c r="G141">
        <v>1</v>
      </c>
    </row>
    <row r="142" spans="1:7" x14ac:dyDescent="0.25">
      <c r="A142" s="1" t="s">
        <v>1212</v>
      </c>
      <c r="B142" s="1" t="str">
        <f t="shared" si="6"/>
        <v>2014_06</v>
      </c>
      <c r="C142" s="1">
        <v>2014</v>
      </c>
      <c r="D142" s="1">
        <v>6</v>
      </c>
      <c r="E142" s="1" t="str">
        <f t="shared" si="7"/>
        <v>2014_6</v>
      </c>
      <c r="F142" s="10">
        <v>1</v>
      </c>
      <c r="G142">
        <f t="shared" si="8"/>
        <v>0</v>
      </c>
    </row>
    <row r="143" spans="1:7" x14ac:dyDescent="0.25">
      <c r="A143" s="1" t="s">
        <v>58</v>
      </c>
      <c r="B143" s="1" t="str">
        <f t="shared" si="6"/>
        <v>2014_06</v>
      </c>
      <c r="C143" s="1">
        <v>2014</v>
      </c>
      <c r="D143" s="1">
        <v>6</v>
      </c>
      <c r="E143" s="1" t="str">
        <f t="shared" si="7"/>
        <v>2014_6</v>
      </c>
      <c r="F143" s="10">
        <v>4</v>
      </c>
      <c r="G143">
        <v>1</v>
      </c>
    </row>
    <row r="144" spans="1:7" x14ac:dyDescent="0.25">
      <c r="A144" s="1" t="s">
        <v>1213</v>
      </c>
      <c r="B144" s="1" t="str">
        <f t="shared" si="6"/>
        <v>2014_07</v>
      </c>
      <c r="C144" s="1">
        <v>2014</v>
      </c>
      <c r="D144" s="1">
        <v>7</v>
      </c>
      <c r="E144" s="1" t="str">
        <f t="shared" si="7"/>
        <v>2014_7</v>
      </c>
      <c r="F144" s="10">
        <v>2</v>
      </c>
      <c r="G144">
        <f t="shared" si="8"/>
        <v>0</v>
      </c>
    </row>
    <row r="145" spans="1:7" x14ac:dyDescent="0.25">
      <c r="A145" s="1" t="s">
        <v>59</v>
      </c>
      <c r="B145" s="1" t="str">
        <f t="shared" si="6"/>
        <v>2014_07</v>
      </c>
      <c r="C145" s="1">
        <v>2014</v>
      </c>
      <c r="D145" s="1">
        <v>7</v>
      </c>
      <c r="E145" s="1" t="str">
        <f t="shared" si="7"/>
        <v>2014_7</v>
      </c>
      <c r="F145" s="10">
        <v>4</v>
      </c>
      <c r="G145">
        <v>1</v>
      </c>
    </row>
    <row r="146" spans="1:7" x14ac:dyDescent="0.25">
      <c r="A146" s="1" t="s">
        <v>1214</v>
      </c>
      <c r="B146" s="1" t="str">
        <f t="shared" si="6"/>
        <v>2014_07</v>
      </c>
      <c r="C146" s="1">
        <v>2014</v>
      </c>
      <c r="D146" s="1">
        <v>7</v>
      </c>
      <c r="E146" s="1" t="str">
        <f t="shared" si="7"/>
        <v>2014_7</v>
      </c>
      <c r="F146" s="10">
        <v>1</v>
      </c>
      <c r="G146">
        <f t="shared" si="8"/>
        <v>0</v>
      </c>
    </row>
    <row r="147" spans="1:7" x14ac:dyDescent="0.25">
      <c r="A147" s="1" t="s">
        <v>60</v>
      </c>
      <c r="B147" s="1" t="str">
        <f t="shared" si="6"/>
        <v>2014_07</v>
      </c>
      <c r="C147" s="1">
        <v>2014</v>
      </c>
      <c r="D147" s="1">
        <v>7</v>
      </c>
      <c r="E147" s="1" t="str">
        <f t="shared" si="7"/>
        <v>2014_7</v>
      </c>
      <c r="F147" s="10">
        <v>4</v>
      </c>
      <c r="G147">
        <v>1</v>
      </c>
    </row>
    <row r="148" spans="1:7" x14ac:dyDescent="0.25">
      <c r="A148" s="1" t="s">
        <v>1215</v>
      </c>
      <c r="B148" s="1" t="str">
        <f t="shared" si="6"/>
        <v>2014_08</v>
      </c>
      <c r="C148" s="1">
        <v>2014</v>
      </c>
      <c r="D148" s="1">
        <v>8</v>
      </c>
      <c r="E148" s="1" t="str">
        <f t="shared" si="7"/>
        <v>2014_8</v>
      </c>
      <c r="F148" s="10">
        <v>1</v>
      </c>
      <c r="G148">
        <f t="shared" si="8"/>
        <v>0</v>
      </c>
    </row>
    <row r="149" spans="1:7" x14ac:dyDescent="0.25">
      <c r="A149" s="1" t="s">
        <v>61</v>
      </c>
      <c r="B149" s="1" t="str">
        <f t="shared" si="6"/>
        <v>2014_08</v>
      </c>
      <c r="C149" s="1">
        <v>2014</v>
      </c>
      <c r="D149" s="1">
        <v>8</v>
      </c>
      <c r="E149" s="1" t="str">
        <f t="shared" si="7"/>
        <v>2014_8</v>
      </c>
      <c r="F149" s="10">
        <v>4</v>
      </c>
      <c r="G149">
        <v>1</v>
      </c>
    </row>
    <row r="150" spans="1:7" x14ac:dyDescent="0.25">
      <c r="A150" s="1" t="s">
        <v>1216</v>
      </c>
      <c r="B150" s="1" t="str">
        <f t="shared" si="6"/>
        <v>2014_08</v>
      </c>
      <c r="C150" s="1">
        <v>2014</v>
      </c>
      <c r="D150" s="1">
        <v>8</v>
      </c>
      <c r="E150" s="1" t="str">
        <f t="shared" si="7"/>
        <v>2014_8</v>
      </c>
      <c r="F150" s="10">
        <v>2</v>
      </c>
      <c r="G150">
        <f t="shared" si="8"/>
        <v>0</v>
      </c>
    </row>
    <row r="151" spans="1:7" x14ac:dyDescent="0.25">
      <c r="A151" s="1" t="s">
        <v>1217</v>
      </c>
      <c r="B151" s="1" t="str">
        <f t="shared" si="6"/>
        <v>2014_08</v>
      </c>
      <c r="C151" s="1">
        <v>2014</v>
      </c>
      <c r="D151" s="1">
        <v>8</v>
      </c>
      <c r="E151" s="1" t="str">
        <f t="shared" si="7"/>
        <v>2014_8</v>
      </c>
      <c r="F151" s="10">
        <v>2</v>
      </c>
      <c r="G151">
        <f t="shared" si="8"/>
        <v>0</v>
      </c>
    </row>
    <row r="152" spans="1:7" x14ac:dyDescent="0.25">
      <c r="A152" s="1" t="s">
        <v>1218</v>
      </c>
      <c r="B152" s="1" t="str">
        <f t="shared" si="6"/>
        <v>2014_09</v>
      </c>
      <c r="C152" s="1">
        <v>2014</v>
      </c>
      <c r="D152" s="1">
        <v>9</v>
      </c>
      <c r="E152" s="1" t="str">
        <f t="shared" si="7"/>
        <v>2014_9</v>
      </c>
      <c r="F152" s="10">
        <v>1</v>
      </c>
      <c r="G152">
        <f t="shared" si="8"/>
        <v>0</v>
      </c>
    </row>
    <row r="153" spans="1:7" x14ac:dyDescent="0.25">
      <c r="A153" s="1" t="s">
        <v>62</v>
      </c>
      <c r="B153" s="1" t="str">
        <f t="shared" si="6"/>
        <v>2014_09</v>
      </c>
      <c r="C153" s="1">
        <v>2014</v>
      </c>
      <c r="D153" s="1">
        <v>9</v>
      </c>
      <c r="E153" s="1" t="str">
        <f t="shared" si="7"/>
        <v>2014_9</v>
      </c>
      <c r="F153" s="10">
        <v>4</v>
      </c>
      <c r="G153">
        <v>1</v>
      </c>
    </row>
    <row r="154" spans="1:7" x14ac:dyDescent="0.25">
      <c r="A154" s="1" t="s">
        <v>63</v>
      </c>
      <c r="B154" s="1" t="str">
        <f t="shared" si="6"/>
        <v>2014_09</v>
      </c>
      <c r="C154" s="1">
        <v>2014</v>
      </c>
      <c r="D154" s="1">
        <v>9</v>
      </c>
      <c r="E154" s="1" t="str">
        <f t="shared" si="7"/>
        <v>2014_9</v>
      </c>
      <c r="F154" s="10">
        <v>4</v>
      </c>
      <c r="G154">
        <v>1</v>
      </c>
    </row>
    <row r="155" spans="1:7" x14ac:dyDescent="0.25">
      <c r="A155" s="1" t="s">
        <v>64</v>
      </c>
      <c r="B155" s="1" t="str">
        <f t="shared" si="6"/>
        <v>2014_09</v>
      </c>
      <c r="C155" s="1">
        <v>2014</v>
      </c>
      <c r="D155" s="1">
        <v>9</v>
      </c>
      <c r="E155" s="1" t="str">
        <f t="shared" si="7"/>
        <v>2014_9</v>
      </c>
      <c r="F155" s="10">
        <v>4</v>
      </c>
      <c r="G155">
        <v>1</v>
      </c>
    </row>
    <row r="156" spans="1:7" x14ac:dyDescent="0.25">
      <c r="A156" s="1" t="s">
        <v>1219</v>
      </c>
      <c r="B156" s="1" t="str">
        <f t="shared" si="6"/>
        <v>2014_010</v>
      </c>
      <c r="C156" s="1">
        <v>2014</v>
      </c>
      <c r="D156" s="1">
        <v>10</v>
      </c>
      <c r="E156" s="1" t="str">
        <f t="shared" si="7"/>
        <v>2014_10</v>
      </c>
      <c r="F156" s="10">
        <v>2</v>
      </c>
      <c r="G156">
        <f t="shared" si="8"/>
        <v>0</v>
      </c>
    </row>
    <row r="157" spans="1:7" x14ac:dyDescent="0.25">
      <c r="A157" s="1" t="s">
        <v>1220</v>
      </c>
      <c r="B157" s="1" t="str">
        <f t="shared" si="6"/>
        <v>2014_010</v>
      </c>
      <c r="C157" s="1">
        <v>2014</v>
      </c>
      <c r="D157" s="1">
        <v>10</v>
      </c>
      <c r="E157" s="1" t="str">
        <f t="shared" si="7"/>
        <v>2014_10</v>
      </c>
      <c r="F157" s="10">
        <v>1</v>
      </c>
      <c r="G157">
        <f t="shared" si="8"/>
        <v>0</v>
      </c>
    </row>
    <row r="158" spans="1:7" x14ac:dyDescent="0.25">
      <c r="A158" s="1" t="s">
        <v>65</v>
      </c>
      <c r="B158" s="1" t="str">
        <f t="shared" si="6"/>
        <v>2015_01</v>
      </c>
      <c r="C158" s="1">
        <v>2015</v>
      </c>
      <c r="D158" s="1">
        <v>1</v>
      </c>
      <c r="E158" s="1" t="str">
        <f t="shared" si="7"/>
        <v>2015_1</v>
      </c>
      <c r="F158" s="10">
        <v>4</v>
      </c>
      <c r="G158">
        <v>1</v>
      </c>
    </row>
    <row r="159" spans="1:7" x14ac:dyDescent="0.25">
      <c r="A159" s="1" t="s">
        <v>1221</v>
      </c>
      <c r="B159" s="1" t="str">
        <f t="shared" si="6"/>
        <v>2015_01</v>
      </c>
      <c r="C159" s="1">
        <v>2015</v>
      </c>
      <c r="D159" s="1">
        <v>1</v>
      </c>
      <c r="E159" s="1" t="str">
        <f t="shared" si="7"/>
        <v>2015_1</v>
      </c>
      <c r="F159" s="10">
        <v>2</v>
      </c>
      <c r="G159">
        <f t="shared" si="8"/>
        <v>0</v>
      </c>
    </row>
    <row r="160" spans="1:7" x14ac:dyDescent="0.25">
      <c r="A160" s="1" t="s">
        <v>66</v>
      </c>
      <c r="B160" s="1" t="str">
        <f t="shared" si="6"/>
        <v>2015_01</v>
      </c>
      <c r="C160" s="1">
        <v>2015</v>
      </c>
      <c r="D160" s="1">
        <v>1</v>
      </c>
      <c r="E160" s="1" t="str">
        <f t="shared" si="7"/>
        <v>2015_1</v>
      </c>
      <c r="F160" s="10">
        <v>4</v>
      </c>
      <c r="G160">
        <v>1</v>
      </c>
    </row>
    <row r="161" spans="1:7" x14ac:dyDescent="0.25">
      <c r="A161" s="1" t="s">
        <v>67</v>
      </c>
      <c r="B161" s="1" t="str">
        <f t="shared" si="6"/>
        <v>2015_02</v>
      </c>
      <c r="C161" s="1">
        <v>2015</v>
      </c>
      <c r="D161" s="1">
        <v>2</v>
      </c>
      <c r="E161" s="1" t="str">
        <f t="shared" si="7"/>
        <v>2015_2</v>
      </c>
      <c r="F161" s="10">
        <v>4</v>
      </c>
      <c r="G161">
        <v>1</v>
      </c>
    </row>
    <row r="162" spans="1:7" x14ac:dyDescent="0.25">
      <c r="A162" s="1" t="s">
        <v>1222</v>
      </c>
      <c r="B162" s="1" t="str">
        <f t="shared" si="6"/>
        <v>2015_02</v>
      </c>
      <c r="C162" s="1">
        <v>2015</v>
      </c>
      <c r="D162" s="1">
        <v>2</v>
      </c>
      <c r="E162" s="1" t="str">
        <f t="shared" si="7"/>
        <v>2015_2</v>
      </c>
      <c r="F162" s="10">
        <v>2</v>
      </c>
      <c r="G162">
        <f t="shared" si="8"/>
        <v>0</v>
      </c>
    </row>
    <row r="163" spans="1:7" x14ac:dyDescent="0.25">
      <c r="A163" s="1" t="s">
        <v>1223</v>
      </c>
      <c r="B163" s="1" t="str">
        <f t="shared" si="6"/>
        <v>2015_03</v>
      </c>
      <c r="C163" s="1">
        <v>2015</v>
      </c>
      <c r="D163" s="1">
        <v>3</v>
      </c>
      <c r="E163" s="1" t="str">
        <f t="shared" si="7"/>
        <v>2015_3</v>
      </c>
      <c r="F163" s="10">
        <v>2</v>
      </c>
      <c r="G163">
        <f t="shared" si="8"/>
        <v>0</v>
      </c>
    </row>
    <row r="164" spans="1:7" x14ac:dyDescent="0.25">
      <c r="A164" s="1" t="s">
        <v>1224</v>
      </c>
      <c r="B164" s="1" t="str">
        <f t="shared" si="6"/>
        <v>2015_04</v>
      </c>
      <c r="C164" s="1">
        <v>2015</v>
      </c>
      <c r="D164" s="1">
        <v>4</v>
      </c>
      <c r="E164" s="1" t="str">
        <f t="shared" si="7"/>
        <v>2015_4</v>
      </c>
      <c r="F164" s="10">
        <v>1</v>
      </c>
      <c r="G164">
        <f t="shared" si="8"/>
        <v>0</v>
      </c>
    </row>
    <row r="165" spans="1:7" x14ac:dyDescent="0.25">
      <c r="A165" s="1" t="s">
        <v>1225</v>
      </c>
      <c r="B165" s="1" t="str">
        <f t="shared" si="6"/>
        <v>2015_04</v>
      </c>
      <c r="C165" s="1">
        <v>2015</v>
      </c>
      <c r="D165" s="1">
        <v>4</v>
      </c>
      <c r="E165" s="1" t="str">
        <f t="shared" si="7"/>
        <v>2015_4</v>
      </c>
      <c r="F165" s="10">
        <v>1</v>
      </c>
      <c r="G165">
        <f t="shared" si="8"/>
        <v>0</v>
      </c>
    </row>
    <row r="166" spans="1:7" x14ac:dyDescent="0.25">
      <c r="A166" s="1" t="s">
        <v>1226</v>
      </c>
      <c r="B166" s="1" t="str">
        <f t="shared" si="6"/>
        <v>2015_04</v>
      </c>
      <c r="C166" s="1">
        <v>2015</v>
      </c>
      <c r="D166" s="1">
        <v>4</v>
      </c>
      <c r="E166" s="1" t="str">
        <f t="shared" si="7"/>
        <v>2015_4</v>
      </c>
      <c r="F166" s="10">
        <v>2</v>
      </c>
      <c r="G166">
        <f t="shared" si="8"/>
        <v>0</v>
      </c>
    </row>
    <row r="167" spans="1:7" x14ac:dyDescent="0.25">
      <c r="A167" s="1" t="s">
        <v>1227</v>
      </c>
      <c r="B167" s="1" t="str">
        <f t="shared" si="6"/>
        <v>2015_05</v>
      </c>
      <c r="C167" s="1">
        <v>2015</v>
      </c>
      <c r="D167" s="1">
        <v>5</v>
      </c>
      <c r="E167" s="1" t="str">
        <f t="shared" si="7"/>
        <v>2015_5</v>
      </c>
      <c r="F167" s="10">
        <v>2</v>
      </c>
      <c r="G167">
        <f t="shared" si="8"/>
        <v>0</v>
      </c>
    </row>
    <row r="168" spans="1:7" x14ac:dyDescent="0.25">
      <c r="A168" s="1" t="s">
        <v>1228</v>
      </c>
      <c r="B168" s="1" t="str">
        <f t="shared" si="6"/>
        <v>2015_05</v>
      </c>
      <c r="C168" s="1">
        <v>2015</v>
      </c>
      <c r="D168" s="1">
        <v>5</v>
      </c>
      <c r="E168" s="1" t="str">
        <f t="shared" si="7"/>
        <v>2015_5</v>
      </c>
      <c r="F168" s="10">
        <v>3</v>
      </c>
      <c r="G168">
        <f t="shared" si="8"/>
        <v>0</v>
      </c>
    </row>
    <row r="169" spans="1:7" x14ac:dyDescent="0.25">
      <c r="A169" s="1" t="s">
        <v>1229</v>
      </c>
      <c r="B169" s="1" t="str">
        <f t="shared" si="6"/>
        <v>2015_06</v>
      </c>
      <c r="C169" s="1">
        <v>2015</v>
      </c>
      <c r="D169" s="1">
        <v>6</v>
      </c>
      <c r="E169" s="1" t="str">
        <f t="shared" si="7"/>
        <v>2015_6</v>
      </c>
      <c r="F169" s="10">
        <v>2</v>
      </c>
      <c r="G169">
        <f t="shared" si="8"/>
        <v>0</v>
      </c>
    </row>
    <row r="170" spans="1:7" x14ac:dyDescent="0.25">
      <c r="A170" s="1" t="s">
        <v>1230</v>
      </c>
      <c r="B170" s="1" t="str">
        <f t="shared" si="6"/>
        <v>2015_06</v>
      </c>
      <c r="C170" s="1">
        <v>2015</v>
      </c>
      <c r="D170" s="1">
        <v>6</v>
      </c>
      <c r="E170" s="1" t="str">
        <f t="shared" si="7"/>
        <v>2015_6</v>
      </c>
      <c r="F170" s="10">
        <v>2</v>
      </c>
      <c r="G170">
        <f t="shared" si="8"/>
        <v>0</v>
      </c>
    </row>
    <row r="171" spans="1:7" x14ac:dyDescent="0.25">
      <c r="A171" s="1" t="s">
        <v>68</v>
      </c>
      <c r="B171" s="1" t="str">
        <f t="shared" si="6"/>
        <v>2015_07</v>
      </c>
      <c r="C171" s="1">
        <v>2015</v>
      </c>
      <c r="D171" s="1">
        <v>7</v>
      </c>
      <c r="E171" s="1" t="str">
        <f t="shared" si="7"/>
        <v>2015_7</v>
      </c>
      <c r="F171" s="10">
        <v>4</v>
      </c>
      <c r="G171">
        <v>1</v>
      </c>
    </row>
    <row r="172" spans="1:7" x14ac:dyDescent="0.25">
      <c r="A172" s="1" t="s">
        <v>1231</v>
      </c>
      <c r="B172" s="1" t="str">
        <f t="shared" si="6"/>
        <v>2015_07</v>
      </c>
      <c r="C172" s="1">
        <v>2015</v>
      </c>
      <c r="D172" s="1">
        <v>7</v>
      </c>
      <c r="E172" s="1" t="str">
        <f t="shared" si="7"/>
        <v>2015_7</v>
      </c>
      <c r="F172" s="10">
        <v>1</v>
      </c>
      <c r="G172">
        <f t="shared" si="8"/>
        <v>0</v>
      </c>
    </row>
    <row r="173" spans="1:7" x14ac:dyDescent="0.25">
      <c r="A173" s="1" t="s">
        <v>1232</v>
      </c>
      <c r="B173" s="1" t="str">
        <f t="shared" si="6"/>
        <v>2015_07</v>
      </c>
      <c r="C173" s="1">
        <v>2015</v>
      </c>
      <c r="D173" s="1">
        <v>7</v>
      </c>
      <c r="E173" s="1" t="str">
        <f t="shared" si="7"/>
        <v>2015_7</v>
      </c>
      <c r="F173" s="10">
        <v>3</v>
      </c>
      <c r="G173">
        <f t="shared" si="8"/>
        <v>0</v>
      </c>
    </row>
    <row r="174" spans="1:7" x14ac:dyDescent="0.25">
      <c r="A174" s="1" t="s">
        <v>1233</v>
      </c>
      <c r="B174" s="1" t="str">
        <f t="shared" si="6"/>
        <v>2015_07</v>
      </c>
      <c r="C174" s="1">
        <v>2015</v>
      </c>
      <c r="D174" s="1">
        <v>7</v>
      </c>
      <c r="E174" s="1" t="str">
        <f t="shared" si="7"/>
        <v>2015_7</v>
      </c>
      <c r="F174" s="10">
        <v>1</v>
      </c>
      <c r="G174">
        <f t="shared" si="8"/>
        <v>0</v>
      </c>
    </row>
    <row r="175" spans="1:7" x14ac:dyDescent="0.25">
      <c r="A175" s="1" t="s">
        <v>1234</v>
      </c>
      <c r="B175" s="1" t="str">
        <f t="shared" si="6"/>
        <v>2015_08</v>
      </c>
      <c r="C175" s="1">
        <v>2015</v>
      </c>
      <c r="D175" s="1">
        <v>8</v>
      </c>
      <c r="E175" s="1" t="str">
        <f t="shared" si="7"/>
        <v>2015_8</v>
      </c>
      <c r="F175" s="10">
        <v>1</v>
      </c>
      <c r="G175">
        <f t="shared" si="8"/>
        <v>0</v>
      </c>
    </row>
    <row r="176" spans="1:7" x14ac:dyDescent="0.25">
      <c r="A176" s="1" t="s">
        <v>1235</v>
      </c>
      <c r="B176" s="1" t="str">
        <f t="shared" si="6"/>
        <v>2015_08</v>
      </c>
      <c r="C176" s="1">
        <v>2015</v>
      </c>
      <c r="D176" s="1">
        <v>8</v>
      </c>
      <c r="E176" s="1" t="str">
        <f t="shared" si="7"/>
        <v>2015_8</v>
      </c>
      <c r="F176" s="10">
        <v>2</v>
      </c>
      <c r="G176">
        <f t="shared" si="8"/>
        <v>0</v>
      </c>
    </row>
    <row r="177" spans="1:7" x14ac:dyDescent="0.25">
      <c r="A177" s="1" t="s">
        <v>69</v>
      </c>
      <c r="B177" s="1" t="str">
        <f t="shared" si="6"/>
        <v>2015_08</v>
      </c>
      <c r="C177" s="1">
        <v>2015</v>
      </c>
      <c r="D177" s="1">
        <v>8</v>
      </c>
      <c r="E177" s="1" t="str">
        <f t="shared" si="7"/>
        <v>2015_8</v>
      </c>
      <c r="F177" s="10">
        <v>4</v>
      </c>
      <c r="G177">
        <v>1</v>
      </c>
    </row>
    <row r="178" spans="1:7" x14ac:dyDescent="0.25">
      <c r="A178" s="1" t="s">
        <v>1236</v>
      </c>
      <c r="B178" s="1" t="str">
        <f t="shared" si="6"/>
        <v>2015_08</v>
      </c>
      <c r="C178" s="1">
        <v>2015</v>
      </c>
      <c r="D178" s="1">
        <v>8</v>
      </c>
      <c r="E178" s="1" t="str">
        <f t="shared" si="7"/>
        <v>2015_8</v>
      </c>
      <c r="F178" s="10">
        <v>1</v>
      </c>
      <c r="G178">
        <f t="shared" si="8"/>
        <v>0</v>
      </c>
    </row>
    <row r="179" spans="1:7" x14ac:dyDescent="0.25">
      <c r="A179" s="1" t="s">
        <v>70</v>
      </c>
      <c r="B179" s="1" t="str">
        <f t="shared" si="6"/>
        <v>2015_08</v>
      </c>
      <c r="C179" s="1">
        <v>2015</v>
      </c>
      <c r="D179" s="1">
        <v>8</v>
      </c>
      <c r="E179" s="1" t="str">
        <f t="shared" si="7"/>
        <v>2015_8</v>
      </c>
      <c r="F179" s="10">
        <v>4</v>
      </c>
      <c r="G179">
        <v>1</v>
      </c>
    </row>
    <row r="180" spans="1:7" x14ac:dyDescent="0.25">
      <c r="A180" s="1" t="s">
        <v>1237</v>
      </c>
      <c r="B180" s="1" t="str">
        <f t="shared" si="6"/>
        <v>2015_09</v>
      </c>
      <c r="C180" s="1">
        <v>2015</v>
      </c>
      <c r="D180" s="1">
        <v>9</v>
      </c>
      <c r="E180" s="1" t="str">
        <f t="shared" si="7"/>
        <v>2015_9</v>
      </c>
      <c r="F180" s="10">
        <v>1</v>
      </c>
      <c r="G180">
        <f t="shared" si="8"/>
        <v>0</v>
      </c>
    </row>
    <row r="181" spans="1:7" x14ac:dyDescent="0.25">
      <c r="A181" s="1" t="s">
        <v>1238</v>
      </c>
      <c r="B181" s="1" t="str">
        <f t="shared" si="6"/>
        <v>2015_09</v>
      </c>
      <c r="C181" s="1">
        <v>2015</v>
      </c>
      <c r="D181" s="1">
        <v>9</v>
      </c>
      <c r="E181" s="1" t="str">
        <f t="shared" si="7"/>
        <v>2015_9</v>
      </c>
      <c r="F181" s="10">
        <v>1</v>
      </c>
      <c r="G181">
        <f t="shared" si="8"/>
        <v>0</v>
      </c>
    </row>
    <row r="182" spans="1:7" x14ac:dyDescent="0.25">
      <c r="A182" s="1" t="s">
        <v>71</v>
      </c>
      <c r="B182" s="1" t="str">
        <f t="shared" si="6"/>
        <v>2015_09</v>
      </c>
      <c r="C182" s="1">
        <v>2015</v>
      </c>
      <c r="D182" s="1">
        <v>9</v>
      </c>
      <c r="E182" s="1" t="str">
        <f t="shared" si="7"/>
        <v>2015_9</v>
      </c>
      <c r="F182" s="10">
        <v>4</v>
      </c>
      <c r="G182">
        <v>1</v>
      </c>
    </row>
    <row r="183" spans="1:7" x14ac:dyDescent="0.25">
      <c r="A183" s="1" t="s">
        <v>1239</v>
      </c>
      <c r="B183" s="1" t="str">
        <f t="shared" si="6"/>
        <v>2015_09</v>
      </c>
      <c r="C183" s="1">
        <v>2015</v>
      </c>
      <c r="D183" s="1">
        <v>9</v>
      </c>
      <c r="E183" s="1" t="str">
        <f t="shared" si="7"/>
        <v>2015_9</v>
      </c>
      <c r="F183" s="10">
        <v>2</v>
      </c>
      <c r="G183">
        <f t="shared" si="8"/>
        <v>0</v>
      </c>
    </row>
    <row r="184" spans="1:7" x14ac:dyDescent="0.25">
      <c r="A184" s="1" t="s">
        <v>1240</v>
      </c>
      <c r="B184" s="1" t="str">
        <f t="shared" si="6"/>
        <v>2015_010</v>
      </c>
      <c r="C184" s="1">
        <v>2015</v>
      </c>
      <c r="D184" s="1">
        <v>10</v>
      </c>
      <c r="E184" s="1" t="str">
        <f t="shared" si="7"/>
        <v>2015_10</v>
      </c>
      <c r="F184" s="10">
        <v>1</v>
      </c>
      <c r="G184">
        <f t="shared" si="8"/>
        <v>0</v>
      </c>
    </row>
    <row r="185" spans="1:7" x14ac:dyDescent="0.25">
      <c r="A185" s="1" t="s">
        <v>1241</v>
      </c>
      <c r="B185" s="1" t="str">
        <f t="shared" si="6"/>
        <v>2015_011</v>
      </c>
      <c r="C185" s="1">
        <v>2015</v>
      </c>
      <c r="D185" s="1">
        <v>11</v>
      </c>
      <c r="E185" s="1" t="str">
        <f t="shared" si="7"/>
        <v>2015_11</v>
      </c>
      <c r="F185" s="10">
        <v>1</v>
      </c>
      <c r="G185">
        <f t="shared" si="8"/>
        <v>0</v>
      </c>
    </row>
    <row r="186" spans="1:7" x14ac:dyDescent="0.25">
      <c r="A186" s="1" t="s">
        <v>72</v>
      </c>
      <c r="B186" s="1" t="str">
        <f t="shared" si="6"/>
        <v>2016_01</v>
      </c>
      <c r="C186" s="1">
        <v>2016</v>
      </c>
      <c r="D186" s="1">
        <v>1</v>
      </c>
      <c r="E186" s="1" t="str">
        <f t="shared" si="7"/>
        <v>2016_1</v>
      </c>
      <c r="F186" s="10">
        <v>4</v>
      </c>
      <c r="G186">
        <v>1</v>
      </c>
    </row>
    <row r="187" spans="1:7" x14ac:dyDescent="0.25">
      <c r="A187" s="1" t="s">
        <v>1242</v>
      </c>
      <c r="B187" s="1" t="str">
        <f t="shared" si="6"/>
        <v>2016_03</v>
      </c>
      <c r="C187" s="1">
        <v>2016</v>
      </c>
      <c r="D187" s="1">
        <v>3</v>
      </c>
      <c r="E187" s="1" t="str">
        <f t="shared" si="7"/>
        <v>2016_3</v>
      </c>
      <c r="F187" s="10">
        <v>1</v>
      </c>
      <c r="G187">
        <f t="shared" si="8"/>
        <v>0</v>
      </c>
    </row>
    <row r="188" spans="1:7" x14ac:dyDescent="0.25">
      <c r="A188" s="1" t="s">
        <v>1243</v>
      </c>
      <c r="B188" s="1" t="str">
        <f t="shared" si="6"/>
        <v>2016_03</v>
      </c>
      <c r="C188" s="1">
        <v>2016</v>
      </c>
      <c r="D188" s="1">
        <v>3</v>
      </c>
      <c r="E188" s="1" t="str">
        <f t="shared" si="7"/>
        <v>2016_3</v>
      </c>
      <c r="F188" s="10">
        <v>1</v>
      </c>
      <c r="G188">
        <f t="shared" si="8"/>
        <v>0</v>
      </c>
    </row>
    <row r="189" spans="1:7" x14ac:dyDescent="0.25">
      <c r="A189" s="1" t="s">
        <v>1244</v>
      </c>
      <c r="B189" s="1" t="str">
        <f t="shared" si="6"/>
        <v>2016_03</v>
      </c>
      <c r="C189" s="1">
        <v>2016</v>
      </c>
      <c r="D189" s="1">
        <v>3</v>
      </c>
      <c r="E189" s="1" t="str">
        <f t="shared" si="7"/>
        <v>2016_3</v>
      </c>
      <c r="F189" s="10">
        <v>1</v>
      </c>
      <c r="G189">
        <f t="shared" si="8"/>
        <v>0</v>
      </c>
    </row>
    <row r="190" spans="1:7" x14ac:dyDescent="0.25">
      <c r="A190" s="1" t="s">
        <v>1245</v>
      </c>
      <c r="B190" s="1" t="str">
        <f t="shared" si="6"/>
        <v>2016_03</v>
      </c>
      <c r="C190" s="1">
        <v>2016</v>
      </c>
      <c r="D190" s="1">
        <v>3</v>
      </c>
      <c r="E190" s="1" t="str">
        <f t="shared" si="7"/>
        <v>2016_3</v>
      </c>
      <c r="F190" s="10">
        <v>1</v>
      </c>
      <c r="G190">
        <f t="shared" si="8"/>
        <v>0</v>
      </c>
    </row>
    <row r="191" spans="1:7" x14ac:dyDescent="0.25">
      <c r="A191" s="1" t="s">
        <v>1246</v>
      </c>
      <c r="B191" s="1" t="str">
        <f t="shared" si="6"/>
        <v>2016_04</v>
      </c>
      <c r="C191" s="1">
        <v>2016</v>
      </c>
      <c r="D191" s="1">
        <v>4</v>
      </c>
      <c r="E191" s="1" t="str">
        <f t="shared" si="7"/>
        <v>2016_4</v>
      </c>
      <c r="F191" s="10">
        <v>2</v>
      </c>
      <c r="G191">
        <f t="shared" si="8"/>
        <v>0</v>
      </c>
    </row>
    <row r="192" spans="1:7" x14ac:dyDescent="0.25">
      <c r="A192" s="1" t="s">
        <v>1247</v>
      </c>
      <c r="B192" s="1" t="str">
        <f t="shared" si="6"/>
        <v>2016_05</v>
      </c>
      <c r="C192" s="1">
        <v>2016</v>
      </c>
      <c r="D192" s="1">
        <v>5</v>
      </c>
      <c r="E192" s="1" t="str">
        <f t="shared" si="7"/>
        <v>2016_5</v>
      </c>
      <c r="F192" s="10">
        <v>1</v>
      </c>
      <c r="G192">
        <f t="shared" si="8"/>
        <v>0</v>
      </c>
    </row>
    <row r="193" spans="1:7" x14ac:dyDescent="0.25">
      <c r="A193" s="1" t="s">
        <v>1248</v>
      </c>
      <c r="B193" s="1" t="str">
        <f t="shared" si="6"/>
        <v>2016_05</v>
      </c>
      <c r="C193" s="1">
        <v>2016</v>
      </c>
      <c r="D193" s="1">
        <v>5</v>
      </c>
      <c r="E193" s="1" t="str">
        <f t="shared" si="7"/>
        <v>2016_5</v>
      </c>
      <c r="F193" s="10">
        <v>2</v>
      </c>
      <c r="G193">
        <f t="shared" si="8"/>
        <v>0</v>
      </c>
    </row>
    <row r="194" spans="1:7" x14ac:dyDescent="0.25">
      <c r="A194" s="1" t="s">
        <v>73</v>
      </c>
      <c r="B194" s="1" t="str">
        <f t="shared" si="6"/>
        <v>2016_05</v>
      </c>
      <c r="C194" s="1">
        <v>2016</v>
      </c>
      <c r="D194" s="1">
        <v>5</v>
      </c>
      <c r="E194" s="1" t="str">
        <f t="shared" si="7"/>
        <v>2016_5</v>
      </c>
      <c r="F194" s="10">
        <v>4</v>
      </c>
      <c r="G194">
        <v>1</v>
      </c>
    </row>
    <row r="195" spans="1:7" x14ac:dyDescent="0.25">
      <c r="A195" s="1" t="s">
        <v>74</v>
      </c>
      <c r="B195" s="1" t="str">
        <f t="shared" ref="B195:B249" si="9">CONCATENATE(C195,"_0",D195)</f>
        <v>2016_05</v>
      </c>
      <c r="C195" s="1">
        <v>2016</v>
      </c>
      <c r="D195" s="1">
        <v>5</v>
      </c>
      <c r="E195" s="1" t="str">
        <f t="shared" si="7"/>
        <v>2016_5</v>
      </c>
      <c r="F195" s="10">
        <v>4</v>
      </c>
      <c r="G195">
        <v>1</v>
      </c>
    </row>
    <row r="196" spans="1:7" x14ac:dyDescent="0.25">
      <c r="A196" s="1" t="s">
        <v>75</v>
      </c>
      <c r="B196" s="1" t="str">
        <f t="shared" si="9"/>
        <v>2016_05</v>
      </c>
      <c r="C196" s="1">
        <v>2016</v>
      </c>
      <c r="D196" s="1">
        <v>5</v>
      </c>
      <c r="E196" s="1" t="str">
        <f t="shared" ref="E196:E249" si="10">CONCATENATE(C196, "_", D196)</f>
        <v>2016_5</v>
      </c>
      <c r="F196" s="10">
        <v>4</v>
      </c>
      <c r="G196">
        <v>1</v>
      </c>
    </row>
    <row r="197" spans="1:7" x14ac:dyDescent="0.25">
      <c r="A197" s="1" t="s">
        <v>76</v>
      </c>
      <c r="B197" s="1" t="str">
        <f t="shared" si="9"/>
        <v>2016_06</v>
      </c>
      <c r="C197" s="1">
        <v>2016</v>
      </c>
      <c r="D197" s="1">
        <v>6</v>
      </c>
      <c r="E197" s="1" t="str">
        <f t="shared" si="10"/>
        <v>2016_6</v>
      </c>
      <c r="F197" s="10">
        <v>4</v>
      </c>
      <c r="G197">
        <v>1</v>
      </c>
    </row>
    <row r="198" spans="1:7" x14ac:dyDescent="0.25">
      <c r="A198" s="1" t="s">
        <v>1249</v>
      </c>
      <c r="B198" s="1" t="str">
        <f t="shared" si="9"/>
        <v>2016_07</v>
      </c>
      <c r="C198" s="1">
        <v>2016</v>
      </c>
      <c r="D198" s="1">
        <v>7</v>
      </c>
      <c r="E198" s="1" t="str">
        <f t="shared" si="10"/>
        <v>2016_7</v>
      </c>
      <c r="F198" s="10">
        <v>1</v>
      </c>
      <c r="G198">
        <f t="shared" ref="G198:G249" si="11">IF(F198&gt;4, 1, 0)</f>
        <v>0</v>
      </c>
    </row>
    <row r="199" spans="1:7" x14ac:dyDescent="0.25">
      <c r="A199" s="1" t="s">
        <v>77</v>
      </c>
      <c r="B199" s="1" t="str">
        <f t="shared" si="9"/>
        <v>2016_07</v>
      </c>
      <c r="C199" s="1">
        <v>2016</v>
      </c>
      <c r="D199" s="1">
        <v>7</v>
      </c>
      <c r="E199" s="1" t="str">
        <f t="shared" si="10"/>
        <v>2016_7</v>
      </c>
      <c r="F199" s="10">
        <v>4</v>
      </c>
      <c r="G199">
        <v>1</v>
      </c>
    </row>
    <row r="200" spans="1:7" x14ac:dyDescent="0.25">
      <c r="A200" s="1" t="s">
        <v>1250</v>
      </c>
      <c r="B200" s="1" t="str">
        <f t="shared" si="9"/>
        <v>2016_07</v>
      </c>
      <c r="C200" s="1">
        <v>2016</v>
      </c>
      <c r="D200" s="1">
        <v>7</v>
      </c>
      <c r="E200" s="1" t="str">
        <f t="shared" si="10"/>
        <v>2016_7</v>
      </c>
      <c r="F200" s="10">
        <v>1</v>
      </c>
      <c r="G200">
        <f t="shared" si="11"/>
        <v>0</v>
      </c>
    </row>
    <row r="201" spans="1:7" x14ac:dyDescent="0.25">
      <c r="A201" s="1" t="s">
        <v>78</v>
      </c>
      <c r="B201" s="1" t="str">
        <f t="shared" si="9"/>
        <v>2016_07</v>
      </c>
      <c r="C201" s="1">
        <v>2016</v>
      </c>
      <c r="D201" s="1">
        <v>7</v>
      </c>
      <c r="E201" s="1" t="str">
        <f t="shared" si="10"/>
        <v>2016_7</v>
      </c>
      <c r="F201" s="10">
        <v>4</v>
      </c>
      <c r="G201">
        <v>1</v>
      </c>
    </row>
    <row r="202" spans="1:7" x14ac:dyDescent="0.25">
      <c r="A202" s="1" t="s">
        <v>1251</v>
      </c>
      <c r="B202" s="1" t="str">
        <f t="shared" si="9"/>
        <v>2016_08</v>
      </c>
      <c r="C202" s="1">
        <v>2016</v>
      </c>
      <c r="D202" s="1">
        <v>8</v>
      </c>
      <c r="E202" s="1" t="str">
        <f t="shared" si="10"/>
        <v>2016_8</v>
      </c>
      <c r="F202" s="10">
        <v>1</v>
      </c>
      <c r="G202">
        <f t="shared" si="11"/>
        <v>0</v>
      </c>
    </row>
    <row r="203" spans="1:7" x14ac:dyDescent="0.25">
      <c r="A203" s="1" t="s">
        <v>1252</v>
      </c>
      <c r="B203" s="1" t="str">
        <f t="shared" si="9"/>
        <v>2016_08</v>
      </c>
      <c r="C203" s="1">
        <v>2016</v>
      </c>
      <c r="D203" s="1">
        <v>8</v>
      </c>
      <c r="E203" s="1" t="str">
        <f t="shared" si="10"/>
        <v>2016_8</v>
      </c>
      <c r="F203" s="10">
        <v>1</v>
      </c>
      <c r="G203">
        <f t="shared" si="11"/>
        <v>0</v>
      </c>
    </row>
    <row r="204" spans="1:7" x14ac:dyDescent="0.25">
      <c r="A204" s="1" t="s">
        <v>79</v>
      </c>
      <c r="B204" s="1" t="str">
        <f t="shared" si="9"/>
        <v>2016_08</v>
      </c>
      <c r="C204" s="1">
        <v>2016</v>
      </c>
      <c r="D204" s="1">
        <v>8</v>
      </c>
      <c r="E204" s="1" t="str">
        <f t="shared" si="10"/>
        <v>2016_8</v>
      </c>
      <c r="F204" s="10">
        <v>4</v>
      </c>
      <c r="G204">
        <v>1</v>
      </c>
    </row>
    <row r="205" spans="1:7" x14ac:dyDescent="0.25">
      <c r="A205" s="1" t="s">
        <v>80</v>
      </c>
      <c r="B205" s="1" t="str">
        <f t="shared" si="9"/>
        <v>2016_08</v>
      </c>
      <c r="C205" s="1">
        <v>2016</v>
      </c>
      <c r="D205" s="1">
        <v>8</v>
      </c>
      <c r="E205" s="1" t="str">
        <f t="shared" si="10"/>
        <v>2016_8</v>
      </c>
      <c r="F205" s="10">
        <v>4</v>
      </c>
      <c r="G205">
        <v>1</v>
      </c>
    </row>
    <row r="206" spans="1:7" x14ac:dyDescent="0.25">
      <c r="A206" s="1" t="s">
        <v>81</v>
      </c>
      <c r="B206" s="1" t="str">
        <f t="shared" si="9"/>
        <v>2016_09</v>
      </c>
      <c r="C206" s="1">
        <v>2016</v>
      </c>
      <c r="D206" s="1">
        <v>9</v>
      </c>
      <c r="E206" s="1" t="str">
        <f t="shared" si="10"/>
        <v>2016_9</v>
      </c>
      <c r="F206" s="10">
        <v>4</v>
      </c>
      <c r="G206">
        <v>1</v>
      </c>
    </row>
    <row r="207" spans="1:7" x14ac:dyDescent="0.25">
      <c r="A207" s="1" t="s">
        <v>82</v>
      </c>
      <c r="B207" s="1" t="str">
        <f t="shared" si="9"/>
        <v>2016_09</v>
      </c>
      <c r="C207" s="1">
        <v>2016</v>
      </c>
      <c r="D207" s="1">
        <v>9</v>
      </c>
      <c r="E207" s="1" t="str">
        <f t="shared" si="10"/>
        <v>2016_9</v>
      </c>
      <c r="F207" s="10">
        <v>4</v>
      </c>
      <c r="G207">
        <v>1</v>
      </c>
    </row>
    <row r="208" spans="1:7" x14ac:dyDescent="0.25">
      <c r="A208" s="1" t="s">
        <v>83</v>
      </c>
      <c r="B208" s="1" t="str">
        <f t="shared" si="9"/>
        <v>2016_09</v>
      </c>
      <c r="C208" s="1">
        <v>2016</v>
      </c>
      <c r="D208" s="1">
        <v>9</v>
      </c>
      <c r="E208" s="1" t="str">
        <f t="shared" si="10"/>
        <v>2016_9</v>
      </c>
      <c r="F208" s="10">
        <v>4</v>
      </c>
      <c r="G208">
        <v>1</v>
      </c>
    </row>
    <row r="209" spans="1:7" x14ac:dyDescent="0.25">
      <c r="A209" s="1" t="s">
        <v>84</v>
      </c>
      <c r="B209" s="1" t="str">
        <f t="shared" si="9"/>
        <v>2016_010</v>
      </c>
      <c r="C209" s="1">
        <v>2016</v>
      </c>
      <c r="D209" s="1">
        <v>10</v>
      </c>
      <c r="E209" s="1" t="str">
        <f t="shared" si="10"/>
        <v>2016_10</v>
      </c>
      <c r="F209" s="10">
        <v>4</v>
      </c>
      <c r="G209">
        <v>1</v>
      </c>
    </row>
    <row r="210" spans="1:7" x14ac:dyDescent="0.25">
      <c r="A210" s="1" t="s">
        <v>1253</v>
      </c>
      <c r="B210" s="1" t="str">
        <f t="shared" si="9"/>
        <v>2016_010</v>
      </c>
      <c r="C210" s="1">
        <v>2016</v>
      </c>
      <c r="D210" s="1">
        <v>10</v>
      </c>
      <c r="E210" s="1" t="str">
        <f t="shared" si="10"/>
        <v>2016_10</v>
      </c>
      <c r="F210" s="10">
        <v>1</v>
      </c>
      <c r="G210">
        <f t="shared" si="11"/>
        <v>0</v>
      </c>
    </row>
    <row r="211" spans="1:7" x14ac:dyDescent="0.25">
      <c r="A211" s="1" t="s">
        <v>1254</v>
      </c>
      <c r="B211" s="1" t="str">
        <f t="shared" si="9"/>
        <v>2016_010</v>
      </c>
      <c r="C211" s="1">
        <v>2016</v>
      </c>
      <c r="D211" s="1">
        <v>10</v>
      </c>
      <c r="E211" s="1" t="str">
        <f t="shared" si="10"/>
        <v>2016_10</v>
      </c>
      <c r="F211" s="10">
        <v>1</v>
      </c>
      <c r="G211">
        <f t="shared" si="11"/>
        <v>0</v>
      </c>
    </row>
    <row r="212" spans="1:7" x14ac:dyDescent="0.25">
      <c r="A212" s="1" t="s">
        <v>85</v>
      </c>
      <c r="B212" s="1" t="str">
        <f t="shared" si="9"/>
        <v>2016_012</v>
      </c>
      <c r="C212" s="1">
        <v>2016</v>
      </c>
      <c r="D212" s="1">
        <v>12</v>
      </c>
      <c r="E212" s="1" t="str">
        <f t="shared" si="10"/>
        <v>2016_12</v>
      </c>
      <c r="F212" s="10">
        <v>4</v>
      </c>
      <c r="G212">
        <v>1</v>
      </c>
    </row>
    <row r="213" spans="1:7" x14ac:dyDescent="0.25">
      <c r="A213" s="1" t="s">
        <v>86</v>
      </c>
      <c r="B213" s="1" t="str">
        <f t="shared" si="9"/>
        <v>2017_01</v>
      </c>
      <c r="C213" s="1">
        <v>2017</v>
      </c>
      <c r="D213" s="1">
        <v>1</v>
      </c>
      <c r="E213" s="1" t="str">
        <f t="shared" si="10"/>
        <v>2017_1</v>
      </c>
      <c r="F213" s="10">
        <v>4</v>
      </c>
      <c r="G213">
        <v>1</v>
      </c>
    </row>
    <row r="214" spans="1:7" x14ac:dyDescent="0.25">
      <c r="A214" s="1" t="s">
        <v>87</v>
      </c>
      <c r="B214" s="1" t="str">
        <f t="shared" si="9"/>
        <v>2017_02</v>
      </c>
      <c r="C214" s="1">
        <v>2017</v>
      </c>
      <c r="D214" s="1">
        <v>2</v>
      </c>
      <c r="E214" s="1" t="str">
        <f t="shared" si="10"/>
        <v>2017_2</v>
      </c>
      <c r="F214" s="10">
        <v>4</v>
      </c>
      <c r="G214">
        <v>1</v>
      </c>
    </row>
    <row r="215" spans="1:7" x14ac:dyDescent="0.25">
      <c r="A215" s="1" t="s">
        <v>1255</v>
      </c>
      <c r="B215" s="1" t="str">
        <f t="shared" si="9"/>
        <v>2017_02</v>
      </c>
      <c r="C215" s="1">
        <v>2017</v>
      </c>
      <c r="D215" s="1">
        <v>2</v>
      </c>
      <c r="E215" s="1" t="str">
        <f t="shared" si="10"/>
        <v>2017_2</v>
      </c>
      <c r="F215" s="10">
        <v>1</v>
      </c>
      <c r="G215">
        <f t="shared" si="11"/>
        <v>0</v>
      </c>
    </row>
    <row r="216" spans="1:7" x14ac:dyDescent="0.25">
      <c r="A216" s="1" t="s">
        <v>1256</v>
      </c>
      <c r="B216" s="1" t="str">
        <f t="shared" si="9"/>
        <v>2017_03</v>
      </c>
      <c r="C216" s="1">
        <v>2017</v>
      </c>
      <c r="D216" s="1">
        <v>3</v>
      </c>
      <c r="E216" s="1" t="str">
        <f t="shared" si="10"/>
        <v>2017_3</v>
      </c>
      <c r="F216" s="10">
        <v>1</v>
      </c>
      <c r="G216">
        <f t="shared" si="11"/>
        <v>0</v>
      </c>
    </row>
    <row r="217" spans="1:7" x14ac:dyDescent="0.25">
      <c r="A217" s="1" t="s">
        <v>88</v>
      </c>
      <c r="B217" s="1" t="str">
        <f t="shared" si="9"/>
        <v>2017_06</v>
      </c>
      <c r="C217" s="1">
        <v>2017</v>
      </c>
      <c r="D217" s="1">
        <v>6</v>
      </c>
      <c r="E217" s="1" t="str">
        <f t="shared" si="10"/>
        <v>2017_6</v>
      </c>
      <c r="F217" s="10">
        <v>4</v>
      </c>
      <c r="G217">
        <v>1</v>
      </c>
    </row>
    <row r="218" spans="1:7" x14ac:dyDescent="0.25">
      <c r="A218" s="1" t="s">
        <v>89</v>
      </c>
      <c r="B218" s="1" t="str">
        <f t="shared" si="9"/>
        <v>2017_06</v>
      </c>
      <c r="C218" s="1">
        <v>2017</v>
      </c>
      <c r="D218" s="1">
        <v>6</v>
      </c>
      <c r="E218" s="1" t="str">
        <f t="shared" si="10"/>
        <v>2017_6</v>
      </c>
      <c r="F218" s="10">
        <v>4</v>
      </c>
      <c r="G218">
        <v>1</v>
      </c>
    </row>
    <row r="219" spans="1:7" x14ac:dyDescent="0.25">
      <c r="A219" s="1" t="s">
        <v>90</v>
      </c>
      <c r="B219" s="1" t="str">
        <f t="shared" si="9"/>
        <v>2017_06</v>
      </c>
      <c r="C219" s="1">
        <v>2017</v>
      </c>
      <c r="D219" s="1">
        <v>6</v>
      </c>
      <c r="E219" s="1" t="str">
        <f t="shared" si="10"/>
        <v>2017_6</v>
      </c>
      <c r="F219" s="10">
        <v>4</v>
      </c>
      <c r="G219">
        <v>1</v>
      </c>
    </row>
    <row r="220" spans="1:7" x14ac:dyDescent="0.25">
      <c r="A220" s="1" t="s">
        <v>1257</v>
      </c>
      <c r="B220" s="1" t="str">
        <f t="shared" si="9"/>
        <v>2017_07</v>
      </c>
      <c r="C220" s="1">
        <v>2017</v>
      </c>
      <c r="D220" s="1">
        <v>7</v>
      </c>
      <c r="E220" s="1" t="str">
        <f t="shared" si="10"/>
        <v>2017_7</v>
      </c>
      <c r="F220" s="10">
        <v>3</v>
      </c>
      <c r="G220">
        <f t="shared" si="11"/>
        <v>0</v>
      </c>
    </row>
    <row r="221" spans="1:7" x14ac:dyDescent="0.25">
      <c r="A221" s="1" t="s">
        <v>91</v>
      </c>
      <c r="B221" s="1" t="str">
        <f t="shared" si="9"/>
        <v>2017_08</v>
      </c>
      <c r="C221" s="1">
        <v>2017</v>
      </c>
      <c r="D221" s="1">
        <v>8</v>
      </c>
      <c r="E221" s="1" t="str">
        <f t="shared" si="10"/>
        <v>2017_8</v>
      </c>
      <c r="F221" s="10">
        <v>4</v>
      </c>
      <c r="G221">
        <v>1</v>
      </c>
    </row>
    <row r="222" spans="1:7" x14ac:dyDescent="0.25">
      <c r="A222" s="1" t="s">
        <v>92</v>
      </c>
      <c r="B222" s="1" t="str">
        <f t="shared" si="9"/>
        <v>2017_08</v>
      </c>
      <c r="C222" s="1">
        <v>2017</v>
      </c>
      <c r="D222" s="1">
        <v>8</v>
      </c>
      <c r="E222" s="1" t="str">
        <f t="shared" si="10"/>
        <v>2017_8</v>
      </c>
      <c r="F222" s="10">
        <v>4</v>
      </c>
      <c r="G222">
        <v>1</v>
      </c>
    </row>
    <row r="223" spans="1:7" x14ac:dyDescent="0.25">
      <c r="A223" s="1" t="s">
        <v>93</v>
      </c>
      <c r="B223" s="1" t="str">
        <f t="shared" si="9"/>
        <v>2017_08</v>
      </c>
      <c r="C223" s="1">
        <v>2017</v>
      </c>
      <c r="D223" s="1">
        <v>8</v>
      </c>
      <c r="E223" s="1" t="str">
        <f t="shared" si="10"/>
        <v>2017_8</v>
      </c>
      <c r="F223" s="10">
        <v>4</v>
      </c>
      <c r="G223">
        <v>1</v>
      </c>
    </row>
    <row r="224" spans="1:7" x14ac:dyDescent="0.25">
      <c r="A224" s="1" t="s">
        <v>1258</v>
      </c>
      <c r="B224" s="1" t="str">
        <f t="shared" si="9"/>
        <v>2017_08</v>
      </c>
      <c r="C224" s="1">
        <v>2017</v>
      </c>
      <c r="D224" s="1">
        <v>8</v>
      </c>
      <c r="E224" s="1" t="str">
        <f t="shared" si="10"/>
        <v>2017_8</v>
      </c>
      <c r="F224" s="10">
        <v>1</v>
      </c>
      <c r="G224">
        <f t="shared" si="11"/>
        <v>0</v>
      </c>
    </row>
    <row r="225" spans="1:7" x14ac:dyDescent="0.25">
      <c r="A225" s="1" t="s">
        <v>1259</v>
      </c>
      <c r="B225" s="1" t="str">
        <f t="shared" si="9"/>
        <v>2017_09</v>
      </c>
      <c r="C225" s="1">
        <v>2017</v>
      </c>
      <c r="D225" s="1">
        <v>9</v>
      </c>
      <c r="E225" s="1" t="str">
        <f t="shared" si="10"/>
        <v>2017_9</v>
      </c>
      <c r="F225" s="10">
        <v>2</v>
      </c>
      <c r="G225">
        <f t="shared" si="11"/>
        <v>0</v>
      </c>
    </row>
    <row r="226" spans="1:7" x14ac:dyDescent="0.25">
      <c r="A226" s="1" t="s">
        <v>94</v>
      </c>
      <c r="B226" s="1" t="str">
        <f t="shared" si="9"/>
        <v>2017_09</v>
      </c>
      <c r="C226" s="1">
        <v>2017</v>
      </c>
      <c r="D226" s="1">
        <v>9</v>
      </c>
      <c r="E226" s="1" t="str">
        <f t="shared" si="10"/>
        <v>2017_9</v>
      </c>
      <c r="F226" s="10">
        <v>4</v>
      </c>
      <c r="G226">
        <v>1</v>
      </c>
    </row>
    <row r="227" spans="1:7" x14ac:dyDescent="0.25">
      <c r="A227" s="1" t="s">
        <v>1260</v>
      </c>
      <c r="B227" s="1" t="str">
        <f t="shared" si="9"/>
        <v>2017_09</v>
      </c>
      <c r="C227" s="1">
        <v>2017</v>
      </c>
      <c r="D227" s="1">
        <v>9</v>
      </c>
      <c r="E227" s="1" t="str">
        <f t="shared" si="10"/>
        <v>2017_9</v>
      </c>
      <c r="F227" s="10">
        <v>2</v>
      </c>
      <c r="G227">
        <f t="shared" si="11"/>
        <v>0</v>
      </c>
    </row>
    <row r="228" spans="1:7" x14ac:dyDescent="0.25">
      <c r="A228" s="1" t="s">
        <v>95</v>
      </c>
      <c r="B228" s="1" t="str">
        <f t="shared" si="9"/>
        <v>2017_010</v>
      </c>
      <c r="C228" s="1">
        <v>2017</v>
      </c>
      <c r="D228" s="1">
        <v>10</v>
      </c>
      <c r="E228" s="1" t="str">
        <f t="shared" si="10"/>
        <v>2017_10</v>
      </c>
      <c r="F228" s="10">
        <v>4</v>
      </c>
      <c r="G228">
        <v>1</v>
      </c>
    </row>
    <row r="229" spans="1:7" x14ac:dyDescent="0.25">
      <c r="A229" s="1" t="s">
        <v>1261</v>
      </c>
      <c r="B229" s="1" t="str">
        <f t="shared" si="9"/>
        <v>2018_02</v>
      </c>
      <c r="C229" s="1">
        <v>2018</v>
      </c>
      <c r="D229" s="1">
        <v>2</v>
      </c>
      <c r="E229" s="1" t="str">
        <f t="shared" si="10"/>
        <v>2018_2</v>
      </c>
      <c r="F229" s="10">
        <v>2</v>
      </c>
      <c r="G229">
        <f t="shared" si="11"/>
        <v>0</v>
      </c>
    </row>
    <row r="230" spans="1:7" x14ac:dyDescent="0.25">
      <c r="A230" s="1" t="s">
        <v>96</v>
      </c>
      <c r="B230" s="1" t="str">
        <f t="shared" si="9"/>
        <v>2018_03</v>
      </c>
      <c r="C230" s="1">
        <v>2018</v>
      </c>
      <c r="D230" s="1">
        <v>3</v>
      </c>
      <c r="E230" s="1" t="str">
        <f t="shared" si="10"/>
        <v>2018_3</v>
      </c>
      <c r="F230" s="10">
        <v>4</v>
      </c>
      <c r="G230">
        <v>1</v>
      </c>
    </row>
    <row r="231" spans="1:7" x14ac:dyDescent="0.25">
      <c r="A231" s="1" t="s">
        <v>1262</v>
      </c>
      <c r="B231" s="1" t="str">
        <f t="shared" si="9"/>
        <v>2018_03</v>
      </c>
      <c r="C231" s="1">
        <v>2018</v>
      </c>
      <c r="D231" s="1">
        <v>3</v>
      </c>
      <c r="E231" s="1" t="str">
        <f t="shared" si="10"/>
        <v>2018_3</v>
      </c>
      <c r="F231" s="10">
        <v>1</v>
      </c>
      <c r="G231">
        <f t="shared" si="11"/>
        <v>0</v>
      </c>
    </row>
    <row r="232" spans="1:7" x14ac:dyDescent="0.25">
      <c r="A232" s="1" t="s">
        <v>1263</v>
      </c>
      <c r="B232" s="1" t="str">
        <f t="shared" si="9"/>
        <v>2018_03</v>
      </c>
      <c r="C232" s="1">
        <v>2018</v>
      </c>
      <c r="D232" s="1">
        <v>3</v>
      </c>
      <c r="E232" s="1" t="str">
        <f t="shared" si="10"/>
        <v>2018_3</v>
      </c>
      <c r="F232" s="10">
        <v>2</v>
      </c>
      <c r="G232">
        <f t="shared" si="11"/>
        <v>0</v>
      </c>
    </row>
    <row r="233" spans="1:7" x14ac:dyDescent="0.25">
      <c r="A233" s="1" t="s">
        <v>97</v>
      </c>
      <c r="B233" s="1" t="str">
        <f t="shared" si="9"/>
        <v>2018_04</v>
      </c>
      <c r="C233" s="1">
        <v>2018</v>
      </c>
      <c r="D233" s="1">
        <v>4</v>
      </c>
      <c r="E233" s="1" t="str">
        <f t="shared" si="10"/>
        <v>2018_4</v>
      </c>
      <c r="F233" s="10">
        <v>4</v>
      </c>
      <c r="G233">
        <v>1</v>
      </c>
    </row>
    <row r="234" spans="1:7" x14ac:dyDescent="0.25">
      <c r="A234" s="1" t="s">
        <v>1264</v>
      </c>
      <c r="B234" s="1" t="str">
        <f t="shared" si="9"/>
        <v>2018_04</v>
      </c>
      <c r="C234" s="1">
        <v>2018</v>
      </c>
      <c r="D234" s="1">
        <v>4</v>
      </c>
      <c r="E234" s="1" t="str">
        <f t="shared" si="10"/>
        <v>2018_4</v>
      </c>
      <c r="F234" s="10">
        <v>2</v>
      </c>
      <c r="G234">
        <f t="shared" si="11"/>
        <v>0</v>
      </c>
    </row>
    <row r="235" spans="1:7" x14ac:dyDescent="0.25">
      <c r="A235" s="1" t="s">
        <v>98</v>
      </c>
      <c r="B235" s="1" t="str">
        <f t="shared" si="9"/>
        <v>2018_05</v>
      </c>
      <c r="C235" s="1">
        <v>2018</v>
      </c>
      <c r="D235" s="1">
        <v>5</v>
      </c>
      <c r="E235" s="1" t="str">
        <f t="shared" si="10"/>
        <v>2018_5</v>
      </c>
      <c r="F235" s="10">
        <v>4</v>
      </c>
      <c r="G235">
        <v>1</v>
      </c>
    </row>
    <row r="236" spans="1:7" x14ac:dyDescent="0.25">
      <c r="A236" s="1" t="s">
        <v>1265</v>
      </c>
      <c r="B236" s="1" t="str">
        <f t="shared" si="9"/>
        <v>2018_06</v>
      </c>
      <c r="C236" s="1">
        <v>2018</v>
      </c>
      <c r="D236" s="1">
        <v>6</v>
      </c>
      <c r="E236" s="1" t="str">
        <f t="shared" si="10"/>
        <v>2018_6</v>
      </c>
      <c r="F236" s="10">
        <v>1</v>
      </c>
      <c r="G236">
        <f t="shared" si="11"/>
        <v>0</v>
      </c>
    </row>
    <row r="237" spans="1:7" x14ac:dyDescent="0.25">
      <c r="A237" s="1" t="s">
        <v>99</v>
      </c>
      <c r="B237" s="1" t="str">
        <f t="shared" si="9"/>
        <v>2018_06</v>
      </c>
      <c r="C237" s="1">
        <v>2018</v>
      </c>
      <c r="D237" s="1">
        <v>6</v>
      </c>
      <c r="E237" s="1" t="str">
        <f t="shared" si="10"/>
        <v>2018_6</v>
      </c>
      <c r="F237" s="10">
        <v>4</v>
      </c>
      <c r="G237">
        <v>1</v>
      </c>
    </row>
    <row r="238" spans="1:7" x14ac:dyDescent="0.25">
      <c r="A238" s="1" t="s">
        <v>100</v>
      </c>
      <c r="B238" s="1" t="str">
        <f t="shared" si="9"/>
        <v>2018_06</v>
      </c>
      <c r="C238" s="1">
        <v>2018</v>
      </c>
      <c r="D238" s="1">
        <v>6</v>
      </c>
      <c r="E238" s="1" t="str">
        <f t="shared" si="10"/>
        <v>2018_6</v>
      </c>
      <c r="F238" s="10">
        <v>4</v>
      </c>
      <c r="G238">
        <v>1</v>
      </c>
    </row>
    <row r="239" spans="1:7" x14ac:dyDescent="0.25">
      <c r="A239" s="1" t="s">
        <v>1266</v>
      </c>
      <c r="B239" s="1" t="str">
        <f t="shared" si="9"/>
        <v>2018_07</v>
      </c>
      <c r="C239" s="1">
        <v>2018</v>
      </c>
      <c r="D239" s="1">
        <v>7</v>
      </c>
      <c r="E239" s="1" t="str">
        <f t="shared" si="10"/>
        <v>2018_7</v>
      </c>
      <c r="F239" s="10">
        <v>1</v>
      </c>
      <c r="G239">
        <f t="shared" si="11"/>
        <v>0</v>
      </c>
    </row>
    <row r="240" spans="1:7" x14ac:dyDescent="0.25">
      <c r="A240" s="1" t="s">
        <v>1267</v>
      </c>
      <c r="B240" s="1" t="str">
        <f t="shared" si="9"/>
        <v>2018_07</v>
      </c>
      <c r="C240" s="1">
        <v>2018</v>
      </c>
      <c r="D240" s="1">
        <v>7</v>
      </c>
      <c r="E240" s="1" t="str">
        <f t="shared" si="10"/>
        <v>2018_7</v>
      </c>
      <c r="F240" s="10">
        <v>1</v>
      </c>
      <c r="G240">
        <f t="shared" si="11"/>
        <v>0</v>
      </c>
    </row>
    <row r="241" spans="1:7" x14ac:dyDescent="0.25">
      <c r="A241" s="1" t="s">
        <v>1268</v>
      </c>
      <c r="B241" s="1" t="str">
        <f t="shared" si="9"/>
        <v>2018_07</v>
      </c>
      <c r="C241" s="1">
        <v>2018</v>
      </c>
      <c r="D241" s="1">
        <v>7</v>
      </c>
      <c r="E241" s="1" t="str">
        <f t="shared" si="10"/>
        <v>2018_7</v>
      </c>
      <c r="F241" s="10">
        <v>1</v>
      </c>
      <c r="G241">
        <f t="shared" si="11"/>
        <v>0</v>
      </c>
    </row>
    <row r="242" spans="1:7" x14ac:dyDescent="0.25">
      <c r="A242" s="1" t="s">
        <v>1269</v>
      </c>
      <c r="B242" s="1" t="str">
        <f t="shared" si="9"/>
        <v>2018_08</v>
      </c>
      <c r="C242" s="1">
        <v>2018</v>
      </c>
      <c r="D242" s="1">
        <v>8</v>
      </c>
      <c r="E242" s="1" t="str">
        <f t="shared" si="10"/>
        <v>2018_8</v>
      </c>
      <c r="F242" s="10">
        <v>2</v>
      </c>
      <c r="G242">
        <f t="shared" si="11"/>
        <v>0</v>
      </c>
    </row>
    <row r="243" spans="1:7" x14ac:dyDescent="0.25">
      <c r="A243" s="1" t="s">
        <v>1270</v>
      </c>
      <c r="B243" s="1" t="str">
        <f t="shared" si="9"/>
        <v>2018_08</v>
      </c>
      <c r="C243" s="1">
        <v>2018</v>
      </c>
      <c r="D243" s="1">
        <v>8</v>
      </c>
      <c r="E243" s="1" t="str">
        <f t="shared" si="10"/>
        <v>2018_8</v>
      </c>
      <c r="F243" s="10">
        <v>1</v>
      </c>
      <c r="G243">
        <f t="shared" si="11"/>
        <v>0</v>
      </c>
    </row>
    <row r="244" spans="1:7" x14ac:dyDescent="0.25">
      <c r="A244" s="1" t="s">
        <v>1271</v>
      </c>
      <c r="B244" s="1" t="str">
        <f t="shared" si="9"/>
        <v>2018_08</v>
      </c>
      <c r="C244" s="1">
        <v>2018</v>
      </c>
      <c r="D244" s="1">
        <v>8</v>
      </c>
      <c r="E244" s="1" t="str">
        <f t="shared" si="10"/>
        <v>2018_8</v>
      </c>
      <c r="F244" s="10">
        <v>3</v>
      </c>
      <c r="G244">
        <f t="shared" si="11"/>
        <v>0</v>
      </c>
    </row>
    <row r="245" spans="1:7" x14ac:dyDescent="0.25">
      <c r="A245" s="1" t="s">
        <v>1272</v>
      </c>
      <c r="B245" s="1" t="str">
        <f t="shared" si="9"/>
        <v>2018_09</v>
      </c>
      <c r="C245" s="1">
        <v>2018</v>
      </c>
      <c r="D245" s="1">
        <v>9</v>
      </c>
      <c r="E245" s="1" t="str">
        <f t="shared" si="10"/>
        <v>2018_9</v>
      </c>
      <c r="F245" s="10">
        <v>2</v>
      </c>
      <c r="G245">
        <f t="shared" si="11"/>
        <v>0</v>
      </c>
    </row>
    <row r="246" spans="1:7" x14ac:dyDescent="0.25">
      <c r="A246" s="1" t="s">
        <v>1273</v>
      </c>
      <c r="B246" s="1" t="str">
        <f t="shared" si="9"/>
        <v>2018_09</v>
      </c>
      <c r="C246" s="1">
        <v>2018</v>
      </c>
      <c r="D246" s="1">
        <v>9</v>
      </c>
      <c r="E246" s="1" t="str">
        <f t="shared" si="10"/>
        <v>2018_9</v>
      </c>
      <c r="F246" s="10">
        <v>2</v>
      </c>
      <c r="G246">
        <f t="shared" si="11"/>
        <v>0</v>
      </c>
    </row>
    <row r="247" spans="1:7" x14ac:dyDescent="0.25">
      <c r="A247" s="1" t="s">
        <v>1274</v>
      </c>
      <c r="B247" s="1" t="str">
        <f t="shared" si="9"/>
        <v>2018_09</v>
      </c>
      <c r="C247" s="1">
        <v>2018</v>
      </c>
      <c r="D247" s="1">
        <v>9</v>
      </c>
      <c r="E247" s="1" t="str">
        <f t="shared" si="10"/>
        <v>2018_9</v>
      </c>
      <c r="F247" s="10">
        <v>1</v>
      </c>
      <c r="G247">
        <f t="shared" si="11"/>
        <v>0</v>
      </c>
    </row>
    <row r="248" spans="1:7" x14ac:dyDescent="0.25">
      <c r="A248" s="1" t="s">
        <v>1275</v>
      </c>
      <c r="B248" s="1" t="str">
        <f t="shared" si="9"/>
        <v>2018_010</v>
      </c>
      <c r="C248" s="1">
        <v>2018</v>
      </c>
      <c r="D248" s="1">
        <v>10</v>
      </c>
      <c r="E248" s="1" t="str">
        <f t="shared" si="10"/>
        <v>2018_10</v>
      </c>
      <c r="F248" s="10">
        <v>3</v>
      </c>
      <c r="G248">
        <f t="shared" si="11"/>
        <v>0</v>
      </c>
    </row>
    <row r="249" spans="1:7" x14ac:dyDescent="0.25">
      <c r="B249" s="1" t="e">
        <f t="shared" si="9"/>
        <v>#N/A</v>
      </c>
      <c r="C249" t="e">
        <v>#N/A</v>
      </c>
      <c r="D249" t="e">
        <v>#N/A</v>
      </c>
      <c r="E249" s="1" t="e">
        <f t="shared" si="10"/>
        <v>#N/A</v>
      </c>
      <c r="G249">
        <f t="shared" si="1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3F02E-C9E5-41C3-9B91-B65BB74AB937}">
  <dimension ref="A1:BX778"/>
  <sheetViews>
    <sheetView tabSelected="1" topLeftCell="AW1" workbookViewId="0">
      <selection activeCell="BB3" sqref="BB3:BB7"/>
    </sheetView>
  </sheetViews>
  <sheetFormatPr defaultColWidth="8.85546875" defaultRowHeight="15" x14ac:dyDescent="0.25"/>
  <cols>
    <col min="3" max="3" width="12.140625" bestFit="1" customWidth="1"/>
  </cols>
  <sheetData>
    <row r="1" spans="1:73" x14ac:dyDescent="0.25">
      <c r="A1" t="s">
        <v>101</v>
      </c>
      <c r="K1" t="s">
        <v>102</v>
      </c>
      <c r="AA1" t="s">
        <v>103</v>
      </c>
      <c r="AD1" t="s">
        <v>104</v>
      </c>
      <c r="AU1" t="s">
        <v>105</v>
      </c>
      <c r="BI1" t="s">
        <v>106</v>
      </c>
      <c r="BL1" t="s">
        <v>107</v>
      </c>
    </row>
    <row r="2" spans="1:73" x14ac:dyDescent="0.25">
      <c r="A2" t="s">
        <v>0</v>
      </c>
      <c r="B2" t="s">
        <v>108</v>
      </c>
      <c r="C2" t="s">
        <v>109</v>
      </c>
      <c r="D2" t="s">
        <v>1</v>
      </c>
      <c r="E2" t="s">
        <v>2</v>
      </c>
      <c r="F2" t="s">
        <v>110</v>
      </c>
      <c r="G2" t="s">
        <v>111</v>
      </c>
      <c r="H2" t="s">
        <v>112</v>
      </c>
      <c r="I2" t="s">
        <v>113</v>
      </c>
      <c r="K2" t="s">
        <v>0</v>
      </c>
      <c r="L2" t="s">
        <v>108</v>
      </c>
      <c r="M2" t="s">
        <v>1</v>
      </c>
      <c r="N2" t="s">
        <v>2</v>
      </c>
      <c r="O2" t="s">
        <v>114</v>
      </c>
      <c r="R2" t="s">
        <v>108</v>
      </c>
      <c r="S2" t="s">
        <v>1</v>
      </c>
      <c r="T2" t="s">
        <v>2</v>
      </c>
      <c r="U2" t="s">
        <v>115</v>
      </c>
      <c r="AA2" s="2" t="s">
        <v>2</v>
      </c>
      <c r="AB2" s="2" t="s">
        <v>116</v>
      </c>
      <c r="AD2" s="2" t="s">
        <v>1</v>
      </c>
      <c r="AE2" s="2" t="s">
        <v>116</v>
      </c>
      <c r="AU2" t="s">
        <v>117</v>
      </c>
      <c r="AV2" t="s">
        <v>108</v>
      </c>
      <c r="AW2" t="s">
        <v>114</v>
      </c>
      <c r="AY2" t="s">
        <v>108</v>
      </c>
      <c r="AZ2" t="s">
        <v>1</v>
      </c>
      <c r="BA2" t="s">
        <v>2</v>
      </c>
      <c r="BB2" s="1" t="s">
        <v>115</v>
      </c>
      <c r="BI2" t="s">
        <v>2</v>
      </c>
      <c r="BJ2" t="s">
        <v>116</v>
      </c>
      <c r="BL2" t="s">
        <v>1</v>
      </c>
      <c r="BM2" t="s">
        <v>116</v>
      </c>
    </row>
    <row r="3" spans="1:73" x14ac:dyDescent="0.25">
      <c r="A3" t="s">
        <v>3</v>
      </c>
      <c r="B3" t="s">
        <v>118</v>
      </c>
      <c r="C3" s="5">
        <v>40308</v>
      </c>
      <c r="D3">
        <v>2010</v>
      </c>
      <c r="E3">
        <v>5</v>
      </c>
      <c r="F3" t="s">
        <v>102</v>
      </c>
      <c r="G3" t="s">
        <v>119</v>
      </c>
      <c r="H3" t="s">
        <v>120</v>
      </c>
      <c r="I3">
        <v>31</v>
      </c>
      <c r="K3" t="s">
        <v>3</v>
      </c>
      <c r="L3" t="s">
        <v>118</v>
      </c>
      <c r="M3">
        <v>2010</v>
      </c>
      <c r="N3">
        <v>5</v>
      </c>
      <c r="O3">
        <v>406</v>
      </c>
      <c r="R3" t="s">
        <v>121</v>
      </c>
      <c r="S3">
        <v>2010</v>
      </c>
      <c r="T3">
        <v>11</v>
      </c>
      <c r="U3">
        <v>292</v>
      </c>
      <c r="AA3" s="1">
        <v>1</v>
      </c>
      <c r="AB3">
        <v>381.25</v>
      </c>
      <c r="AD3" s="1">
        <v>2010</v>
      </c>
      <c r="AE3">
        <v>407.86666666666667</v>
      </c>
      <c r="AF3">
        <f>LN(AE4/AE3)</f>
        <v>0.24431197575168795</v>
      </c>
      <c r="AU3" t="s">
        <v>3</v>
      </c>
      <c r="AV3" t="s">
        <v>118</v>
      </c>
      <c r="AW3">
        <v>340</v>
      </c>
      <c r="AY3" t="s">
        <v>121</v>
      </c>
      <c r="AZ3">
        <v>2010</v>
      </c>
      <c r="BA3">
        <v>11</v>
      </c>
      <c r="BB3" s="1">
        <v>557</v>
      </c>
      <c r="BD3" s="1"/>
      <c r="BE3" s="1"/>
      <c r="BI3" s="1">
        <v>1</v>
      </c>
      <c r="BJ3">
        <v>389</v>
      </c>
      <c r="BL3" s="1">
        <v>2010</v>
      </c>
      <c r="BM3">
        <v>363.13333333333333</v>
      </c>
      <c r="BN3">
        <f>LN(BM4/BM3)</f>
        <v>-3.140198242438115E-2</v>
      </c>
      <c r="BP3" t="s">
        <v>122</v>
      </c>
    </row>
    <row r="4" spans="1:73" ht="15.75" thickBot="1" x14ac:dyDescent="0.3">
      <c r="A4" t="s">
        <v>4</v>
      </c>
      <c r="B4" t="s">
        <v>123</v>
      </c>
      <c r="C4" s="5">
        <v>40388</v>
      </c>
      <c r="D4">
        <v>2010</v>
      </c>
      <c r="E4">
        <v>7</v>
      </c>
      <c r="F4" t="s">
        <v>102</v>
      </c>
      <c r="G4" t="s">
        <v>119</v>
      </c>
      <c r="H4" t="s">
        <v>124</v>
      </c>
      <c r="I4">
        <v>37</v>
      </c>
      <c r="K4" t="s">
        <v>4</v>
      </c>
      <c r="L4" t="s">
        <v>123</v>
      </c>
      <c r="M4">
        <v>2010</v>
      </c>
      <c r="N4">
        <v>7</v>
      </c>
      <c r="O4">
        <v>420</v>
      </c>
      <c r="R4" t="s">
        <v>118</v>
      </c>
      <c r="S4">
        <v>2010</v>
      </c>
      <c r="T4">
        <v>5</v>
      </c>
      <c r="U4">
        <v>406</v>
      </c>
      <c r="AA4" s="1">
        <v>2</v>
      </c>
      <c r="AB4">
        <v>455.75</v>
      </c>
      <c r="AD4" s="1">
        <v>2011</v>
      </c>
      <c r="AE4">
        <v>520.74074074074065</v>
      </c>
      <c r="AF4">
        <f t="shared" ref="AF4:AF9" si="0">LN(AE5/AE4)</f>
        <v>0.10695650312743067</v>
      </c>
      <c r="AU4" t="s">
        <v>4</v>
      </c>
      <c r="AV4" t="s">
        <v>123</v>
      </c>
      <c r="AW4">
        <v>130</v>
      </c>
      <c r="AY4" t="s">
        <v>118</v>
      </c>
      <c r="AZ4">
        <v>2010</v>
      </c>
      <c r="BA4">
        <v>5</v>
      </c>
      <c r="BB4" s="1">
        <v>340</v>
      </c>
      <c r="BD4" s="1"/>
      <c r="BE4" s="1"/>
      <c r="BI4" s="1">
        <v>2</v>
      </c>
      <c r="BJ4">
        <v>167.5</v>
      </c>
      <c r="BL4" s="1">
        <v>2011</v>
      </c>
      <c r="BM4">
        <v>351.90740740740739</v>
      </c>
      <c r="BN4">
        <f t="shared" ref="BN4:BN9" si="1">LN(BM5/BM4)</f>
        <v>0.2662266302381518</v>
      </c>
    </row>
    <row r="5" spans="1:73" x14ac:dyDescent="0.25">
      <c r="A5" t="s">
        <v>6</v>
      </c>
      <c r="B5" t="s">
        <v>125</v>
      </c>
      <c r="C5" s="5">
        <v>40395</v>
      </c>
      <c r="D5">
        <v>2010</v>
      </c>
      <c r="E5">
        <v>8</v>
      </c>
      <c r="F5" t="s">
        <v>102</v>
      </c>
      <c r="G5" t="s">
        <v>119</v>
      </c>
      <c r="H5" t="s">
        <v>126</v>
      </c>
      <c r="I5">
        <v>24</v>
      </c>
      <c r="K5" t="s">
        <v>6</v>
      </c>
      <c r="L5" t="s">
        <v>125</v>
      </c>
      <c r="M5">
        <v>2010</v>
      </c>
      <c r="N5">
        <v>8</v>
      </c>
      <c r="O5">
        <v>629</v>
      </c>
      <c r="R5" t="s">
        <v>123</v>
      </c>
      <c r="S5">
        <v>2010</v>
      </c>
      <c r="T5">
        <v>7</v>
      </c>
      <c r="U5">
        <v>420</v>
      </c>
      <c r="AA5" s="1">
        <v>3</v>
      </c>
      <c r="AB5">
        <v>600.33333333333337</v>
      </c>
      <c r="AD5" s="1">
        <v>2012</v>
      </c>
      <c r="AE5">
        <v>579.52499999999998</v>
      </c>
      <c r="AF5">
        <f t="shared" si="0"/>
        <v>-3.6954183978501844E-2</v>
      </c>
      <c r="AH5" t="s">
        <v>122</v>
      </c>
      <c r="AU5" t="s">
        <v>6</v>
      </c>
      <c r="AV5" t="s">
        <v>125</v>
      </c>
      <c r="AW5">
        <v>636</v>
      </c>
      <c r="AY5" t="s">
        <v>123</v>
      </c>
      <c r="AZ5">
        <v>2010</v>
      </c>
      <c r="BA5">
        <v>7</v>
      </c>
      <c r="BB5" s="1">
        <v>130</v>
      </c>
      <c r="BD5" s="1"/>
      <c r="BE5" s="1"/>
      <c r="BI5" s="1">
        <v>3</v>
      </c>
      <c r="BJ5">
        <v>218</v>
      </c>
      <c r="BL5" s="1">
        <v>2012</v>
      </c>
      <c r="BM5">
        <v>459.25</v>
      </c>
      <c r="BN5">
        <f t="shared" si="1"/>
        <v>-0.20553700531856992</v>
      </c>
      <c r="BP5" s="6" t="s">
        <v>127</v>
      </c>
      <c r="BQ5" s="6"/>
    </row>
    <row r="6" spans="1:73" ht="15.75" thickBot="1" x14ac:dyDescent="0.3">
      <c r="A6" t="s">
        <v>7</v>
      </c>
      <c r="B6" t="s">
        <v>125</v>
      </c>
      <c r="C6" s="5">
        <v>40401</v>
      </c>
      <c r="D6">
        <v>2010</v>
      </c>
      <c r="E6">
        <v>8</v>
      </c>
      <c r="F6" t="s">
        <v>102</v>
      </c>
      <c r="G6" t="s">
        <v>119</v>
      </c>
      <c r="H6" t="s">
        <v>128</v>
      </c>
      <c r="I6">
        <v>55</v>
      </c>
      <c r="K6" t="s">
        <v>7</v>
      </c>
      <c r="L6" t="s">
        <v>125</v>
      </c>
      <c r="M6">
        <v>2010</v>
      </c>
      <c r="N6">
        <v>8</v>
      </c>
      <c r="O6">
        <v>664</v>
      </c>
      <c r="R6" t="s">
        <v>125</v>
      </c>
      <c r="S6">
        <v>2010</v>
      </c>
      <c r="T6">
        <v>8</v>
      </c>
      <c r="U6">
        <v>589.33333333333337</v>
      </c>
      <c r="AA6" s="1">
        <v>4</v>
      </c>
      <c r="AB6">
        <v>825.25</v>
      </c>
      <c r="AD6" s="1">
        <v>2013</v>
      </c>
      <c r="AE6">
        <v>558.5</v>
      </c>
      <c r="AF6">
        <f t="shared" si="0"/>
        <v>0.28539656203478225</v>
      </c>
      <c r="AU6" t="s">
        <v>7</v>
      </c>
      <c r="AV6" t="s">
        <v>125</v>
      </c>
      <c r="AW6">
        <v>715</v>
      </c>
      <c r="AY6" t="s">
        <v>125</v>
      </c>
      <c r="AZ6">
        <v>2010</v>
      </c>
      <c r="BA6">
        <v>8</v>
      </c>
      <c r="BB6" s="1">
        <v>733.66666666666663</v>
      </c>
      <c r="BD6" s="1"/>
      <c r="BE6" s="1"/>
      <c r="BI6" s="1">
        <v>4</v>
      </c>
      <c r="BJ6">
        <v>384.25</v>
      </c>
      <c r="BL6" s="1">
        <v>2013</v>
      </c>
      <c r="BM6">
        <v>373.92592592592587</v>
      </c>
      <c r="BN6">
        <f t="shared" si="1"/>
        <v>-5.8439881534658879E-2</v>
      </c>
      <c r="BP6" t="s">
        <v>129</v>
      </c>
      <c r="BQ6">
        <v>6.2086467254262825E-2</v>
      </c>
    </row>
    <row r="7" spans="1:73" x14ac:dyDescent="0.25">
      <c r="A7" t="s">
        <v>8</v>
      </c>
      <c r="B7" t="s">
        <v>125</v>
      </c>
      <c r="C7" s="5">
        <v>40402</v>
      </c>
      <c r="D7">
        <v>2010</v>
      </c>
      <c r="E7">
        <v>8</v>
      </c>
      <c r="F7" t="s">
        <v>102</v>
      </c>
      <c r="G7" t="s">
        <v>119</v>
      </c>
      <c r="H7" t="s">
        <v>130</v>
      </c>
      <c r="I7">
        <v>38</v>
      </c>
      <c r="K7" t="s">
        <v>8</v>
      </c>
      <c r="L7" t="s">
        <v>125</v>
      </c>
      <c r="M7">
        <v>2010</v>
      </c>
      <c r="N7">
        <v>8</v>
      </c>
      <c r="O7">
        <v>475</v>
      </c>
      <c r="R7" t="s">
        <v>131</v>
      </c>
      <c r="S7">
        <v>2010</v>
      </c>
      <c r="T7">
        <v>9</v>
      </c>
      <c r="U7">
        <v>332</v>
      </c>
      <c r="W7" t="s">
        <v>132</v>
      </c>
      <c r="AA7" s="1">
        <v>5</v>
      </c>
      <c r="AB7">
        <v>641.40476190476181</v>
      </c>
      <c r="AD7" s="1">
        <v>2014</v>
      </c>
      <c r="AE7">
        <v>742.9666666666667</v>
      </c>
      <c r="AF7">
        <f t="shared" si="0"/>
        <v>-4.8065853886309268E-2</v>
      </c>
      <c r="AH7" s="6" t="s">
        <v>127</v>
      </c>
      <c r="AI7" s="6"/>
      <c r="AU7" t="s">
        <v>8</v>
      </c>
      <c r="AV7" t="s">
        <v>125</v>
      </c>
      <c r="AW7">
        <v>850</v>
      </c>
      <c r="AY7" t="s">
        <v>131</v>
      </c>
      <c r="AZ7">
        <v>2010</v>
      </c>
      <c r="BA7">
        <v>9</v>
      </c>
      <c r="BB7" s="1">
        <v>55</v>
      </c>
      <c r="BD7" s="1"/>
      <c r="BE7" s="1"/>
      <c r="BI7" s="1">
        <v>5</v>
      </c>
      <c r="BJ7">
        <v>396.33333333333331</v>
      </c>
      <c r="BL7" s="1">
        <v>2014</v>
      </c>
      <c r="BM7">
        <v>352.7</v>
      </c>
      <c r="BN7">
        <f t="shared" si="1"/>
        <v>0.18009812469789171</v>
      </c>
      <c r="BP7" t="s">
        <v>133</v>
      </c>
      <c r="BQ7">
        <v>3.85472941611465E-3</v>
      </c>
    </row>
    <row r="8" spans="1:73" x14ac:dyDescent="0.25">
      <c r="A8" t="s">
        <v>9</v>
      </c>
      <c r="B8" t="s">
        <v>131</v>
      </c>
      <c r="C8" s="5">
        <v>40436</v>
      </c>
      <c r="D8">
        <v>2010</v>
      </c>
      <c r="E8">
        <v>9</v>
      </c>
      <c r="F8" t="s">
        <v>102</v>
      </c>
      <c r="G8" t="s">
        <v>119</v>
      </c>
      <c r="H8" t="s">
        <v>134</v>
      </c>
      <c r="I8">
        <v>35</v>
      </c>
      <c r="K8" t="s">
        <v>9</v>
      </c>
      <c r="L8" t="s">
        <v>131</v>
      </c>
      <c r="M8">
        <v>2010</v>
      </c>
      <c r="N8">
        <v>9</v>
      </c>
      <c r="O8">
        <v>316</v>
      </c>
      <c r="R8" t="s">
        <v>135</v>
      </c>
      <c r="S8">
        <v>2011</v>
      </c>
      <c r="T8">
        <v>10</v>
      </c>
      <c r="U8">
        <v>250</v>
      </c>
      <c r="X8" t="s">
        <v>136</v>
      </c>
      <c r="Y8" t="s">
        <v>137</v>
      </c>
      <c r="Z8" t="s">
        <v>138</v>
      </c>
      <c r="AA8" s="1">
        <v>6</v>
      </c>
      <c r="AB8">
        <v>640.13095238095229</v>
      </c>
      <c r="AD8" s="1">
        <v>2015</v>
      </c>
      <c r="AE8">
        <v>708.1</v>
      </c>
      <c r="AF8">
        <f t="shared" si="0"/>
        <v>3.1200941464454335E-2</v>
      </c>
      <c r="AH8" t="s">
        <v>129</v>
      </c>
      <c r="AI8">
        <v>0.91507768759182107</v>
      </c>
      <c r="AU8" t="s">
        <v>9</v>
      </c>
      <c r="AV8" t="s">
        <v>131</v>
      </c>
      <c r="AW8">
        <v>69</v>
      </c>
      <c r="AY8" t="s">
        <v>135</v>
      </c>
      <c r="AZ8">
        <v>2011</v>
      </c>
      <c r="BA8">
        <v>10</v>
      </c>
      <c r="BB8" s="1">
        <v>1548</v>
      </c>
      <c r="BD8" s="1"/>
      <c r="BE8" s="1"/>
      <c r="BI8" s="1">
        <v>6</v>
      </c>
      <c r="BJ8">
        <v>167.02380952380955</v>
      </c>
      <c r="BL8" s="1">
        <v>2015</v>
      </c>
      <c r="BM8">
        <v>422.3</v>
      </c>
      <c r="BN8">
        <f t="shared" si="1"/>
        <v>0.11478787748909314</v>
      </c>
      <c r="BP8" t="s">
        <v>139</v>
      </c>
      <c r="BQ8">
        <v>-0.13845173781015468</v>
      </c>
    </row>
    <row r="9" spans="1:73" x14ac:dyDescent="0.25">
      <c r="A9" t="s">
        <v>10</v>
      </c>
      <c r="B9" t="s">
        <v>131</v>
      </c>
      <c r="C9" s="5">
        <v>40451</v>
      </c>
      <c r="D9">
        <v>2010</v>
      </c>
      <c r="E9">
        <v>9</v>
      </c>
      <c r="F9" t="s">
        <v>102</v>
      </c>
      <c r="G9" t="s">
        <v>119</v>
      </c>
      <c r="H9" t="s">
        <v>140</v>
      </c>
      <c r="I9">
        <v>44</v>
      </c>
      <c r="K9" t="s">
        <v>10</v>
      </c>
      <c r="L9" t="s">
        <v>131</v>
      </c>
      <c r="M9">
        <v>2010</v>
      </c>
      <c r="N9">
        <v>9</v>
      </c>
      <c r="O9">
        <v>348</v>
      </c>
      <c r="R9" t="s">
        <v>141</v>
      </c>
      <c r="S9">
        <v>2011</v>
      </c>
      <c r="T9">
        <v>11</v>
      </c>
      <c r="U9">
        <v>281</v>
      </c>
      <c r="W9">
        <v>2010</v>
      </c>
      <c r="X9">
        <f>STDEV(U3:U7)</f>
        <v>114.30407788973324</v>
      </c>
      <c r="Y9">
        <f>X9/SQRT($AF$19)</f>
        <v>40.41259429655284</v>
      </c>
      <c r="Z9">
        <f>_xlfn.CONFIDENCE.NORM(0.05,Y9,$AF$19)</f>
        <v>28.003984493742269</v>
      </c>
      <c r="AA9" s="1">
        <v>7</v>
      </c>
      <c r="AB9">
        <v>628.71428571428567</v>
      </c>
      <c r="AD9" s="1">
        <v>2016</v>
      </c>
      <c r="AE9">
        <v>730.54166666666663</v>
      </c>
      <c r="AF9">
        <f t="shared" si="0"/>
        <v>-2.8834336123499098E-2</v>
      </c>
      <c r="AH9" t="s">
        <v>133</v>
      </c>
      <c r="AI9">
        <v>0.83736717432839447</v>
      </c>
      <c r="AU9" t="s">
        <v>10</v>
      </c>
      <c r="AV9" t="s">
        <v>131</v>
      </c>
      <c r="AW9">
        <v>41</v>
      </c>
      <c r="AY9" t="s">
        <v>141</v>
      </c>
      <c r="AZ9">
        <v>2011</v>
      </c>
      <c r="BA9">
        <v>11</v>
      </c>
      <c r="BB9" s="1">
        <v>29</v>
      </c>
      <c r="BD9" s="1"/>
      <c r="BE9" s="1"/>
      <c r="BI9" s="1">
        <v>7</v>
      </c>
      <c r="BJ9">
        <v>34.571428571428569</v>
      </c>
      <c r="BL9" s="1">
        <v>2016</v>
      </c>
      <c r="BM9">
        <v>473.66666666666674</v>
      </c>
      <c r="BN9">
        <f t="shared" si="1"/>
        <v>0.27964493490713188</v>
      </c>
      <c r="BP9" t="s">
        <v>142</v>
      </c>
      <c r="BQ9">
        <v>128.60447206464147</v>
      </c>
    </row>
    <row r="10" spans="1:73" ht="15.75" thickBot="1" x14ac:dyDescent="0.3">
      <c r="A10" t="s">
        <v>11</v>
      </c>
      <c r="B10" t="s">
        <v>121</v>
      </c>
      <c r="C10" s="5">
        <v>40505</v>
      </c>
      <c r="D10">
        <v>2010</v>
      </c>
      <c r="E10">
        <v>11</v>
      </c>
      <c r="F10" t="s">
        <v>102</v>
      </c>
      <c r="G10" t="s">
        <v>119</v>
      </c>
      <c r="H10" t="s">
        <v>143</v>
      </c>
      <c r="I10">
        <v>2</v>
      </c>
      <c r="K10" t="s">
        <v>11</v>
      </c>
      <c r="L10" t="s">
        <v>121</v>
      </c>
      <c r="M10">
        <v>2010</v>
      </c>
      <c r="N10">
        <v>11</v>
      </c>
      <c r="O10">
        <v>292</v>
      </c>
      <c r="R10" t="s">
        <v>144</v>
      </c>
      <c r="S10">
        <v>2011</v>
      </c>
      <c r="T10">
        <v>2</v>
      </c>
      <c r="U10">
        <v>490</v>
      </c>
      <c r="W10">
        <v>2011</v>
      </c>
      <c r="X10">
        <f>STDEV(U8:U16)</f>
        <v>183.04240384385886</v>
      </c>
      <c r="Y10">
        <f t="shared" ref="Y10:Y16" si="2">X10/SQRT($AF$19)</f>
        <v>64.715262501339581</v>
      </c>
      <c r="Z10">
        <f t="shared" ref="Z10:Z16" si="3">_xlfn.CONFIDENCE.NORM(0.05,Y10,$AF$19)</f>
        <v>44.844564897199895</v>
      </c>
      <c r="AA10" s="1">
        <v>8</v>
      </c>
      <c r="AB10">
        <v>731.66666666666674</v>
      </c>
      <c r="AD10" s="1">
        <v>2017</v>
      </c>
      <c r="AE10">
        <v>709.77777777777771</v>
      </c>
      <c r="AH10" t="s">
        <v>139</v>
      </c>
      <c r="AI10">
        <v>0.81413391351816511</v>
      </c>
      <c r="AU10" t="s">
        <v>11</v>
      </c>
      <c r="AV10" t="s">
        <v>121</v>
      </c>
      <c r="AW10">
        <v>557</v>
      </c>
      <c r="AY10" t="s">
        <v>144</v>
      </c>
      <c r="AZ10">
        <v>2011</v>
      </c>
      <c r="BA10">
        <v>2</v>
      </c>
      <c r="BB10" s="1">
        <v>237</v>
      </c>
      <c r="BD10" s="1"/>
      <c r="BE10" s="1"/>
      <c r="BI10" s="1">
        <v>8</v>
      </c>
      <c r="BJ10">
        <v>542.16666666666663</v>
      </c>
      <c r="BL10" s="1">
        <v>2017</v>
      </c>
      <c r="BM10">
        <v>626.5</v>
      </c>
      <c r="BP10" s="7" t="s">
        <v>145</v>
      </c>
      <c r="BQ10" s="7">
        <v>9</v>
      </c>
    </row>
    <row r="11" spans="1:73" x14ac:dyDescent="0.25">
      <c r="A11" t="s">
        <v>12</v>
      </c>
      <c r="B11" t="s">
        <v>144</v>
      </c>
      <c r="C11" s="5">
        <v>40583</v>
      </c>
      <c r="D11">
        <v>2011</v>
      </c>
      <c r="E11">
        <v>2</v>
      </c>
      <c r="F11" t="s">
        <v>102</v>
      </c>
      <c r="G11" t="s">
        <v>119</v>
      </c>
      <c r="H11" t="s">
        <v>146</v>
      </c>
      <c r="I11">
        <v>13</v>
      </c>
      <c r="K11" t="s">
        <v>12</v>
      </c>
      <c r="L11" t="s">
        <v>144</v>
      </c>
      <c r="M11">
        <v>2011</v>
      </c>
      <c r="N11">
        <v>2</v>
      </c>
      <c r="O11">
        <v>490</v>
      </c>
      <c r="R11" t="s">
        <v>147</v>
      </c>
      <c r="S11">
        <v>2011</v>
      </c>
      <c r="T11">
        <v>4</v>
      </c>
      <c r="U11">
        <v>651</v>
      </c>
      <c r="W11">
        <v>2012</v>
      </c>
      <c r="X11">
        <f>STDEV(U17:U26)</f>
        <v>164.25439491837042</v>
      </c>
      <c r="Y11">
        <f t="shared" si="2"/>
        <v>58.072698243236452</v>
      </c>
      <c r="Z11">
        <f t="shared" si="3"/>
        <v>40.241587292803096</v>
      </c>
      <c r="AA11" s="1">
        <v>9</v>
      </c>
      <c r="AB11">
        <v>791.5</v>
      </c>
      <c r="AD11" s="1">
        <v>2018</v>
      </c>
      <c r="AE11">
        <v>790.5</v>
      </c>
      <c r="AH11" t="s">
        <v>142</v>
      </c>
      <c r="AI11">
        <v>54.819952240254608</v>
      </c>
      <c r="AU11" t="s">
        <v>12</v>
      </c>
      <c r="AV11" t="s">
        <v>144</v>
      </c>
      <c r="AW11">
        <v>237</v>
      </c>
      <c r="AY11" t="s">
        <v>147</v>
      </c>
      <c r="AZ11">
        <v>2011</v>
      </c>
      <c r="BA11">
        <v>4</v>
      </c>
      <c r="BB11" s="1">
        <v>255</v>
      </c>
      <c r="BD11" s="1" t="s">
        <v>132</v>
      </c>
      <c r="BE11" s="1" t="s">
        <v>136</v>
      </c>
      <c r="BF11" t="s">
        <v>137</v>
      </c>
      <c r="BG11" s="1" t="s">
        <v>138</v>
      </c>
      <c r="BH11" s="1"/>
      <c r="BI11" s="1">
        <v>9</v>
      </c>
      <c r="BJ11">
        <v>691.45833333333337</v>
      </c>
      <c r="BL11" s="1">
        <v>2018</v>
      </c>
      <c r="BM11">
        <v>178.875</v>
      </c>
    </row>
    <row r="12" spans="1:73" ht="15.75" thickBot="1" x14ac:dyDescent="0.3">
      <c r="A12" t="s">
        <v>13</v>
      </c>
      <c r="B12" t="s">
        <v>147</v>
      </c>
      <c r="C12" s="5">
        <v>40655</v>
      </c>
      <c r="D12">
        <v>2011</v>
      </c>
      <c r="E12">
        <v>4</v>
      </c>
      <c r="F12" t="s">
        <v>102</v>
      </c>
      <c r="G12" t="s">
        <v>119</v>
      </c>
      <c r="H12" t="s">
        <v>148</v>
      </c>
      <c r="I12">
        <v>54</v>
      </c>
      <c r="K12" t="s">
        <v>13</v>
      </c>
      <c r="L12" t="s">
        <v>147</v>
      </c>
      <c r="M12">
        <v>2011</v>
      </c>
      <c r="N12">
        <v>4</v>
      </c>
      <c r="O12">
        <v>651</v>
      </c>
      <c r="R12" t="s">
        <v>149</v>
      </c>
      <c r="S12">
        <v>2011</v>
      </c>
      <c r="T12">
        <v>5</v>
      </c>
      <c r="U12">
        <v>531.66666666666663</v>
      </c>
      <c r="W12">
        <v>2013</v>
      </c>
      <c r="X12">
        <f>STDEV(U27:U35)</f>
        <v>156.63851697459344</v>
      </c>
      <c r="Y12">
        <f t="shared" si="2"/>
        <v>55.380078773869577</v>
      </c>
      <c r="Z12">
        <f t="shared" si="3"/>
        <v>38.375731482746126</v>
      </c>
      <c r="AA12" s="1">
        <v>10</v>
      </c>
      <c r="AB12">
        <v>500.25</v>
      </c>
      <c r="AH12" s="7" t="s">
        <v>145</v>
      </c>
      <c r="AI12" s="7">
        <v>9</v>
      </c>
      <c r="AU12" t="s">
        <v>13</v>
      </c>
      <c r="AV12" t="s">
        <v>147</v>
      </c>
      <c r="AW12">
        <v>255</v>
      </c>
      <c r="AY12" t="s">
        <v>149</v>
      </c>
      <c r="AZ12">
        <v>2011</v>
      </c>
      <c r="BA12">
        <v>5</v>
      </c>
      <c r="BB12" s="1">
        <v>231.66666666666666</v>
      </c>
      <c r="BD12" s="1">
        <v>2010</v>
      </c>
      <c r="BE12" s="1">
        <f>STDEV(BB3:BB7)</f>
        <v>284.91739543633031</v>
      </c>
      <c r="BF12">
        <f>BE12/SQRT($BN$19)</f>
        <v>100.73351119551911</v>
      </c>
      <c r="BG12">
        <f>_xlfn.CONFIDENCE.NORM(0.05,BF12,$BN$19)</f>
        <v>69.803479203020487</v>
      </c>
      <c r="BI12" s="1">
        <v>10</v>
      </c>
      <c r="BJ12">
        <v>1064</v>
      </c>
      <c r="BP12" t="s">
        <v>150</v>
      </c>
    </row>
    <row r="13" spans="1:73" x14ac:dyDescent="0.25">
      <c r="A13" t="s">
        <v>14</v>
      </c>
      <c r="B13" t="s">
        <v>149</v>
      </c>
      <c r="C13" s="5">
        <v>40664</v>
      </c>
      <c r="D13">
        <v>2011</v>
      </c>
      <c r="E13">
        <v>5</v>
      </c>
      <c r="F13" t="s">
        <v>102</v>
      </c>
      <c r="G13" t="s">
        <v>119</v>
      </c>
      <c r="H13" t="s">
        <v>151</v>
      </c>
      <c r="I13">
        <v>5</v>
      </c>
      <c r="K13" t="s">
        <v>14</v>
      </c>
      <c r="L13" t="s">
        <v>149</v>
      </c>
      <c r="M13">
        <v>2011</v>
      </c>
      <c r="N13">
        <v>5</v>
      </c>
      <c r="O13">
        <v>480</v>
      </c>
      <c r="R13" t="s">
        <v>152</v>
      </c>
      <c r="S13">
        <v>2011</v>
      </c>
      <c r="T13">
        <v>6</v>
      </c>
      <c r="U13">
        <v>699.5</v>
      </c>
      <c r="W13">
        <v>2014</v>
      </c>
      <c r="X13">
        <f>STDEV(U36:U40)</f>
        <v>96.113243393173747</v>
      </c>
      <c r="Y13">
        <f t="shared" si="2"/>
        <v>33.981163082573147</v>
      </c>
      <c r="Z13">
        <f t="shared" si="3"/>
        <v>23.547311935994099</v>
      </c>
      <c r="AA13" s="1">
        <v>11</v>
      </c>
      <c r="AB13">
        <v>355.66666666666669</v>
      </c>
      <c r="AE13" t="s">
        <v>153</v>
      </c>
      <c r="AF13">
        <f>AVERAGE(AF3:AF9)</f>
        <v>7.9144515484292147E-2</v>
      </c>
      <c r="AU13" t="s">
        <v>14</v>
      </c>
      <c r="AV13" t="s">
        <v>149</v>
      </c>
      <c r="AW13">
        <v>266</v>
      </c>
      <c r="AY13" t="s">
        <v>152</v>
      </c>
      <c r="AZ13">
        <v>2011</v>
      </c>
      <c r="BA13">
        <v>6</v>
      </c>
      <c r="BB13" s="1">
        <v>310.5</v>
      </c>
      <c r="BD13" s="1">
        <v>2011</v>
      </c>
      <c r="BE13" s="1">
        <f>STDEV(BB8:BB16)</f>
        <v>460.93719528133892</v>
      </c>
      <c r="BF13">
        <f t="shared" ref="BF13:BF19" si="4">BE13/SQRT($BN$19)</f>
        <v>162.9659082422713</v>
      </c>
      <c r="BG13">
        <f t="shared" ref="BG13:BG19" si="5">_xlfn.CONFIDENCE.NORM(0.05,BF13,$BN$19)</f>
        <v>112.9275377357912</v>
      </c>
      <c r="BI13" s="1">
        <v>11</v>
      </c>
      <c r="BJ13">
        <v>417</v>
      </c>
      <c r="BM13" t="s">
        <v>153</v>
      </c>
      <c r="BN13">
        <f>AVERAGE(BN3:BN9)</f>
        <v>7.7911242579236956E-2</v>
      </c>
      <c r="BP13" s="8"/>
      <c r="BQ13" s="8" t="s">
        <v>154</v>
      </c>
      <c r="BR13" s="8" t="s">
        <v>155</v>
      </c>
      <c r="BS13" s="8" t="s">
        <v>156</v>
      </c>
      <c r="BT13" s="8" t="s">
        <v>157</v>
      </c>
      <c r="BU13" s="8" t="s">
        <v>158</v>
      </c>
    </row>
    <row r="14" spans="1:73" ht="15.75" thickBot="1" x14ac:dyDescent="0.3">
      <c r="A14" t="s">
        <v>15</v>
      </c>
      <c r="B14" t="s">
        <v>149</v>
      </c>
      <c r="C14" s="5">
        <v>40672</v>
      </c>
      <c r="D14">
        <v>2011</v>
      </c>
      <c r="E14">
        <v>5</v>
      </c>
      <c r="F14" t="s">
        <v>102</v>
      </c>
      <c r="G14" t="s">
        <v>119</v>
      </c>
      <c r="H14" t="s">
        <v>159</v>
      </c>
      <c r="I14">
        <v>41</v>
      </c>
      <c r="K14" t="s">
        <v>15</v>
      </c>
      <c r="L14" t="s">
        <v>149</v>
      </c>
      <c r="M14">
        <v>2011</v>
      </c>
      <c r="N14">
        <v>5</v>
      </c>
      <c r="O14">
        <v>604</v>
      </c>
      <c r="R14" t="s">
        <v>160</v>
      </c>
      <c r="S14">
        <v>2011</v>
      </c>
      <c r="T14">
        <v>7</v>
      </c>
      <c r="U14">
        <v>804.5</v>
      </c>
      <c r="W14">
        <v>2015</v>
      </c>
      <c r="X14">
        <f>STDEV(U41:U45)</f>
        <v>305.21312226049531</v>
      </c>
      <c r="Y14">
        <f t="shared" si="2"/>
        <v>107.90913422875751</v>
      </c>
      <c r="Z14">
        <f t="shared" si="3"/>
        <v>74.775840904948851</v>
      </c>
      <c r="AA14" s="1">
        <v>12</v>
      </c>
      <c r="AB14">
        <v>496.5</v>
      </c>
      <c r="AE14" t="s">
        <v>136</v>
      </c>
      <c r="AF14">
        <f>STDEV(AF3:AF10)</f>
        <v>0.13796926473602703</v>
      </c>
      <c r="AH14" t="s">
        <v>150</v>
      </c>
      <c r="AU14" t="s">
        <v>15</v>
      </c>
      <c r="AV14" t="s">
        <v>149</v>
      </c>
      <c r="AW14">
        <v>113</v>
      </c>
      <c r="AY14" t="s">
        <v>160</v>
      </c>
      <c r="AZ14">
        <v>2011</v>
      </c>
      <c r="BA14">
        <v>7</v>
      </c>
      <c r="BB14" s="1">
        <v>40.5</v>
      </c>
      <c r="BD14" s="1">
        <v>2012</v>
      </c>
      <c r="BE14" s="1">
        <f>STDEV(BB17:BB26)</f>
        <v>380.66033634549666</v>
      </c>
      <c r="BF14">
        <f t="shared" si="4"/>
        <v>134.58375257932633</v>
      </c>
      <c r="BG14">
        <f t="shared" si="5"/>
        <v>93.260068697509567</v>
      </c>
      <c r="BI14" s="1">
        <v>12</v>
      </c>
      <c r="BJ14">
        <v>550.5</v>
      </c>
      <c r="BM14" t="s">
        <v>136</v>
      </c>
      <c r="BN14">
        <f>STDEV(BN3:BN10)</f>
        <v>0.18204630014226739</v>
      </c>
      <c r="BP14" t="s">
        <v>161</v>
      </c>
      <c r="BQ14">
        <v>1</v>
      </c>
      <c r="BR14">
        <v>448.00349542754702</v>
      </c>
      <c r="BS14">
        <v>448.00349542754702</v>
      </c>
      <c r="BT14">
        <v>2.7087520976721138E-2</v>
      </c>
      <c r="BU14">
        <v>0.87392407641295167</v>
      </c>
    </row>
    <row r="15" spans="1:73" x14ac:dyDescent="0.25">
      <c r="A15" t="s">
        <v>16</v>
      </c>
      <c r="B15" t="s">
        <v>149</v>
      </c>
      <c r="C15" s="5">
        <v>40681</v>
      </c>
      <c r="D15">
        <v>2011</v>
      </c>
      <c r="E15">
        <v>5</v>
      </c>
      <c r="F15" t="s">
        <v>102</v>
      </c>
      <c r="G15" t="s">
        <v>119</v>
      </c>
      <c r="H15" t="s">
        <v>162</v>
      </c>
      <c r="I15">
        <v>49</v>
      </c>
      <c r="K15" t="s">
        <v>16</v>
      </c>
      <c r="L15" t="s">
        <v>149</v>
      </c>
      <c r="M15">
        <v>2011</v>
      </c>
      <c r="N15">
        <v>5</v>
      </c>
      <c r="O15">
        <v>511</v>
      </c>
      <c r="R15" t="s">
        <v>163</v>
      </c>
      <c r="S15">
        <v>2011</v>
      </c>
      <c r="T15">
        <v>8</v>
      </c>
      <c r="U15">
        <v>440.5</v>
      </c>
      <c r="W15">
        <v>2016</v>
      </c>
      <c r="X15">
        <f>STDEV(U46:U53)</f>
        <v>263.46180937661558</v>
      </c>
      <c r="Y15">
        <f t="shared" si="2"/>
        <v>93.147815996941191</v>
      </c>
      <c r="Z15">
        <f t="shared" si="3"/>
        <v>64.546957209990424</v>
      </c>
      <c r="AE15" t="s">
        <v>137</v>
      </c>
      <c r="AF15">
        <f>AF14/SQRT(9)</f>
        <v>4.5989754912009011E-2</v>
      </c>
      <c r="AH15" s="8"/>
      <c r="AI15" s="8" t="s">
        <v>154</v>
      </c>
      <c r="AJ15" s="8" t="s">
        <v>155</v>
      </c>
      <c r="AK15" s="8" t="s">
        <v>156</v>
      </c>
      <c r="AL15" s="8" t="s">
        <v>157</v>
      </c>
      <c r="AM15" s="8" t="s">
        <v>158</v>
      </c>
      <c r="AU15" t="s">
        <v>16</v>
      </c>
      <c r="AV15" t="s">
        <v>149</v>
      </c>
      <c r="AW15">
        <v>316</v>
      </c>
      <c r="AY15" t="s">
        <v>163</v>
      </c>
      <c r="AZ15">
        <v>2011</v>
      </c>
      <c r="BA15">
        <v>8</v>
      </c>
      <c r="BB15" s="1">
        <v>333</v>
      </c>
      <c r="BD15" s="1">
        <v>2013</v>
      </c>
      <c r="BE15" s="1">
        <f>STDEV(BB27:BB35)</f>
        <v>463.74659411081689</v>
      </c>
      <c r="BF15">
        <f t="shared" si="4"/>
        <v>163.95918072396202</v>
      </c>
      <c r="BG15">
        <f t="shared" si="5"/>
        <v>113.61582780128944</v>
      </c>
      <c r="BM15" t="s">
        <v>137</v>
      </c>
      <c r="BN15">
        <f>BN14/SQRT(9)</f>
        <v>6.0682100047422464E-2</v>
      </c>
      <c r="BP15" t="s">
        <v>164</v>
      </c>
      <c r="BQ15">
        <v>7</v>
      </c>
      <c r="BR15">
        <v>115773.77164517605</v>
      </c>
      <c r="BS15">
        <v>16539.110235025149</v>
      </c>
    </row>
    <row r="16" spans="1:73" ht="15.75" thickBot="1" x14ac:dyDescent="0.3">
      <c r="A16" t="s">
        <v>17</v>
      </c>
      <c r="B16" t="s">
        <v>152</v>
      </c>
      <c r="C16" s="5">
        <v>40696</v>
      </c>
      <c r="D16">
        <v>2011</v>
      </c>
      <c r="E16">
        <v>6</v>
      </c>
      <c r="F16" t="s">
        <v>102</v>
      </c>
      <c r="G16" t="s">
        <v>119</v>
      </c>
      <c r="H16" t="s">
        <v>165</v>
      </c>
      <c r="I16">
        <v>1</v>
      </c>
      <c r="K16" t="s">
        <v>17</v>
      </c>
      <c r="L16" t="s">
        <v>152</v>
      </c>
      <c r="M16">
        <v>2011</v>
      </c>
      <c r="N16">
        <v>6</v>
      </c>
      <c r="O16">
        <v>732</v>
      </c>
      <c r="R16" t="s">
        <v>166</v>
      </c>
      <c r="S16">
        <v>2011</v>
      </c>
      <c r="T16">
        <v>9</v>
      </c>
      <c r="U16">
        <v>538.5</v>
      </c>
      <c r="W16">
        <v>2017</v>
      </c>
      <c r="X16">
        <f>STDEV(U54:U59)</f>
        <v>405.22359625639172</v>
      </c>
      <c r="Y16">
        <f t="shared" si="2"/>
        <v>143.26817640484711</v>
      </c>
      <c r="Z16">
        <f t="shared" si="3"/>
        <v>99.277956793540923</v>
      </c>
      <c r="AE16" t="s">
        <v>138</v>
      </c>
      <c r="AF16">
        <f>_xlfn.CONFIDENCE.NORM(0.05,AF15,AF19)</f>
        <v>3.1868688606728819E-2</v>
      </c>
      <c r="AH16" t="s">
        <v>161</v>
      </c>
      <c r="AI16">
        <v>1</v>
      </c>
      <c r="AJ16">
        <v>108313.61980452675</v>
      </c>
      <c r="AK16">
        <v>108313.61980452675</v>
      </c>
      <c r="AL16">
        <v>36.041741241922892</v>
      </c>
      <c r="AM16">
        <v>5.4038155421192032E-4</v>
      </c>
      <c r="AU16" t="s">
        <v>17</v>
      </c>
      <c r="AV16" t="s">
        <v>152</v>
      </c>
      <c r="AW16">
        <v>574</v>
      </c>
      <c r="AY16" t="s">
        <v>166</v>
      </c>
      <c r="AZ16">
        <v>2011</v>
      </c>
      <c r="BA16">
        <v>9</v>
      </c>
      <c r="BB16" s="1">
        <v>182.5</v>
      </c>
      <c r="BD16" s="1">
        <v>2014</v>
      </c>
      <c r="BE16" s="1">
        <f>STDEV(BB36:BB40)</f>
        <v>351.42808652695931</v>
      </c>
      <c r="BF16">
        <f t="shared" si="4"/>
        <v>124.24859154131285</v>
      </c>
      <c r="BG16">
        <f t="shared" si="5"/>
        <v>86.098299093583222</v>
      </c>
      <c r="BI16" t="s">
        <v>167</v>
      </c>
      <c r="BJ16">
        <f>AVERAGE(BJ8:BJ9)</f>
        <v>100.79761904761907</v>
      </c>
      <c r="BM16" t="s">
        <v>138</v>
      </c>
      <c r="BN16">
        <f>_xlfn.CONFIDENCE.NORM(0.05,BN15,BN19)</f>
        <v>4.2049777262646269E-2</v>
      </c>
      <c r="BP16" s="7" t="s">
        <v>5</v>
      </c>
      <c r="BQ16" s="7">
        <v>8</v>
      </c>
      <c r="BR16" s="7">
        <v>116221.7751406036</v>
      </c>
      <c r="BS16" s="7"/>
      <c r="BT16" s="7"/>
      <c r="BU16" s="7"/>
    </row>
    <row r="17" spans="1:76" ht="15.75" thickBot="1" x14ac:dyDescent="0.3">
      <c r="A17" t="s">
        <v>18</v>
      </c>
      <c r="B17" t="s">
        <v>152</v>
      </c>
      <c r="C17" s="5">
        <v>40717</v>
      </c>
      <c r="D17">
        <v>2011</v>
      </c>
      <c r="E17">
        <v>6</v>
      </c>
      <c r="F17" t="s">
        <v>102</v>
      </c>
      <c r="G17" t="s">
        <v>119</v>
      </c>
      <c r="H17" t="s">
        <v>168</v>
      </c>
      <c r="I17">
        <v>3</v>
      </c>
      <c r="K17" t="s">
        <v>18</v>
      </c>
      <c r="L17" t="s">
        <v>152</v>
      </c>
      <c r="M17">
        <v>2011</v>
      </c>
      <c r="N17">
        <v>6</v>
      </c>
      <c r="O17">
        <v>667</v>
      </c>
      <c r="R17" t="s">
        <v>169</v>
      </c>
      <c r="S17">
        <v>2012</v>
      </c>
      <c r="T17">
        <v>10</v>
      </c>
      <c r="U17">
        <v>640</v>
      </c>
      <c r="AA17" t="s">
        <v>170</v>
      </c>
      <c r="AB17">
        <f>AVERAGE(AB14,AB3:AB4)</f>
        <v>444.5</v>
      </c>
      <c r="AE17" t="s">
        <v>171</v>
      </c>
      <c r="AF17">
        <f>AF13+AF16</f>
        <v>0.11101320409102097</v>
      </c>
      <c r="AH17" t="s">
        <v>164</v>
      </c>
      <c r="AI17">
        <v>7</v>
      </c>
      <c r="AJ17">
        <v>21036.590145366576</v>
      </c>
      <c r="AK17">
        <v>3005.2271636237965</v>
      </c>
      <c r="AU17" t="s">
        <v>18</v>
      </c>
      <c r="AV17" t="s">
        <v>152</v>
      </c>
      <c r="AW17">
        <v>47</v>
      </c>
      <c r="AY17" t="s">
        <v>169</v>
      </c>
      <c r="AZ17">
        <v>2012</v>
      </c>
      <c r="BA17">
        <v>10</v>
      </c>
      <c r="BB17" s="1">
        <v>1142</v>
      </c>
      <c r="BD17" s="1">
        <v>2015</v>
      </c>
      <c r="BE17" s="1">
        <f>STDEV(BB41:BB45)</f>
        <v>354.55034903381494</v>
      </c>
      <c r="BF17">
        <f t="shared" si="4"/>
        <v>125.3524780369339</v>
      </c>
      <c r="BG17">
        <f t="shared" si="5"/>
        <v>86.863239351547819</v>
      </c>
      <c r="BI17" t="s">
        <v>172</v>
      </c>
      <c r="BJ17">
        <f>AVERAGE(BJ3:BJ7,BJ10:BJ14)</f>
        <v>482.02083333333337</v>
      </c>
      <c r="BM17" t="s">
        <v>171</v>
      </c>
      <c r="BN17">
        <f>BN13+BN16</f>
        <v>0.11996101984188323</v>
      </c>
    </row>
    <row r="18" spans="1:76" ht="15.75" thickBot="1" x14ac:dyDescent="0.3">
      <c r="A18" t="s">
        <v>19</v>
      </c>
      <c r="B18" t="s">
        <v>160</v>
      </c>
      <c r="C18" s="5">
        <v>40746</v>
      </c>
      <c r="D18">
        <v>2011</v>
      </c>
      <c r="E18">
        <v>7</v>
      </c>
      <c r="F18" t="s">
        <v>102</v>
      </c>
      <c r="G18" t="s">
        <v>119</v>
      </c>
      <c r="H18" t="s">
        <v>173</v>
      </c>
      <c r="I18">
        <v>15</v>
      </c>
      <c r="K18" t="s">
        <v>19</v>
      </c>
      <c r="L18" t="s">
        <v>160</v>
      </c>
      <c r="M18">
        <v>2011</v>
      </c>
      <c r="N18">
        <v>7</v>
      </c>
      <c r="O18">
        <v>964</v>
      </c>
      <c r="R18" t="s">
        <v>174</v>
      </c>
      <c r="S18">
        <v>2012</v>
      </c>
      <c r="T18">
        <v>11</v>
      </c>
      <c r="U18">
        <v>494</v>
      </c>
      <c r="AA18" t="s">
        <v>175</v>
      </c>
      <c r="AB18">
        <f>AVERAGE(AB5:AB7)</f>
        <v>688.9960317460318</v>
      </c>
      <c r="AE18" t="s">
        <v>176</v>
      </c>
      <c r="AF18">
        <f>AF13-AF16</f>
        <v>4.7275826877563328E-2</v>
      </c>
      <c r="AH18" s="7" t="s">
        <v>5</v>
      </c>
      <c r="AI18" s="7">
        <v>8</v>
      </c>
      <c r="AJ18" s="7">
        <v>129350.20994989332</v>
      </c>
      <c r="AK18" s="7"/>
      <c r="AL18" s="7"/>
      <c r="AM18" s="7"/>
      <c r="AU18" t="s">
        <v>19</v>
      </c>
      <c r="AV18" t="s">
        <v>160</v>
      </c>
      <c r="AW18">
        <v>9</v>
      </c>
      <c r="AY18" t="s">
        <v>174</v>
      </c>
      <c r="AZ18">
        <v>2012</v>
      </c>
      <c r="BA18">
        <v>11</v>
      </c>
      <c r="BB18" s="1">
        <v>665</v>
      </c>
      <c r="BD18" s="1">
        <v>2016</v>
      </c>
      <c r="BE18" s="1">
        <f>STDEV(BB46:BB53)</f>
        <v>387.15408523517567</v>
      </c>
      <c r="BF18">
        <f t="shared" si="4"/>
        <v>136.87963951693365</v>
      </c>
      <c r="BG18">
        <f t="shared" si="5"/>
        <v>94.851007941061795</v>
      </c>
      <c r="BM18" t="s">
        <v>176</v>
      </c>
      <c r="BN18">
        <f>BN13-BN16</f>
        <v>3.5861465316590686E-2</v>
      </c>
      <c r="BP18" s="8"/>
      <c r="BQ18" s="8" t="s">
        <v>177</v>
      </c>
      <c r="BR18" s="8" t="s">
        <v>142</v>
      </c>
      <c r="BS18" s="8" t="s">
        <v>178</v>
      </c>
      <c r="BT18" s="8" t="s">
        <v>179</v>
      </c>
      <c r="BU18" s="8" t="s">
        <v>180</v>
      </c>
      <c r="BV18" s="8" t="s">
        <v>181</v>
      </c>
      <c r="BW18" s="8" t="s">
        <v>182</v>
      </c>
      <c r="BX18" s="8" t="s">
        <v>183</v>
      </c>
    </row>
    <row r="19" spans="1:76" ht="15.75" thickBot="1" x14ac:dyDescent="0.3">
      <c r="A19" t="s">
        <v>20</v>
      </c>
      <c r="B19" t="s">
        <v>160</v>
      </c>
      <c r="C19" s="5">
        <v>40752</v>
      </c>
      <c r="D19">
        <v>2011</v>
      </c>
      <c r="E19">
        <v>7</v>
      </c>
      <c r="F19" t="s">
        <v>102</v>
      </c>
      <c r="G19" t="s">
        <v>119</v>
      </c>
      <c r="H19" t="s">
        <v>184</v>
      </c>
      <c r="I19">
        <v>8</v>
      </c>
      <c r="K19" t="s">
        <v>20</v>
      </c>
      <c r="L19" t="s">
        <v>160</v>
      </c>
      <c r="M19">
        <v>2011</v>
      </c>
      <c r="N19">
        <v>7</v>
      </c>
      <c r="O19">
        <v>645</v>
      </c>
      <c r="R19" t="s">
        <v>185</v>
      </c>
      <c r="S19">
        <v>2012</v>
      </c>
      <c r="T19">
        <v>12</v>
      </c>
      <c r="U19">
        <v>354</v>
      </c>
      <c r="AA19" t="s">
        <v>186</v>
      </c>
      <c r="AB19">
        <f>AVERAGE(AB8:AB10)</f>
        <v>666.83730158730157</v>
      </c>
      <c r="AE19" t="s">
        <v>187</v>
      </c>
      <c r="AF19">
        <v>8</v>
      </c>
      <c r="AU19" t="s">
        <v>20</v>
      </c>
      <c r="AV19" t="s">
        <v>160</v>
      </c>
      <c r="AW19">
        <v>72</v>
      </c>
      <c r="AY19" t="s">
        <v>185</v>
      </c>
      <c r="AZ19">
        <v>2012</v>
      </c>
      <c r="BA19">
        <v>12</v>
      </c>
      <c r="BB19" s="1">
        <v>97</v>
      </c>
      <c r="BD19" s="1">
        <v>2017</v>
      </c>
      <c r="BE19" s="1">
        <f>STDEV(BB54:BB59)</f>
        <v>572.65039751822212</v>
      </c>
      <c r="BF19">
        <f t="shared" si="4"/>
        <v>202.46248966715345</v>
      </c>
      <c r="BG19">
        <f t="shared" si="5"/>
        <v>140.29676935853252</v>
      </c>
      <c r="BI19" t="s">
        <v>170</v>
      </c>
      <c r="BJ19">
        <f>AVERAGE(BJ14,BJ3:BJ4)</f>
        <v>369</v>
      </c>
      <c r="BM19" t="s">
        <v>187</v>
      </c>
      <c r="BN19">
        <v>8</v>
      </c>
      <c r="BP19" t="s">
        <v>188</v>
      </c>
      <c r="BQ19">
        <v>-5103.0662345679038</v>
      </c>
      <c r="BR19">
        <v>33437.998105848324</v>
      </c>
      <c r="BS19">
        <v>-0.15261279154374302</v>
      </c>
      <c r="BT19">
        <v>0.8830094787093048</v>
      </c>
      <c r="BU19">
        <v>-84171.367480370449</v>
      </c>
      <c r="BV19">
        <v>73965.235011234647</v>
      </c>
      <c r="BW19">
        <v>-84171.367480370449</v>
      </c>
      <c r="BX19">
        <v>73965.235011234647</v>
      </c>
    </row>
    <row r="20" spans="1:76" ht="15.75" thickBot="1" x14ac:dyDescent="0.3">
      <c r="A20" t="s">
        <v>21</v>
      </c>
      <c r="B20" t="s">
        <v>163</v>
      </c>
      <c r="C20" s="5">
        <v>40765</v>
      </c>
      <c r="D20">
        <v>2011</v>
      </c>
      <c r="E20">
        <v>8</v>
      </c>
      <c r="F20" t="s">
        <v>102</v>
      </c>
      <c r="G20" t="s">
        <v>119</v>
      </c>
      <c r="H20" t="s">
        <v>189</v>
      </c>
      <c r="I20">
        <v>3</v>
      </c>
      <c r="K20" t="s">
        <v>21</v>
      </c>
      <c r="L20" t="s">
        <v>163</v>
      </c>
      <c r="M20">
        <v>2011</v>
      </c>
      <c r="N20">
        <v>8</v>
      </c>
      <c r="O20">
        <v>580</v>
      </c>
      <c r="R20" t="s">
        <v>190</v>
      </c>
      <c r="S20">
        <v>2012</v>
      </c>
      <c r="T20">
        <v>3</v>
      </c>
      <c r="U20">
        <v>518</v>
      </c>
      <c r="X20" t="s">
        <v>191</v>
      </c>
      <c r="Y20" t="s">
        <v>136</v>
      </c>
      <c r="AA20" t="s">
        <v>192</v>
      </c>
      <c r="AB20">
        <f>AVERAGE(AB11:AB13)</f>
        <v>549.13888888888891</v>
      </c>
      <c r="AH20" s="8"/>
      <c r="AI20" s="8" t="s">
        <v>177</v>
      </c>
      <c r="AJ20" s="8" t="s">
        <v>142</v>
      </c>
      <c r="AK20" s="8" t="s">
        <v>178</v>
      </c>
      <c r="AL20" s="8" t="s">
        <v>179</v>
      </c>
      <c r="AM20" s="8" t="s">
        <v>180</v>
      </c>
      <c r="AN20" s="8" t="s">
        <v>181</v>
      </c>
      <c r="AO20" s="8" t="s">
        <v>182</v>
      </c>
      <c r="AP20" s="8" t="s">
        <v>183</v>
      </c>
      <c r="AU20" t="s">
        <v>21</v>
      </c>
      <c r="AV20" t="s">
        <v>163</v>
      </c>
      <c r="AW20">
        <v>266</v>
      </c>
      <c r="AY20" s="1" t="s">
        <v>190</v>
      </c>
      <c r="AZ20">
        <v>2012</v>
      </c>
      <c r="BA20">
        <v>3</v>
      </c>
      <c r="BB20" s="1">
        <v>74</v>
      </c>
      <c r="BD20" s="1"/>
      <c r="BE20" s="1"/>
      <c r="BI20" t="s">
        <v>175</v>
      </c>
      <c r="BJ20">
        <f>AVERAGE(BJ5:BJ7)</f>
        <v>332.86111111111109</v>
      </c>
      <c r="BP20" s="7" t="s">
        <v>1</v>
      </c>
      <c r="BQ20" s="7">
        <v>2.7325308641975323</v>
      </c>
      <c r="BR20" s="7">
        <v>16.602765951805114</v>
      </c>
      <c r="BS20" s="7">
        <v>0.16458286963326382</v>
      </c>
      <c r="BT20" s="7">
        <v>0.87392407641295455</v>
      </c>
      <c r="BU20" s="7">
        <v>-36.526772148959807</v>
      </c>
      <c r="BV20" s="7">
        <v>41.991833877354878</v>
      </c>
      <c r="BW20" s="7">
        <v>-36.526772148959807</v>
      </c>
      <c r="BX20" s="7">
        <v>41.991833877354878</v>
      </c>
    </row>
    <row r="21" spans="1:76" x14ac:dyDescent="0.25">
      <c r="A21" t="s">
        <v>22</v>
      </c>
      <c r="B21" t="s">
        <v>163</v>
      </c>
      <c r="C21" s="5">
        <v>40772</v>
      </c>
      <c r="D21">
        <v>2011</v>
      </c>
      <c r="E21">
        <v>8</v>
      </c>
      <c r="F21" t="s">
        <v>102</v>
      </c>
      <c r="G21" t="s">
        <v>119</v>
      </c>
      <c r="H21" t="s">
        <v>193</v>
      </c>
      <c r="I21">
        <v>1</v>
      </c>
      <c r="K21" t="s">
        <v>22</v>
      </c>
      <c r="L21" t="s">
        <v>163</v>
      </c>
      <c r="M21">
        <v>2011</v>
      </c>
      <c r="N21">
        <v>8</v>
      </c>
      <c r="O21">
        <v>301</v>
      </c>
      <c r="R21" t="s">
        <v>194</v>
      </c>
      <c r="S21">
        <v>2012</v>
      </c>
      <c r="T21">
        <v>4</v>
      </c>
      <c r="U21">
        <v>987</v>
      </c>
      <c r="W21" s="1">
        <v>1</v>
      </c>
      <c r="X21">
        <v>381.25</v>
      </c>
      <c r="Y21">
        <f>STDEV(U27,U41,U46,U54)</f>
        <v>144.94682933177026</v>
      </c>
      <c r="AH21" t="s">
        <v>188</v>
      </c>
      <c r="AI21">
        <v>-84932.033127572038</v>
      </c>
      <c r="AJ21">
        <v>14253.543673434304</v>
      </c>
      <c r="AK21">
        <v>-5.958660882757739</v>
      </c>
      <c r="AL21">
        <v>5.6513725299494146E-4</v>
      </c>
      <c r="AM21">
        <v>-118636.3081689117</v>
      </c>
      <c r="AN21">
        <v>-51227.758086232374</v>
      </c>
      <c r="AO21">
        <v>-118636.3081689117</v>
      </c>
      <c r="AP21">
        <v>-51227.758086232374</v>
      </c>
      <c r="AU21" t="s">
        <v>22</v>
      </c>
      <c r="AV21" t="s">
        <v>163</v>
      </c>
      <c r="AW21">
        <v>400</v>
      </c>
      <c r="AY21" s="1" t="s">
        <v>194</v>
      </c>
      <c r="AZ21">
        <v>2012</v>
      </c>
      <c r="BA21">
        <v>4</v>
      </c>
      <c r="BB21" s="1">
        <v>372</v>
      </c>
      <c r="BC21" s="1"/>
      <c r="BD21" s="1" t="s">
        <v>195</v>
      </c>
      <c r="BE21" s="1" t="s">
        <v>191</v>
      </c>
      <c r="BF21" t="s">
        <v>196</v>
      </c>
      <c r="BI21" t="s">
        <v>186</v>
      </c>
      <c r="BJ21">
        <f>AVERAGE(BJ8:BJ10)</f>
        <v>247.92063492063494</v>
      </c>
    </row>
    <row r="22" spans="1:76" ht="15.75" thickBot="1" x14ac:dyDescent="0.3">
      <c r="A22" t="s">
        <v>23</v>
      </c>
      <c r="B22" t="s">
        <v>166</v>
      </c>
      <c r="C22" s="5">
        <v>40787</v>
      </c>
      <c r="D22">
        <v>2011</v>
      </c>
      <c r="E22">
        <v>9</v>
      </c>
      <c r="F22" t="s">
        <v>102</v>
      </c>
      <c r="G22" t="s">
        <v>119</v>
      </c>
      <c r="H22" t="s">
        <v>197</v>
      </c>
      <c r="I22">
        <v>97</v>
      </c>
      <c r="K22" t="s">
        <v>23</v>
      </c>
      <c r="L22" t="s">
        <v>166</v>
      </c>
      <c r="M22">
        <v>2011</v>
      </c>
      <c r="N22">
        <v>9</v>
      </c>
      <c r="O22">
        <v>577</v>
      </c>
      <c r="R22" t="s">
        <v>198</v>
      </c>
      <c r="S22">
        <v>2012</v>
      </c>
      <c r="T22">
        <v>5</v>
      </c>
      <c r="U22">
        <v>543.5</v>
      </c>
      <c r="W22" s="1">
        <v>2</v>
      </c>
      <c r="X22">
        <v>455.75</v>
      </c>
      <c r="Y22">
        <f>STDEV(U10,U28,U42,U56)</f>
        <v>85.846277341148195</v>
      </c>
      <c r="AH22" s="7" t="s">
        <v>1</v>
      </c>
      <c r="AI22" s="7">
        <v>42.487962962962968</v>
      </c>
      <c r="AJ22" s="7">
        <v>7.0772254022130685</v>
      </c>
      <c r="AK22" s="7">
        <v>6.0034774291174706</v>
      </c>
      <c r="AL22" s="7">
        <v>5.4038155421191935E-4</v>
      </c>
      <c r="AM22" s="7">
        <v>25.752984142901443</v>
      </c>
      <c r="AN22" s="7">
        <v>59.222941783024496</v>
      </c>
      <c r="AO22" s="7">
        <v>25.752984142901443</v>
      </c>
      <c r="AP22" s="7">
        <v>59.222941783024496</v>
      </c>
      <c r="AU22" t="s">
        <v>23</v>
      </c>
      <c r="AV22" t="s">
        <v>166</v>
      </c>
      <c r="AW22">
        <v>266</v>
      </c>
      <c r="AY22" s="1" t="s">
        <v>198</v>
      </c>
      <c r="AZ22">
        <v>2012</v>
      </c>
      <c r="BA22">
        <v>5</v>
      </c>
      <c r="BB22" s="1">
        <v>633</v>
      </c>
      <c r="BC22" s="1"/>
      <c r="BD22" s="1">
        <v>1</v>
      </c>
      <c r="BE22">
        <v>389</v>
      </c>
      <c r="BF22">
        <f>STDEV(BB27,BB41,BB46,BB54)</f>
        <v>409.06315730784979</v>
      </c>
      <c r="BI22" t="s">
        <v>192</v>
      </c>
      <c r="BJ22">
        <f>AVERAGE(BJ11:BJ13)</f>
        <v>724.15277777777783</v>
      </c>
    </row>
    <row r="23" spans="1:76" x14ac:dyDescent="0.25">
      <c r="A23" t="s">
        <v>24</v>
      </c>
      <c r="B23" t="s">
        <v>166</v>
      </c>
      <c r="C23" s="5">
        <v>40806</v>
      </c>
      <c r="D23">
        <v>2011</v>
      </c>
      <c r="E23">
        <v>9</v>
      </c>
      <c r="F23" t="s">
        <v>102</v>
      </c>
      <c r="G23" t="s">
        <v>119</v>
      </c>
      <c r="H23" t="s">
        <v>199</v>
      </c>
      <c r="I23">
        <v>43</v>
      </c>
      <c r="K23" t="s">
        <v>24</v>
      </c>
      <c r="L23" t="s">
        <v>166</v>
      </c>
      <c r="M23">
        <v>2011</v>
      </c>
      <c r="N23">
        <v>9</v>
      </c>
      <c r="O23">
        <v>500</v>
      </c>
      <c r="R23" t="s">
        <v>200</v>
      </c>
      <c r="S23">
        <v>2012</v>
      </c>
      <c r="T23">
        <v>6</v>
      </c>
      <c r="U23">
        <v>489.75</v>
      </c>
      <c r="W23" s="1">
        <v>3</v>
      </c>
      <c r="X23">
        <v>600.33333333333337</v>
      </c>
      <c r="Y23">
        <f>STDEV(U20,U29,U60)</f>
        <v>118.38214955529982</v>
      </c>
      <c r="AU23" t="s">
        <v>24</v>
      </c>
      <c r="AV23" t="s">
        <v>166</v>
      </c>
      <c r="AW23">
        <v>99</v>
      </c>
      <c r="AY23" s="1" t="s">
        <v>200</v>
      </c>
      <c r="AZ23">
        <v>2012</v>
      </c>
      <c r="BA23">
        <v>6</v>
      </c>
      <c r="BB23" s="1">
        <v>151</v>
      </c>
      <c r="BC23" s="1"/>
      <c r="BD23" s="1">
        <v>2</v>
      </c>
      <c r="BE23">
        <v>167.5</v>
      </c>
      <c r="BF23">
        <f>STDEV(BB10,BB28,BB42,BB56)</f>
        <v>128.61441080480316</v>
      </c>
    </row>
    <row r="24" spans="1:76" x14ac:dyDescent="0.25">
      <c r="A24" t="s">
        <v>25</v>
      </c>
      <c r="B24" t="s">
        <v>135</v>
      </c>
      <c r="C24" s="5">
        <v>40831</v>
      </c>
      <c r="D24">
        <v>2011</v>
      </c>
      <c r="E24">
        <v>10</v>
      </c>
      <c r="F24" t="s">
        <v>102</v>
      </c>
      <c r="G24" t="s">
        <v>119</v>
      </c>
      <c r="H24" t="s">
        <v>201</v>
      </c>
      <c r="I24">
        <v>35</v>
      </c>
      <c r="K24" t="s">
        <v>25</v>
      </c>
      <c r="L24" t="s">
        <v>135</v>
      </c>
      <c r="M24">
        <v>2011</v>
      </c>
      <c r="N24">
        <v>10</v>
      </c>
      <c r="O24">
        <v>250</v>
      </c>
      <c r="R24" t="s">
        <v>202</v>
      </c>
      <c r="S24">
        <v>2012</v>
      </c>
      <c r="T24">
        <v>7</v>
      </c>
      <c r="U24">
        <v>559</v>
      </c>
      <c r="W24" s="1">
        <v>4</v>
      </c>
      <c r="X24">
        <v>825.25</v>
      </c>
      <c r="Y24">
        <f>STDEV(U11,U21,U30,U61)</f>
        <v>153.35008966414071</v>
      </c>
      <c r="AU24" t="s">
        <v>25</v>
      </c>
      <c r="AV24" t="s">
        <v>135</v>
      </c>
      <c r="AW24">
        <v>1548</v>
      </c>
      <c r="AY24" s="1" t="s">
        <v>202</v>
      </c>
      <c r="AZ24">
        <v>2012</v>
      </c>
      <c r="BA24">
        <v>7</v>
      </c>
      <c r="BB24" s="1">
        <v>42</v>
      </c>
      <c r="BC24" s="1"/>
      <c r="BD24" s="1">
        <v>3</v>
      </c>
      <c r="BE24">
        <v>218</v>
      </c>
      <c r="BF24">
        <f>STDEV(BB20,BB29,BB60)</f>
        <v>160.47741274085897</v>
      </c>
      <c r="BP24" t="s">
        <v>203</v>
      </c>
    </row>
    <row r="25" spans="1:76" ht="15.75" thickBot="1" x14ac:dyDescent="0.3">
      <c r="A25" t="s">
        <v>26</v>
      </c>
      <c r="B25" t="s">
        <v>141</v>
      </c>
      <c r="C25" s="5">
        <v>40862</v>
      </c>
      <c r="D25">
        <v>2011</v>
      </c>
      <c r="E25">
        <v>11</v>
      </c>
      <c r="F25" t="s">
        <v>102</v>
      </c>
      <c r="G25" t="s">
        <v>119</v>
      </c>
      <c r="H25" t="s">
        <v>204</v>
      </c>
      <c r="I25">
        <v>62</v>
      </c>
      <c r="K25" t="s">
        <v>26</v>
      </c>
      <c r="L25" t="s">
        <v>141</v>
      </c>
      <c r="M25">
        <v>2011</v>
      </c>
      <c r="N25">
        <v>11</v>
      </c>
      <c r="O25">
        <v>281</v>
      </c>
      <c r="R25" t="s">
        <v>205</v>
      </c>
      <c r="S25">
        <v>2012</v>
      </c>
      <c r="T25">
        <v>8</v>
      </c>
      <c r="U25">
        <v>598.5</v>
      </c>
      <c r="W25" s="1">
        <v>5</v>
      </c>
      <c r="X25">
        <v>641.40476190476181</v>
      </c>
      <c r="Y25">
        <f>STDEV(U4,U12,U22,U31,U36,U49,U62)</f>
        <v>173.82669789037277</v>
      </c>
      <c r="AU25" t="s">
        <v>26</v>
      </c>
      <c r="AV25" t="s">
        <v>141</v>
      </c>
      <c r="AW25">
        <v>29</v>
      </c>
      <c r="AY25" s="1" t="s">
        <v>205</v>
      </c>
      <c r="AZ25">
        <v>2012</v>
      </c>
      <c r="BA25">
        <v>8</v>
      </c>
      <c r="BB25" s="1">
        <v>502</v>
      </c>
      <c r="BC25" s="1"/>
      <c r="BD25" s="1">
        <v>4</v>
      </c>
      <c r="BE25">
        <v>384.25</v>
      </c>
      <c r="BF25">
        <f>STDEV(BB11,BB21,BB30,BB61)</f>
        <v>230.19176788060864</v>
      </c>
    </row>
    <row r="26" spans="1:76" x14ac:dyDescent="0.25">
      <c r="A26" t="s">
        <v>27</v>
      </c>
      <c r="B26" t="s">
        <v>190</v>
      </c>
      <c r="C26" s="5">
        <v>40975</v>
      </c>
      <c r="D26">
        <v>2012</v>
      </c>
      <c r="E26">
        <v>3</v>
      </c>
      <c r="F26" t="s">
        <v>102</v>
      </c>
      <c r="G26" t="s">
        <v>119</v>
      </c>
      <c r="H26" t="s">
        <v>206</v>
      </c>
      <c r="I26">
        <v>50</v>
      </c>
      <c r="K26" t="s">
        <v>27</v>
      </c>
      <c r="L26" t="s">
        <v>190</v>
      </c>
      <c r="M26">
        <v>2012</v>
      </c>
      <c r="N26">
        <v>3</v>
      </c>
      <c r="O26">
        <v>518</v>
      </c>
      <c r="R26" t="s">
        <v>207</v>
      </c>
      <c r="S26">
        <v>2012</v>
      </c>
      <c r="T26">
        <v>9</v>
      </c>
      <c r="U26">
        <v>611.5</v>
      </c>
      <c r="W26" s="1">
        <v>6</v>
      </c>
      <c r="X26">
        <v>640.13095238095229</v>
      </c>
      <c r="Y26">
        <f>STDEV(U13,U23,U32,U37,U50,U57,U63)</f>
        <v>98.190831975939474</v>
      </c>
      <c r="AH26" t="s">
        <v>203</v>
      </c>
      <c r="AU26" t="s">
        <v>27</v>
      </c>
      <c r="AV26" t="s">
        <v>190</v>
      </c>
      <c r="AW26">
        <v>74</v>
      </c>
      <c r="AY26" s="1" t="s">
        <v>207</v>
      </c>
      <c r="AZ26">
        <v>2012</v>
      </c>
      <c r="BA26">
        <v>9</v>
      </c>
      <c r="BB26" s="1">
        <v>914.5</v>
      </c>
      <c r="BC26" s="1"/>
      <c r="BD26" s="1">
        <v>5</v>
      </c>
      <c r="BE26">
        <v>396.33333333333331</v>
      </c>
      <c r="BF26">
        <f>STDEV(BB4,BB12,BB22,BB31,BB36,BB49,BB62)</f>
        <v>130.54784847227774</v>
      </c>
      <c r="BP26" s="8" t="s">
        <v>208</v>
      </c>
      <c r="BQ26" s="8" t="s">
        <v>209</v>
      </c>
      <c r="BR26" s="8" t="s">
        <v>210</v>
      </c>
    </row>
    <row r="27" spans="1:76" ht="15.75" thickBot="1" x14ac:dyDescent="0.3">
      <c r="A27" t="s">
        <v>28</v>
      </c>
      <c r="B27" t="s">
        <v>194</v>
      </c>
      <c r="C27" s="5">
        <v>41022</v>
      </c>
      <c r="D27">
        <v>2012</v>
      </c>
      <c r="E27">
        <v>4</v>
      </c>
      <c r="F27" t="s">
        <v>102</v>
      </c>
      <c r="G27" t="s">
        <v>119</v>
      </c>
      <c r="H27" t="s">
        <v>211</v>
      </c>
      <c r="I27">
        <v>90</v>
      </c>
      <c r="K27" t="s">
        <v>28</v>
      </c>
      <c r="L27" t="s">
        <v>194</v>
      </c>
      <c r="M27">
        <v>2012</v>
      </c>
      <c r="N27">
        <v>4</v>
      </c>
      <c r="O27">
        <v>987</v>
      </c>
      <c r="R27" t="s">
        <v>212</v>
      </c>
      <c r="S27">
        <v>2013</v>
      </c>
      <c r="T27">
        <v>1</v>
      </c>
      <c r="U27">
        <v>237</v>
      </c>
      <c r="W27" s="1">
        <v>7</v>
      </c>
      <c r="X27">
        <v>628.71428571428567</v>
      </c>
      <c r="Y27">
        <f>STDEV(U5,U14,U24,U33,U38,U43,U51)</f>
        <v>118.66965953957273</v>
      </c>
      <c r="AU27" t="s">
        <v>28</v>
      </c>
      <c r="AV27" t="s">
        <v>194</v>
      </c>
      <c r="AW27">
        <v>372</v>
      </c>
      <c r="AY27" s="1" t="s">
        <v>212</v>
      </c>
      <c r="AZ27">
        <v>2013</v>
      </c>
      <c r="BA27">
        <v>1</v>
      </c>
      <c r="BB27" s="1">
        <v>1</v>
      </c>
      <c r="BC27" s="1"/>
      <c r="BD27" s="1">
        <v>6</v>
      </c>
      <c r="BE27">
        <v>167.02380952380955</v>
      </c>
      <c r="BF27">
        <f>STDEV(BB13,BB23,BB32,BB37,BB50,BB57,BB63)</f>
        <v>168.1794519028054</v>
      </c>
      <c r="BP27">
        <v>1</v>
      </c>
      <c r="BQ27">
        <v>389.32080246913574</v>
      </c>
      <c r="BR27">
        <v>-26.187469135802417</v>
      </c>
    </row>
    <row r="28" spans="1:76" x14ac:dyDescent="0.25">
      <c r="A28" t="s">
        <v>29</v>
      </c>
      <c r="B28" t="s">
        <v>198</v>
      </c>
      <c r="C28" s="5">
        <v>41036</v>
      </c>
      <c r="D28">
        <v>2012</v>
      </c>
      <c r="E28">
        <v>5</v>
      </c>
      <c r="F28" t="s">
        <v>102</v>
      </c>
      <c r="G28" t="s">
        <v>119</v>
      </c>
      <c r="H28" t="s">
        <v>213</v>
      </c>
      <c r="I28">
        <v>47</v>
      </c>
      <c r="K28" t="s">
        <v>29</v>
      </c>
      <c r="L28" t="s">
        <v>198</v>
      </c>
      <c r="M28">
        <v>2012</v>
      </c>
      <c r="N28">
        <v>5</v>
      </c>
      <c r="O28">
        <v>641</v>
      </c>
      <c r="R28" t="s">
        <v>214</v>
      </c>
      <c r="S28">
        <v>2013</v>
      </c>
      <c r="T28">
        <v>2</v>
      </c>
      <c r="U28">
        <v>378</v>
      </c>
      <c r="W28" s="1">
        <v>8</v>
      </c>
      <c r="X28">
        <v>731.66666666666674</v>
      </c>
      <c r="Y28">
        <f>STDEV(U6,U15,U25,U34,U39,U44,U52,U58)</f>
        <v>231.81054114109406</v>
      </c>
      <c r="AH28" s="8" t="s">
        <v>208</v>
      </c>
      <c r="AI28" s="8" t="s">
        <v>209</v>
      </c>
      <c r="AJ28" s="8" t="s">
        <v>210</v>
      </c>
      <c r="AU28" t="s">
        <v>29</v>
      </c>
      <c r="AV28" t="s">
        <v>198</v>
      </c>
      <c r="AW28">
        <v>540</v>
      </c>
      <c r="AY28" s="1" t="s">
        <v>214</v>
      </c>
      <c r="AZ28">
        <v>2013</v>
      </c>
      <c r="BA28">
        <v>2</v>
      </c>
      <c r="BB28" s="1">
        <v>76</v>
      </c>
      <c r="BC28" s="1"/>
      <c r="BD28" s="1">
        <v>7</v>
      </c>
      <c r="BE28">
        <v>34.571428571428569</v>
      </c>
      <c r="BF28">
        <f>STDEV(BB5,BB14,BB24,BB33,BB38,BB43,BB51)</f>
        <v>45.142762959515977</v>
      </c>
      <c r="BP28">
        <v>2</v>
      </c>
      <c r="BQ28">
        <v>392.05333333333328</v>
      </c>
      <c r="BR28">
        <v>-40.145925925925894</v>
      </c>
    </row>
    <row r="29" spans="1:76" x14ac:dyDescent="0.25">
      <c r="A29" t="s">
        <v>30</v>
      </c>
      <c r="B29" t="s">
        <v>198</v>
      </c>
      <c r="C29" s="5">
        <v>41060</v>
      </c>
      <c r="D29">
        <v>2012</v>
      </c>
      <c r="E29">
        <v>5</v>
      </c>
      <c r="F29" t="s">
        <v>102</v>
      </c>
      <c r="G29" t="s">
        <v>119</v>
      </c>
      <c r="H29" t="s">
        <v>215</v>
      </c>
      <c r="I29">
        <v>42</v>
      </c>
      <c r="K29" t="s">
        <v>30</v>
      </c>
      <c r="L29" t="s">
        <v>198</v>
      </c>
      <c r="M29">
        <v>2012</v>
      </c>
      <c r="N29">
        <v>5</v>
      </c>
      <c r="O29">
        <v>446</v>
      </c>
      <c r="R29" t="s">
        <v>216</v>
      </c>
      <c r="S29">
        <v>2013</v>
      </c>
      <c r="T29">
        <v>3</v>
      </c>
      <c r="U29">
        <v>547</v>
      </c>
      <c r="W29" s="1">
        <v>9</v>
      </c>
      <c r="X29">
        <v>791.5</v>
      </c>
      <c r="Y29">
        <f>STDEV(U7,U16,U26,U35,U40,U45,U53,U59)</f>
        <v>338.22422589774226</v>
      </c>
      <c r="AH29">
        <v>1</v>
      </c>
      <c r="AI29">
        <v>468.77242798352381</v>
      </c>
      <c r="AJ29">
        <v>-60.905761316857138</v>
      </c>
      <c r="AU29" t="s">
        <v>30</v>
      </c>
      <c r="AV29" t="s">
        <v>198</v>
      </c>
      <c r="AW29">
        <v>726</v>
      </c>
      <c r="AY29" s="1" t="s">
        <v>216</v>
      </c>
      <c r="AZ29">
        <v>2013</v>
      </c>
      <c r="BA29">
        <v>3</v>
      </c>
      <c r="BB29" s="1">
        <v>391</v>
      </c>
      <c r="BC29" s="1"/>
      <c r="BD29" s="1">
        <v>8</v>
      </c>
      <c r="BE29">
        <v>542.16666666666663</v>
      </c>
      <c r="BF29">
        <f>STDEV(BB6,BB15,BB25,BB34,BB39,BB44,BB52,BB58)</f>
        <v>245.40748426511655</v>
      </c>
      <c r="BP29">
        <v>3</v>
      </c>
      <c r="BQ29">
        <v>394.78586419753083</v>
      </c>
      <c r="BR29">
        <v>64.464135802469173</v>
      </c>
    </row>
    <row r="30" spans="1:76" x14ac:dyDescent="0.25">
      <c r="A30" t="s">
        <v>31</v>
      </c>
      <c r="B30" t="s">
        <v>200</v>
      </c>
      <c r="C30" s="5">
        <v>41072</v>
      </c>
      <c r="D30">
        <v>2012</v>
      </c>
      <c r="E30">
        <v>6</v>
      </c>
      <c r="F30" t="s">
        <v>102</v>
      </c>
      <c r="G30" t="s">
        <v>119</v>
      </c>
      <c r="H30" t="s">
        <v>217</v>
      </c>
      <c r="I30">
        <v>6</v>
      </c>
      <c r="K30" t="s">
        <v>31</v>
      </c>
      <c r="L30" t="s">
        <v>200</v>
      </c>
      <c r="M30">
        <v>2012</v>
      </c>
      <c r="N30">
        <v>6</v>
      </c>
      <c r="O30">
        <v>346</v>
      </c>
      <c r="R30" t="s">
        <v>218</v>
      </c>
      <c r="S30">
        <v>2013</v>
      </c>
      <c r="T30">
        <v>4</v>
      </c>
      <c r="U30">
        <v>748</v>
      </c>
      <c r="W30" s="1">
        <v>10</v>
      </c>
      <c r="X30">
        <v>500.25</v>
      </c>
      <c r="Y30">
        <f>STDEV(U8,U17,U47,U55)</f>
        <v>343.5019407999514</v>
      </c>
      <c r="AH30">
        <v>2</v>
      </c>
      <c r="AI30">
        <v>511.26039094649605</v>
      </c>
      <c r="AJ30">
        <v>9.4803497942446029</v>
      </c>
      <c r="AU30" t="s">
        <v>31</v>
      </c>
      <c r="AV30" t="s">
        <v>200</v>
      </c>
      <c r="AW30">
        <v>238</v>
      </c>
      <c r="AY30" s="1" t="s">
        <v>218</v>
      </c>
      <c r="AZ30">
        <v>2013</v>
      </c>
      <c r="BA30">
        <v>4</v>
      </c>
      <c r="BB30" s="1">
        <v>712</v>
      </c>
      <c r="BC30" s="1"/>
      <c r="BD30" s="1">
        <v>9</v>
      </c>
      <c r="BE30">
        <v>691.45833333333337</v>
      </c>
      <c r="BF30">
        <f>STDEV(BB7,BB16,BB26,BB35,BB40,BB45,BB53,BB59)</f>
        <v>462.68820066189926</v>
      </c>
      <c r="BP30">
        <v>4</v>
      </c>
      <c r="BQ30">
        <v>397.51839506172837</v>
      </c>
      <c r="BR30">
        <v>-23.592469135802503</v>
      </c>
    </row>
    <row r="31" spans="1:76" x14ac:dyDescent="0.25">
      <c r="A31" t="s">
        <v>32</v>
      </c>
      <c r="B31" t="s">
        <v>200</v>
      </c>
      <c r="C31" s="5">
        <v>41074</v>
      </c>
      <c r="D31">
        <v>2012</v>
      </c>
      <c r="E31">
        <v>6</v>
      </c>
      <c r="F31" t="s">
        <v>102</v>
      </c>
      <c r="G31" t="s">
        <v>119</v>
      </c>
      <c r="H31" t="s">
        <v>219</v>
      </c>
      <c r="I31">
        <v>17</v>
      </c>
      <c r="K31" t="s">
        <v>32</v>
      </c>
      <c r="L31" t="s">
        <v>200</v>
      </c>
      <c r="M31">
        <v>2012</v>
      </c>
      <c r="N31">
        <v>6</v>
      </c>
      <c r="O31">
        <v>465</v>
      </c>
      <c r="R31" t="s">
        <v>220</v>
      </c>
      <c r="S31">
        <v>2013</v>
      </c>
      <c r="T31">
        <v>5</v>
      </c>
      <c r="U31">
        <v>620</v>
      </c>
      <c r="W31" s="1">
        <v>11</v>
      </c>
      <c r="X31">
        <v>355.66666666666669</v>
      </c>
      <c r="Y31">
        <f>STDEV(U3,U9,U18)</f>
        <v>119.92636629754669</v>
      </c>
      <c r="AH31">
        <v>3</v>
      </c>
      <c r="AI31">
        <v>553.74835390945373</v>
      </c>
      <c r="AJ31">
        <v>25.776646090546251</v>
      </c>
      <c r="AU31" t="s">
        <v>32</v>
      </c>
      <c r="AV31" t="s">
        <v>200</v>
      </c>
      <c r="AW31">
        <v>262</v>
      </c>
      <c r="AY31" s="1" t="s">
        <v>220</v>
      </c>
      <c r="AZ31">
        <v>2013</v>
      </c>
      <c r="BA31">
        <v>5</v>
      </c>
      <c r="BB31" s="1">
        <v>450</v>
      </c>
      <c r="BC31" s="1"/>
      <c r="BD31" s="1">
        <v>10</v>
      </c>
      <c r="BE31">
        <v>1064</v>
      </c>
      <c r="BF31">
        <f>STDEV(BB8,BB17,BB47,BB55)</f>
        <v>713.27040220849392</v>
      </c>
      <c r="BP31">
        <v>5</v>
      </c>
      <c r="BQ31">
        <v>400.25092592592591</v>
      </c>
      <c r="BR31">
        <v>-47.550925925925924</v>
      </c>
    </row>
    <row r="32" spans="1:76" x14ac:dyDescent="0.25">
      <c r="A32" t="s">
        <v>33</v>
      </c>
      <c r="B32" t="s">
        <v>200</v>
      </c>
      <c r="C32" s="5">
        <v>41080</v>
      </c>
      <c r="D32">
        <v>2012</v>
      </c>
      <c r="E32">
        <v>6</v>
      </c>
      <c r="F32" t="s">
        <v>102</v>
      </c>
      <c r="G32" t="s">
        <v>119</v>
      </c>
      <c r="H32" t="s">
        <v>221</v>
      </c>
      <c r="I32">
        <v>1</v>
      </c>
      <c r="K32" t="s">
        <v>33</v>
      </c>
      <c r="L32" t="s">
        <v>200</v>
      </c>
      <c r="M32">
        <v>2012</v>
      </c>
      <c r="N32">
        <v>6</v>
      </c>
      <c r="O32">
        <v>658</v>
      </c>
      <c r="R32" t="s">
        <v>222</v>
      </c>
      <c r="S32">
        <v>2013</v>
      </c>
      <c r="T32">
        <v>6</v>
      </c>
      <c r="U32">
        <v>624</v>
      </c>
      <c r="W32" s="1">
        <v>12</v>
      </c>
      <c r="X32">
        <v>496.5</v>
      </c>
      <c r="Y32">
        <f>STDEV(U19,U48,)</f>
        <v>320.12028989115953</v>
      </c>
      <c r="AH32">
        <v>4</v>
      </c>
      <c r="AI32">
        <v>596.23631687241141</v>
      </c>
      <c r="AJ32">
        <v>-37.736316872411408</v>
      </c>
      <c r="AU32" t="s">
        <v>33</v>
      </c>
      <c r="AV32" t="s">
        <v>200</v>
      </c>
      <c r="AW32">
        <v>90</v>
      </c>
      <c r="AY32" s="1" t="s">
        <v>222</v>
      </c>
      <c r="AZ32">
        <v>2013</v>
      </c>
      <c r="BA32">
        <v>6</v>
      </c>
      <c r="BB32" s="1">
        <v>150.33333333333334</v>
      </c>
      <c r="BC32" s="1"/>
      <c r="BD32" s="1">
        <v>11</v>
      </c>
      <c r="BE32">
        <v>417</v>
      </c>
      <c r="BF32">
        <f>STDEV(BB3,BB9,BB18)</f>
        <v>340.32925234249257</v>
      </c>
      <c r="BP32">
        <v>6</v>
      </c>
      <c r="BQ32">
        <v>402.98345679012345</v>
      </c>
      <c r="BR32">
        <v>19.316543209876556</v>
      </c>
    </row>
    <row r="33" spans="1:70" x14ac:dyDescent="0.25">
      <c r="A33" t="s">
        <v>34</v>
      </c>
      <c r="B33" t="s">
        <v>200</v>
      </c>
      <c r="C33" s="5">
        <v>41087</v>
      </c>
      <c r="D33">
        <v>2012</v>
      </c>
      <c r="E33">
        <v>6</v>
      </c>
      <c r="F33" t="s">
        <v>102</v>
      </c>
      <c r="G33" t="s">
        <v>119</v>
      </c>
      <c r="H33" t="s">
        <v>223</v>
      </c>
      <c r="I33">
        <v>4</v>
      </c>
      <c r="K33" t="s">
        <v>34</v>
      </c>
      <c r="L33" t="s">
        <v>200</v>
      </c>
      <c r="M33">
        <v>2012</v>
      </c>
      <c r="N33">
        <v>6</v>
      </c>
      <c r="O33">
        <v>490</v>
      </c>
      <c r="R33" t="s">
        <v>224</v>
      </c>
      <c r="S33">
        <v>2013</v>
      </c>
      <c r="T33">
        <v>7</v>
      </c>
      <c r="U33">
        <v>630</v>
      </c>
      <c r="AH33">
        <v>5</v>
      </c>
      <c r="AI33">
        <v>638.72427983538364</v>
      </c>
      <c r="AJ33">
        <v>104.24238683128306</v>
      </c>
      <c r="AU33" t="s">
        <v>34</v>
      </c>
      <c r="AV33" t="s">
        <v>200</v>
      </c>
      <c r="AW33">
        <v>14</v>
      </c>
      <c r="AY33" s="1" t="s">
        <v>224</v>
      </c>
      <c r="AZ33">
        <v>2013</v>
      </c>
      <c r="BA33">
        <v>7</v>
      </c>
      <c r="BB33" s="1">
        <v>4.5</v>
      </c>
      <c r="BC33" s="1"/>
      <c r="BD33" s="1">
        <v>12</v>
      </c>
      <c r="BE33">
        <v>550.5</v>
      </c>
      <c r="BF33">
        <f>STDEV(BB19,BB48)</f>
        <v>641.34585053619855</v>
      </c>
      <c r="BP33">
        <v>7</v>
      </c>
      <c r="BQ33">
        <v>405.715987654321</v>
      </c>
      <c r="BR33">
        <v>67.950679012345745</v>
      </c>
    </row>
    <row r="34" spans="1:70" x14ac:dyDescent="0.25">
      <c r="A34" t="s">
        <v>35</v>
      </c>
      <c r="B34" t="s">
        <v>202</v>
      </c>
      <c r="C34" s="5">
        <v>41117</v>
      </c>
      <c r="D34">
        <v>2012</v>
      </c>
      <c r="E34">
        <v>7</v>
      </c>
      <c r="F34" t="s">
        <v>102</v>
      </c>
      <c r="G34" t="s">
        <v>119</v>
      </c>
      <c r="H34" t="s">
        <v>225</v>
      </c>
      <c r="I34">
        <v>7</v>
      </c>
      <c r="K34" t="s">
        <v>35</v>
      </c>
      <c r="L34" t="s">
        <v>202</v>
      </c>
      <c r="M34">
        <v>2012</v>
      </c>
      <c r="N34">
        <v>7</v>
      </c>
      <c r="O34">
        <v>559</v>
      </c>
      <c r="R34" t="s">
        <v>226</v>
      </c>
      <c r="S34">
        <v>2013</v>
      </c>
      <c r="T34">
        <v>8</v>
      </c>
      <c r="U34">
        <v>661.5</v>
      </c>
      <c r="AH34">
        <v>6</v>
      </c>
      <c r="AI34">
        <v>681.21224279834132</v>
      </c>
      <c r="AJ34">
        <v>26.887757201658701</v>
      </c>
      <c r="AU34" t="s">
        <v>35</v>
      </c>
      <c r="AV34" t="s">
        <v>202</v>
      </c>
      <c r="AW34">
        <v>42</v>
      </c>
      <c r="AY34" s="1" t="s">
        <v>226</v>
      </c>
      <c r="AZ34">
        <v>2013</v>
      </c>
      <c r="BA34">
        <v>8</v>
      </c>
      <c r="BB34" s="1">
        <v>142.5</v>
      </c>
      <c r="BC34" s="1"/>
      <c r="BD34" s="1"/>
      <c r="BE34" s="1"/>
      <c r="BP34">
        <v>8</v>
      </c>
      <c r="BQ34">
        <v>408.44851851851854</v>
      </c>
      <c r="BR34">
        <v>218.05148148148146</v>
      </c>
    </row>
    <row r="35" spans="1:70" ht="15.75" thickBot="1" x14ac:dyDescent="0.3">
      <c r="A35" t="s">
        <v>36</v>
      </c>
      <c r="B35" t="s">
        <v>205</v>
      </c>
      <c r="C35" s="5">
        <v>41122</v>
      </c>
      <c r="D35">
        <v>2012</v>
      </c>
      <c r="E35">
        <v>8</v>
      </c>
      <c r="F35" t="s">
        <v>102</v>
      </c>
      <c r="G35" t="s">
        <v>119</v>
      </c>
      <c r="H35" t="s">
        <v>227</v>
      </c>
      <c r="I35">
        <v>17</v>
      </c>
      <c r="K35" t="s">
        <v>36</v>
      </c>
      <c r="L35" t="s">
        <v>205</v>
      </c>
      <c r="M35">
        <v>2012</v>
      </c>
      <c r="N35">
        <v>8</v>
      </c>
      <c r="O35">
        <v>563</v>
      </c>
      <c r="R35" t="s">
        <v>228</v>
      </c>
      <c r="S35">
        <v>2013</v>
      </c>
      <c r="T35">
        <v>9</v>
      </c>
      <c r="U35">
        <v>581</v>
      </c>
      <c r="AH35">
        <v>7</v>
      </c>
      <c r="AI35">
        <v>723.700205761299</v>
      </c>
      <c r="AJ35">
        <v>6.8414609053676259</v>
      </c>
      <c r="AU35" t="s">
        <v>36</v>
      </c>
      <c r="AV35" t="s">
        <v>205</v>
      </c>
      <c r="AW35">
        <v>168</v>
      </c>
      <c r="AY35" s="1" t="s">
        <v>228</v>
      </c>
      <c r="AZ35">
        <v>2013</v>
      </c>
      <c r="BA35">
        <v>9</v>
      </c>
      <c r="BB35" s="1">
        <v>1438</v>
      </c>
      <c r="BC35" s="1"/>
      <c r="BD35" s="1"/>
      <c r="BE35" s="1"/>
      <c r="BP35" s="7">
        <v>9</v>
      </c>
      <c r="BQ35" s="7">
        <v>411.18104938271608</v>
      </c>
      <c r="BR35" s="7">
        <v>-232.30604938271608</v>
      </c>
    </row>
    <row r="36" spans="1:70" x14ac:dyDescent="0.25">
      <c r="A36" t="s">
        <v>37</v>
      </c>
      <c r="B36" t="s">
        <v>205</v>
      </c>
      <c r="C36" s="5">
        <v>41136</v>
      </c>
      <c r="D36">
        <v>2012</v>
      </c>
      <c r="E36">
        <v>8</v>
      </c>
      <c r="F36" t="s">
        <v>102</v>
      </c>
      <c r="G36" t="s">
        <v>119</v>
      </c>
      <c r="H36" t="s">
        <v>229</v>
      </c>
      <c r="I36">
        <v>52</v>
      </c>
      <c r="K36" t="s">
        <v>37</v>
      </c>
      <c r="L36" t="s">
        <v>205</v>
      </c>
      <c r="M36">
        <v>2012</v>
      </c>
      <c r="N36">
        <v>8</v>
      </c>
      <c r="O36">
        <v>634</v>
      </c>
      <c r="R36" t="s">
        <v>230</v>
      </c>
      <c r="S36">
        <v>2014</v>
      </c>
      <c r="T36">
        <v>5</v>
      </c>
      <c r="U36">
        <v>894</v>
      </c>
      <c r="AH36">
        <v>8</v>
      </c>
      <c r="AI36">
        <v>766.18816872427124</v>
      </c>
      <c r="AJ36">
        <v>-56.410390946493521</v>
      </c>
      <c r="AU36" t="s">
        <v>37</v>
      </c>
      <c r="AV36" t="s">
        <v>205</v>
      </c>
      <c r="AW36">
        <v>836</v>
      </c>
      <c r="AY36" s="1" t="s">
        <v>230</v>
      </c>
      <c r="AZ36">
        <v>2014</v>
      </c>
      <c r="BA36">
        <v>5</v>
      </c>
      <c r="BB36" s="1">
        <v>331</v>
      </c>
      <c r="BC36" s="1"/>
      <c r="BD36" s="1"/>
      <c r="BE36" s="1"/>
    </row>
    <row r="37" spans="1:70" ht="15.75" thickBot="1" x14ac:dyDescent="0.3">
      <c r="A37" t="s">
        <v>38</v>
      </c>
      <c r="B37" t="s">
        <v>207</v>
      </c>
      <c r="C37" s="5">
        <v>41164</v>
      </c>
      <c r="D37">
        <v>2012</v>
      </c>
      <c r="E37">
        <v>9</v>
      </c>
      <c r="F37" t="s">
        <v>102</v>
      </c>
      <c r="G37" t="s">
        <v>119</v>
      </c>
      <c r="H37" t="s">
        <v>231</v>
      </c>
      <c r="I37">
        <v>10</v>
      </c>
      <c r="K37" t="s">
        <v>38</v>
      </c>
      <c r="L37" t="s">
        <v>207</v>
      </c>
      <c r="M37">
        <v>2012</v>
      </c>
      <c r="N37">
        <v>9</v>
      </c>
      <c r="O37">
        <v>500</v>
      </c>
      <c r="R37" t="s">
        <v>232</v>
      </c>
      <c r="S37">
        <v>2014</v>
      </c>
      <c r="T37">
        <v>6</v>
      </c>
      <c r="U37">
        <v>713</v>
      </c>
      <c r="AH37" s="7">
        <v>9</v>
      </c>
      <c r="AI37" s="7">
        <v>808.67613168722892</v>
      </c>
      <c r="AJ37" s="7">
        <v>-18.176131687228917</v>
      </c>
      <c r="AU37" t="s">
        <v>38</v>
      </c>
      <c r="AV37" t="s">
        <v>207</v>
      </c>
      <c r="AW37">
        <v>39</v>
      </c>
      <c r="AY37" s="1" t="s">
        <v>232</v>
      </c>
      <c r="AZ37">
        <v>2014</v>
      </c>
      <c r="BA37">
        <v>6</v>
      </c>
      <c r="BB37" s="1">
        <v>54.5</v>
      </c>
      <c r="BC37" s="1"/>
      <c r="BD37" s="1"/>
      <c r="BE37" s="1"/>
    </row>
    <row r="38" spans="1:70" x14ac:dyDescent="0.25">
      <c r="A38" t="s">
        <v>39</v>
      </c>
      <c r="B38" t="s">
        <v>207</v>
      </c>
      <c r="C38" s="5">
        <v>41178</v>
      </c>
      <c r="D38">
        <v>2012</v>
      </c>
      <c r="E38">
        <v>9</v>
      </c>
      <c r="F38" t="s">
        <v>102</v>
      </c>
      <c r="G38" t="s">
        <v>119</v>
      </c>
      <c r="H38" t="s">
        <v>233</v>
      </c>
      <c r="I38">
        <v>37</v>
      </c>
      <c r="K38" t="s">
        <v>39</v>
      </c>
      <c r="L38" t="s">
        <v>207</v>
      </c>
      <c r="M38">
        <v>2012</v>
      </c>
      <c r="N38">
        <v>9</v>
      </c>
      <c r="O38">
        <v>723</v>
      </c>
      <c r="R38" t="s">
        <v>234</v>
      </c>
      <c r="S38">
        <v>2014</v>
      </c>
      <c r="T38">
        <v>7</v>
      </c>
      <c r="U38">
        <v>628.5</v>
      </c>
      <c r="AU38" t="s">
        <v>39</v>
      </c>
      <c r="AV38" t="s">
        <v>207</v>
      </c>
      <c r="AW38">
        <v>1790</v>
      </c>
      <c r="AY38" s="1" t="s">
        <v>234</v>
      </c>
      <c r="AZ38">
        <v>2014</v>
      </c>
      <c r="BA38">
        <v>7</v>
      </c>
      <c r="BB38" s="1">
        <v>3</v>
      </c>
      <c r="BC38" s="1"/>
      <c r="BD38" s="1"/>
      <c r="BE38" s="1"/>
    </row>
    <row r="39" spans="1:70" x14ac:dyDescent="0.25">
      <c r="A39" t="s">
        <v>40</v>
      </c>
      <c r="B39" t="s">
        <v>169</v>
      </c>
      <c r="C39" s="5">
        <v>41207</v>
      </c>
      <c r="D39">
        <v>2012</v>
      </c>
      <c r="E39">
        <v>10</v>
      </c>
      <c r="F39" t="s">
        <v>102</v>
      </c>
      <c r="G39" t="s">
        <v>119</v>
      </c>
      <c r="H39" t="s">
        <v>235</v>
      </c>
      <c r="I39">
        <v>28</v>
      </c>
      <c r="K39" t="s">
        <v>40</v>
      </c>
      <c r="L39" t="s">
        <v>169</v>
      </c>
      <c r="M39">
        <v>2012</v>
      </c>
      <c r="N39">
        <v>10</v>
      </c>
      <c r="O39">
        <v>640</v>
      </c>
      <c r="R39" t="s">
        <v>236</v>
      </c>
      <c r="S39">
        <v>2014</v>
      </c>
      <c r="T39">
        <v>8</v>
      </c>
      <c r="U39">
        <v>732</v>
      </c>
      <c r="AU39" t="s">
        <v>40</v>
      </c>
      <c r="AV39" t="s">
        <v>169</v>
      </c>
      <c r="AW39">
        <v>1142</v>
      </c>
      <c r="AY39" s="1" t="s">
        <v>236</v>
      </c>
      <c r="AZ39">
        <v>2014</v>
      </c>
      <c r="BA39">
        <v>8</v>
      </c>
      <c r="BB39" s="1">
        <v>858</v>
      </c>
      <c r="BC39" s="1"/>
      <c r="BD39" s="1"/>
      <c r="BE39" s="1"/>
    </row>
    <row r="40" spans="1:70" x14ac:dyDescent="0.25">
      <c r="A40" t="s">
        <v>41</v>
      </c>
      <c r="B40" t="s">
        <v>174</v>
      </c>
      <c r="C40" s="5">
        <v>41228</v>
      </c>
      <c r="D40">
        <v>2012</v>
      </c>
      <c r="E40">
        <v>11</v>
      </c>
      <c r="F40" t="s">
        <v>102</v>
      </c>
      <c r="G40" t="s">
        <v>119</v>
      </c>
      <c r="H40" t="s">
        <v>237</v>
      </c>
      <c r="I40">
        <v>62</v>
      </c>
      <c r="K40" t="s">
        <v>41</v>
      </c>
      <c r="L40" t="s">
        <v>174</v>
      </c>
      <c r="M40">
        <v>2012</v>
      </c>
      <c r="N40">
        <v>11</v>
      </c>
      <c r="O40">
        <v>494</v>
      </c>
      <c r="R40" t="s">
        <v>238</v>
      </c>
      <c r="S40">
        <v>2014</v>
      </c>
      <c r="T40">
        <v>9</v>
      </c>
      <c r="U40">
        <v>747.33333333333337</v>
      </c>
      <c r="AU40" t="s">
        <v>41</v>
      </c>
      <c r="AV40" t="s">
        <v>174</v>
      </c>
      <c r="AW40">
        <v>665</v>
      </c>
      <c r="AY40" s="1" t="s">
        <v>238</v>
      </c>
      <c r="AZ40">
        <v>2014</v>
      </c>
      <c r="BA40">
        <v>9</v>
      </c>
      <c r="BB40" s="1">
        <v>517</v>
      </c>
      <c r="BC40" s="1"/>
      <c r="BD40" s="1"/>
      <c r="BE40" s="1"/>
    </row>
    <row r="41" spans="1:70" x14ac:dyDescent="0.25">
      <c r="A41" t="s">
        <v>42</v>
      </c>
      <c r="B41" t="s">
        <v>185</v>
      </c>
      <c r="C41" s="5">
        <v>41253</v>
      </c>
      <c r="D41">
        <v>2012</v>
      </c>
      <c r="E41">
        <v>12</v>
      </c>
      <c r="F41" t="s">
        <v>102</v>
      </c>
      <c r="G41" t="s">
        <v>119</v>
      </c>
      <c r="H41" t="s">
        <v>239</v>
      </c>
      <c r="I41">
        <v>46</v>
      </c>
      <c r="K41" t="s">
        <v>42</v>
      </c>
      <c r="L41" t="s">
        <v>185</v>
      </c>
      <c r="M41">
        <v>2012</v>
      </c>
      <c r="N41">
        <v>12</v>
      </c>
      <c r="O41">
        <v>354</v>
      </c>
      <c r="R41" t="s">
        <v>240</v>
      </c>
      <c r="S41">
        <v>2015</v>
      </c>
      <c r="T41">
        <v>1</v>
      </c>
      <c r="U41">
        <v>404</v>
      </c>
      <c r="AU41" t="s">
        <v>42</v>
      </c>
      <c r="AV41" t="s">
        <v>185</v>
      </c>
      <c r="AW41">
        <v>97</v>
      </c>
      <c r="AY41" s="1" t="s">
        <v>240</v>
      </c>
      <c r="AZ41">
        <v>2015</v>
      </c>
      <c r="BA41">
        <v>1</v>
      </c>
      <c r="BB41" s="1">
        <v>216</v>
      </c>
      <c r="BC41" s="1"/>
      <c r="BD41" s="1"/>
      <c r="BE41" s="1"/>
    </row>
    <row r="42" spans="1:70" x14ac:dyDescent="0.25">
      <c r="A42" t="s">
        <v>43</v>
      </c>
      <c r="B42" t="s">
        <v>212</v>
      </c>
      <c r="C42" s="5">
        <v>41290</v>
      </c>
      <c r="D42">
        <v>2013</v>
      </c>
      <c r="E42">
        <v>1</v>
      </c>
      <c r="F42" t="s">
        <v>102</v>
      </c>
      <c r="G42" t="s">
        <v>119</v>
      </c>
      <c r="H42" t="s">
        <v>241</v>
      </c>
      <c r="I42">
        <v>19</v>
      </c>
      <c r="K42" t="s">
        <v>43</v>
      </c>
      <c r="L42" t="s">
        <v>212</v>
      </c>
      <c r="M42">
        <v>2013</v>
      </c>
      <c r="N42">
        <v>1</v>
      </c>
      <c r="O42">
        <v>237</v>
      </c>
      <c r="R42" t="s">
        <v>242</v>
      </c>
      <c r="S42">
        <v>2015</v>
      </c>
      <c r="T42">
        <v>2</v>
      </c>
      <c r="U42">
        <v>561</v>
      </c>
      <c r="AU42" t="s">
        <v>43</v>
      </c>
      <c r="AV42" t="s">
        <v>212</v>
      </c>
      <c r="AW42">
        <v>1</v>
      </c>
      <c r="AY42" s="1" t="s">
        <v>242</v>
      </c>
      <c r="AZ42">
        <v>2015</v>
      </c>
      <c r="BA42">
        <v>2</v>
      </c>
      <c r="BB42" s="1">
        <v>313</v>
      </c>
      <c r="BC42" s="1"/>
      <c r="BD42" s="1"/>
      <c r="BE42" s="1"/>
    </row>
    <row r="43" spans="1:70" x14ac:dyDescent="0.25">
      <c r="A43" t="s">
        <v>44</v>
      </c>
      <c r="B43" t="s">
        <v>214</v>
      </c>
      <c r="C43" s="5">
        <v>41319</v>
      </c>
      <c r="D43">
        <v>2013</v>
      </c>
      <c r="E43">
        <v>2</v>
      </c>
      <c r="F43" t="s">
        <v>102</v>
      </c>
      <c r="G43" t="s">
        <v>119</v>
      </c>
      <c r="H43" t="s">
        <v>243</v>
      </c>
      <c r="I43">
        <v>29</v>
      </c>
      <c r="K43" t="s">
        <v>44</v>
      </c>
      <c r="L43" t="s">
        <v>214</v>
      </c>
      <c r="M43">
        <v>2013</v>
      </c>
      <c r="N43">
        <v>2</v>
      </c>
      <c r="O43">
        <v>378</v>
      </c>
      <c r="R43" t="s">
        <v>244</v>
      </c>
      <c r="S43">
        <v>2015</v>
      </c>
      <c r="T43">
        <v>7</v>
      </c>
      <c r="U43">
        <v>682</v>
      </c>
      <c r="AU43" t="s">
        <v>44</v>
      </c>
      <c r="AV43" t="s">
        <v>214</v>
      </c>
      <c r="AW43">
        <v>76</v>
      </c>
      <c r="AY43" s="1" t="s">
        <v>244</v>
      </c>
      <c r="AZ43">
        <v>2015</v>
      </c>
      <c r="BA43">
        <v>7</v>
      </c>
      <c r="BB43" s="1">
        <v>8</v>
      </c>
      <c r="BC43" s="1"/>
      <c r="BD43" s="1"/>
      <c r="BE43" s="1"/>
    </row>
    <row r="44" spans="1:70" x14ac:dyDescent="0.25">
      <c r="A44" t="s">
        <v>45</v>
      </c>
      <c r="B44" t="s">
        <v>216</v>
      </c>
      <c r="C44" s="5">
        <v>41359</v>
      </c>
      <c r="D44">
        <v>2013</v>
      </c>
      <c r="E44">
        <v>3</v>
      </c>
      <c r="F44" t="s">
        <v>102</v>
      </c>
      <c r="G44" t="s">
        <v>119</v>
      </c>
      <c r="H44" t="s">
        <v>245</v>
      </c>
      <c r="I44">
        <v>59</v>
      </c>
      <c r="K44" t="s">
        <v>45</v>
      </c>
      <c r="L44" t="s">
        <v>216</v>
      </c>
      <c r="M44">
        <v>2013</v>
      </c>
      <c r="N44">
        <v>3</v>
      </c>
      <c r="O44">
        <v>547</v>
      </c>
      <c r="R44" t="s">
        <v>246</v>
      </c>
      <c r="S44">
        <v>2015</v>
      </c>
      <c r="T44">
        <v>8</v>
      </c>
      <c r="U44">
        <v>678.5</v>
      </c>
      <c r="AU44" t="s">
        <v>45</v>
      </c>
      <c r="AV44" t="s">
        <v>216</v>
      </c>
      <c r="AW44">
        <v>391</v>
      </c>
      <c r="AY44" s="1" t="s">
        <v>246</v>
      </c>
      <c r="AZ44">
        <v>2015</v>
      </c>
      <c r="BA44">
        <v>8</v>
      </c>
      <c r="BB44" s="1">
        <v>715.5</v>
      </c>
      <c r="BC44" s="1"/>
      <c r="BD44" s="1"/>
      <c r="BE44" s="1"/>
    </row>
    <row r="45" spans="1:70" x14ac:dyDescent="0.25">
      <c r="A45" t="s">
        <v>46</v>
      </c>
      <c r="B45" t="s">
        <v>218</v>
      </c>
      <c r="C45" s="5">
        <v>41386</v>
      </c>
      <c r="D45">
        <v>2013</v>
      </c>
      <c r="E45">
        <v>4</v>
      </c>
      <c r="F45" t="s">
        <v>102</v>
      </c>
      <c r="G45" t="s">
        <v>119</v>
      </c>
      <c r="H45" t="s">
        <v>247</v>
      </c>
      <c r="I45">
        <v>134</v>
      </c>
      <c r="K45" t="s">
        <v>46</v>
      </c>
      <c r="L45" t="s">
        <v>218</v>
      </c>
      <c r="M45">
        <v>2013</v>
      </c>
      <c r="N45">
        <v>4</v>
      </c>
      <c r="O45">
        <v>748</v>
      </c>
      <c r="R45" t="s">
        <v>248</v>
      </c>
      <c r="S45">
        <v>2015</v>
      </c>
      <c r="T45">
        <v>9</v>
      </c>
      <c r="U45">
        <v>1215</v>
      </c>
      <c r="AU45" t="s">
        <v>46</v>
      </c>
      <c r="AV45" t="s">
        <v>218</v>
      </c>
      <c r="AW45">
        <v>712</v>
      </c>
      <c r="AY45" s="1" t="s">
        <v>248</v>
      </c>
      <c r="AZ45">
        <v>2015</v>
      </c>
      <c r="BA45">
        <v>9</v>
      </c>
      <c r="BB45" s="1">
        <v>859</v>
      </c>
      <c r="BC45" s="1"/>
      <c r="BD45" s="1"/>
      <c r="BE45" s="1"/>
    </row>
    <row r="46" spans="1:70" x14ac:dyDescent="0.25">
      <c r="A46" t="s">
        <v>47</v>
      </c>
      <c r="B46" t="s">
        <v>220</v>
      </c>
      <c r="C46" s="5">
        <v>41395</v>
      </c>
      <c r="D46">
        <v>2013</v>
      </c>
      <c r="E46">
        <v>5</v>
      </c>
      <c r="F46" t="s">
        <v>102</v>
      </c>
      <c r="G46" t="s">
        <v>119</v>
      </c>
      <c r="H46" t="s">
        <v>249</v>
      </c>
      <c r="I46">
        <v>170</v>
      </c>
      <c r="K46" t="s">
        <v>47</v>
      </c>
      <c r="L46" t="s">
        <v>220</v>
      </c>
      <c r="M46">
        <v>2013</v>
      </c>
      <c r="N46">
        <v>5</v>
      </c>
      <c r="O46">
        <v>620</v>
      </c>
      <c r="R46" t="s">
        <v>250</v>
      </c>
      <c r="S46">
        <v>2016</v>
      </c>
      <c r="T46">
        <v>1</v>
      </c>
      <c r="U46">
        <v>311</v>
      </c>
      <c r="AU46" t="s">
        <v>47</v>
      </c>
      <c r="AV46" t="s">
        <v>220</v>
      </c>
      <c r="AW46">
        <v>450</v>
      </c>
      <c r="AY46" s="1" t="s">
        <v>250</v>
      </c>
      <c r="AZ46">
        <v>2016</v>
      </c>
      <c r="BA46">
        <v>1</v>
      </c>
      <c r="BB46" s="1">
        <v>383</v>
      </c>
      <c r="BC46" s="1"/>
      <c r="BD46" s="1"/>
      <c r="BE46" s="1"/>
    </row>
    <row r="47" spans="1:70" x14ac:dyDescent="0.25">
      <c r="A47" t="s">
        <v>48</v>
      </c>
      <c r="B47" t="s">
        <v>222</v>
      </c>
      <c r="C47" s="5">
        <v>41431</v>
      </c>
      <c r="D47">
        <v>2013</v>
      </c>
      <c r="E47">
        <v>6</v>
      </c>
      <c r="F47" t="s">
        <v>102</v>
      </c>
      <c r="G47" t="s">
        <v>119</v>
      </c>
      <c r="H47" t="s">
        <v>251</v>
      </c>
      <c r="I47">
        <v>3</v>
      </c>
      <c r="K47" t="s">
        <v>48</v>
      </c>
      <c r="L47" t="s">
        <v>222</v>
      </c>
      <c r="M47">
        <v>2013</v>
      </c>
      <c r="N47">
        <v>6</v>
      </c>
      <c r="O47">
        <v>605</v>
      </c>
      <c r="R47" t="s">
        <v>252</v>
      </c>
      <c r="S47">
        <v>2016</v>
      </c>
      <c r="T47">
        <v>10</v>
      </c>
      <c r="U47">
        <v>920</v>
      </c>
      <c r="AU47" t="s">
        <v>48</v>
      </c>
      <c r="AV47" t="s">
        <v>222</v>
      </c>
      <c r="AW47">
        <v>423</v>
      </c>
      <c r="AY47" s="1" t="s">
        <v>252</v>
      </c>
      <c r="AZ47">
        <v>2016</v>
      </c>
      <c r="BA47">
        <v>10</v>
      </c>
      <c r="BB47" s="1">
        <v>32</v>
      </c>
      <c r="BC47" s="1"/>
      <c r="BD47" s="1"/>
      <c r="BE47" s="1"/>
    </row>
    <row r="48" spans="1:70" x14ac:dyDescent="0.25">
      <c r="A48" t="s">
        <v>49</v>
      </c>
      <c r="B48" t="s">
        <v>222</v>
      </c>
      <c r="C48" s="5">
        <v>41444</v>
      </c>
      <c r="D48">
        <v>2013</v>
      </c>
      <c r="E48">
        <v>6</v>
      </c>
      <c r="F48" t="s">
        <v>102</v>
      </c>
      <c r="G48" t="s">
        <v>119</v>
      </c>
      <c r="H48" t="s">
        <v>253</v>
      </c>
      <c r="I48">
        <v>165</v>
      </c>
      <c r="K48" t="s">
        <v>49</v>
      </c>
      <c r="L48" t="s">
        <v>222</v>
      </c>
      <c r="M48">
        <v>2013</v>
      </c>
      <c r="N48">
        <v>6</v>
      </c>
      <c r="O48">
        <v>680</v>
      </c>
      <c r="R48" t="s">
        <v>254</v>
      </c>
      <c r="S48">
        <v>2016</v>
      </c>
      <c r="T48">
        <v>12</v>
      </c>
      <c r="U48">
        <v>639</v>
      </c>
      <c r="AU48" t="s">
        <v>49</v>
      </c>
      <c r="AV48" t="s">
        <v>222</v>
      </c>
      <c r="AW48">
        <v>21</v>
      </c>
      <c r="AY48" s="1" t="s">
        <v>254</v>
      </c>
      <c r="AZ48">
        <v>2016</v>
      </c>
      <c r="BA48">
        <v>12</v>
      </c>
      <c r="BB48" s="1">
        <v>1004</v>
      </c>
      <c r="BC48" s="1"/>
      <c r="BD48" s="1"/>
      <c r="BE48" s="1"/>
    </row>
    <row r="49" spans="1:57" x14ac:dyDescent="0.25">
      <c r="A49" t="s">
        <v>50</v>
      </c>
      <c r="B49" t="s">
        <v>222</v>
      </c>
      <c r="C49" s="5">
        <v>41453</v>
      </c>
      <c r="D49">
        <v>2013</v>
      </c>
      <c r="E49">
        <v>6</v>
      </c>
      <c r="F49" t="s">
        <v>102</v>
      </c>
      <c r="G49" t="s">
        <v>119</v>
      </c>
      <c r="H49" t="s">
        <v>255</v>
      </c>
      <c r="I49">
        <v>56</v>
      </c>
      <c r="K49" t="s">
        <v>50</v>
      </c>
      <c r="L49" t="s">
        <v>222</v>
      </c>
      <c r="M49">
        <v>2013</v>
      </c>
      <c r="N49">
        <v>6</v>
      </c>
      <c r="O49">
        <v>587</v>
      </c>
      <c r="R49" t="s">
        <v>256</v>
      </c>
      <c r="S49">
        <v>2016</v>
      </c>
      <c r="T49">
        <v>5</v>
      </c>
      <c r="U49">
        <v>653.66666666666663</v>
      </c>
      <c r="AU49" t="s">
        <v>50</v>
      </c>
      <c r="AV49" t="s">
        <v>222</v>
      </c>
      <c r="AW49">
        <v>7</v>
      </c>
      <c r="AY49" s="1" t="s">
        <v>256</v>
      </c>
      <c r="AZ49">
        <v>2016</v>
      </c>
      <c r="BA49">
        <v>5</v>
      </c>
      <c r="BB49" s="1">
        <v>460.66666666666669</v>
      </c>
      <c r="BC49" s="1"/>
      <c r="BD49" s="1"/>
      <c r="BE49" s="1"/>
    </row>
    <row r="50" spans="1:57" x14ac:dyDescent="0.25">
      <c r="A50" t="s">
        <v>51</v>
      </c>
      <c r="B50" t="s">
        <v>224</v>
      </c>
      <c r="C50" s="5">
        <v>41465</v>
      </c>
      <c r="D50">
        <v>2013</v>
      </c>
      <c r="E50">
        <v>7</v>
      </c>
      <c r="F50" t="s">
        <v>102</v>
      </c>
      <c r="G50" t="s">
        <v>119</v>
      </c>
      <c r="H50" t="s">
        <v>257</v>
      </c>
      <c r="I50">
        <v>121</v>
      </c>
      <c r="K50" t="s">
        <v>51</v>
      </c>
      <c r="L50" t="s">
        <v>224</v>
      </c>
      <c r="M50">
        <v>2013</v>
      </c>
      <c r="N50">
        <v>7</v>
      </c>
      <c r="O50">
        <v>627</v>
      </c>
      <c r="R50" t="s">
        <v>258</v>
      </c>
      <c r="S50">
        <v>2016</v>
      </c>
      <c r="T50">
        <v>6</v>
      </c>
      <c r="U50">
        <v>530</v>
      </c>
      <c r="AU50" t="s">
        <v>51</v>
      </c>
      <c r="AV50" t="s">
        <v>224</v>
      </c>
      <c r="AW50">
        <v>5</v>
      </c>
      <c r="AY50" s="1" t="s">
        <v>258</v>
      </c>
      <c r="AZ50">
        <v>2016</v>
      </c>
      <c r="BA50">
        <v>6</v>
      </c>
      <c r="BB50" s="1">
        <v>468</v>
      </c>
      <c r="BC50" s="1"/>
      <c r="BD50" s="1"/>
      <c r="BE50" s="1"/>
    </row>
    <row r="51" spans="1:57" x14ac:dyDescent="0.25">
      <c r="A51" t="s">
        <v>52</v>
      </c>
      <c r="B51" t="s">
        <v>224</v>
      </c>
      <c r="C51" s="5">
        <v>41470</v>
      </c>
      <c r="D51">
        <v>2013</v>
      </c>
      <c r="E51">
        <v>7</v>
      </c>
      <c r="F51" t="s">
        <v>102</v>
      </c>
      <c r="G51" t="s">
        <v>119</v>
      </c>
      <c r="H51" t="s">
        <v>259</v>
      </c>
      <c r="I51">
        <v>192</v>
      </c>
      <c r="K51" t="s">
        <v>52</v>
      </c>
      <c r="L51" t="s">
        <v>224</v>
      </c>
      <c r="M51">
        <v>2013</v>
      </c>
      <c r="N51">
        <v>7</v>
      </c>
      <c r="O51">
        <v>633</v>
      </c>
      <c r="R51" t="s">
        <v>260</v>
      </c>
      <c r="S51">
        <v>2016</v>
      </c>
      <c r="T51">
        <v>7</v>
      </c>
      <c r="U51">
        <v>677</v>
      </c>
      <c r="AU51" t="s">
        <v>52</v>
      </c>
      <c r="AV51" t="s">
        <v>224</v>
      </c>
      <c r="AW51">
        <v>4</v>
      </c>
      <c r="AY51" s="1" t="s">
        <v>260</v>
      </c>
      <c r="AZ51">
        <v>2016</v>
      </c>
      <c r="BA51">
        <v>7</v>
      </c>
      <c r="BB51" s="1">
        <v>14</v>
      </c>
      <c r="BC51" s="1"/>
      <c r="BD51" s="1"/>
      <c r="BE51" s="1"/>
    </row>
    <row r="52" spans="1:57" x14ac:dyDescent="0.25">
      <c r="A52" t="s">
        <v>53</v>
      </c>
      <c r="B52" t="s">
        <v>226</v>
      </c>
      <c r="C52" s="5">
        <v>41493</v>
      </c>
      <c r="D52">
        <v>2013</v>
      </c>
      <c r="E52">
        <v>8</v>
      </c>
      <c r="F52" t="s">
        <v>102</v>
      </c>
      <c r="G52" t="s">
        <v>119</v>
      </c>
      <c r="H52" t="s">
        <v>261</v>
      </c>
      <c r="I52">
        <v>1</v>
      </c>
      <c r="K52" t="s">
        <v>53</v>
      </c>
      <c r="L52" t="s">
        <v>226</v>
      </c>
      <c r="M52">
        <v>2013</v>
      </c>
      <c r="N52">
        <v>8</v>
      </c>
      <c r="O52">
        <v>513</v>
      </c>
      <c r="R52" t="s">
        <v>262</v>
      </c>
      <c r="S52">
        <v>2016</v>
      </c>
      <c r="T52">
        <v>8</v>
      </c>
      <c r="U52">
        <v>1014</v>
      </c>
      <c r="AU52" t="s">
        <v>53</v>
      </c>
      <c r="AV52" t="s">
        <v>226</v>
      </c>
      <c r="AW52">
        <v>284</v>
      </c>
      <c r="AY52" s="1" t="s">
        <v>262</v>
      </c>
      <c r="AZ52">
        <v>2016</v>
      </c>
      <c r="BA52">
        <v>8</v>
      </c>
      <c r="BB52" s="1">
        <v>369</v>
      </c>
      <c r="BC52" s="1"/>
      <c r="BD52" s="1"/>
      <c r="BE52" s="1"/>
    </row>
    <row r="53" spans="1:57" x14ac:dyDescent="0.25">
      <c r="A53" t="s">
        <v>54</v>
      </c>
      <c r="B53" t="s">
        <v>226</v>
      </c>
      <c r="C53" s="5">
        <v>41507</v>
      </c>
      <c r="D53">
        <v>2013</v>
      </c>
      <c r="E53">
        <v>8</v>
      </c>
      <c r="F53" t="s">
        <v>102</v>
      </c>
      <c r="G53" t="s">
        <v>119</v>
      </c>
      <c r="H53" t="s">
        <v>263</v>
      </c>
      <c r="I53">
        <v>69</v>
      </c>
      <c r="K53" t="s">
        <v>54</v>
      </c>
      <c r="L53" t="s">
        <v>226</v>
      </c>
      <c r="M53">
        <v>2013</v>
      </c>
      <c r="N53">
        <v>8</v>
      </c>
      <c r="O53">
        <v>810</v>
      </c>
      <c r="R53" t="s">
        <v>264</v>
      </c>
      <c r="S53">
        <v>2016</v>
      </c>
      <c r="T53">
        <v>9</v>
      </c>
      <c r="U53">
        <v>1099.6666666666667</v>
      </c>
      <c r="AU53" t="s">
        <v>54</v>
      </c>
      <c r="AV53" t="s">
        <v>226</v>
      </c>
      <c r="AW53">
        <v>1</v>
      </c>
      <c r="AY53" s="1" t="s">
        <v>264</v>
      </c>
      <c r="AZ53">
        <v>2016</v>
      </c>
      <c r="BA53">
        <v>9</v>
      </c>
      <c r="BB53" s="1">
        <v>1058.6666666666667</v>
      </c>
      <c r="BC53" s="1"/>
      <c r="BD53" s="1"/>
      <c r="BE53" s="1"/>
    </row>
    <row r="54" spans="1:57" x14ac:dyDescent="0.25">
      <c r="A54" t="s">
        <v>55</v>
      </c>
      <c r="B54" t="s">
        <v>228</v>
      </c>
      <c r="C54" s="5">
        <v>41521</v>
      </c>
      <c r="D54">
        <v>2013</v>
      </c>
      <c r="E54">
        <v>9</v>
      </c>
      <c r="F54" t="s">
        <v>102</v>
      </c>
      <c r="G54" t="s">
        <v>119</v>
      </c>
      <c r="H54" t="s">
        <v>265</v>
      </c>
      <c r="I54">
        <v>8</v>
      </c>
      <c r="K54" t="s">
        <v>55</v>
      </c>
      <c r="L54" t="s">
        <v>228</v>
      </c>
      <c r="M54">
        <v>2013</v>
      </c>
      <c r="N54">
        <v>9</v>
      </c>
      <c r="O54">
        <v>581</v>
      </c>
      <c r="R54" t="s">
        <v>266</v>
      </c>
      <c r="S54">
        <v>2017</v>
      </c>
      <c r="T54">
        <v>1</v>
      </c>
      <c r="U54">
        <v>573</v>
      </c>
      <c r="AU54" t="s">
        <v>55</v>
      </c>
      <c r="AV54" t="s">
        <v>228</v>
      </c>
      <c r="AW54">
        <v>1438</v>
      </c>
      <c r="AY54" s="1" t="s">
        <v>266</v>
      </c>
      <c r="AZ54">
        <v>2017</v>
      </c>
      <c r="BA54">
        <v>1</v>
      </c>
      <c r="BB54" s="1">
        <v>956</v>
      </c>
      <c r="BC54" s="1"/>
      <c r="BD54" s="1"/>
      <c r="BE54" s="1"/>
    </row>
    <row r="55" spans="1:57" x14ac:dyDescent="0.25">
      <c r="A55" t="s">
        <v>56</v>
      </c>
      <c r="B55" t="s">
        <v>230</v>
      </c>
      <c r="C55" s="5">
        <v>41766</v>
      </c>
      <c r="D55">
        <v>2014</v>
      </c>
      <c r="E55">
        <v>5</v>
      </c>
      <c r="F55" t="s">
        <v>102</v>
      </c>
      <c r="G55" t="s">
        <v>119</v>
      </c>
      <c r="H55" t="s">
        <v>267</v>
      </c>
      <c r="I55">
        <v>254</v>
      </c>
      <c r="K55" t="s">
        <v>56</v>
      </c>
      <c r="L55" t="s">
        <v>230</v>
      </c>
      <c r="M55">
        <v>2014</v>
      </c>
      <c r="N55">
        <v>5</v>
      </c>
      <c r="O55">
        <v>894</v>
      </c>
      <c r="R55" t="s">
        <v>268</v>
      </c>
      <c r="S55">
        <v>2017</v>
      </c>
      <c r="T55">
        <v>10</v>
      </c>
      <c r="U55">
        <v>191</v>
      </c>
      <c r="AU55" t="s">
        <v>56</v>
      </c>
      <c r="AV55" t="s">
        <v>230</v>
      </c>
      <c r="AW55">
        <v>331</v>
      </c>
      <c r="AY55" s="1" t="s">
        <v>268</v>
      </c>
      <c r="AZ55">
        <v>2017</v>
      </c>
      <c r="BA55">
        <v>10</v>
      </c>
      <c r="BB55" s="1">
        <v>1534</v>
      </c>
      <c r="BC55" s="1"/>
      <c r="BD55" s="1"/>
      <c r="BE55" s="1"/>
    </row>
    <row r="56" spans="1:57" x14ac:dyDescent="0.25">
      <c r="A56" t="s">
        <v>57</v>
      </c>
      <c r="B56" t="s">
        <v>232</v>
      </c>
      <c r="C56" s="5">
        <v>41801</v>
      </c>
      <c r="D56">
        <v>2014</v>
      </c>
      <c r="E56">
        <v>6</v>
      </c>
      <c r="F56" t="s">
        <v>102</v>
      </c>
      <c r="G56" t="s">
        <v>119</v>
      </c>
      <c r="H56" t="s">
        <v>269</v>
      </c>
      <c r="I56">
        <v>220</v>
      </c>
      <c r="K56" t="s">
        <v>57</v>
      </c>
      <c r="L56" t="s">
        <v>232</v>
      </c>
      <c r="M56">
        <v>2014</v>
      </c>
      <c r="N56">
        <v>6</v>
      </c>
      <c r="O56">
        <v>621</v>
      </c>
      <c r="R56" t="s">
        <v>270</v>
      </c>
      <c r="S56">
        <v>2017</v>
      </c>
      <c r="T56">
        <v>2</v>
      </c>
      <c r="U56">
        <v>394</v>
      </c>
      <c r="AU56" t="s">
        <v>57</v>
      </c>
      <c r="AV56" t="s">
        <v>232</v>
      </c>
      <c r="AW56">
        <v>81</v>
      </c>
      <c r="AY56" s="1" t="s">
        <v>270</v>
      </c>
      <c r="AZ56">
        <v>2017</v>
      </c>
      <c r="BA56">
        <v>2</v>
      </c>
      <c r="BB56" s="1">
        <v>44</v>
      </c>
      <c r="BC56" s="1"/>
      <c r="BD56" s="1"/>
      <c r="BE56" s="1"/>
    </row>
    <row r="57" spans="1:57" x14ac:dyDescent="0.25">
      <c r="A57" t="s">
        <v>58</v>
      </c>
      <c r="B57" t="s">
        <v>232</v>
      </c>
      <c r="C57" s="5">
        <v>41808</v>
      </c>
      <c r="D57">
        <v>2014</v>
      </c>
      <c r="E57">
        <v>6</v>
      </c>
      <c r="F57" t="s">
        <v>102</v>
      </c>
      <c r="G57" t="s">
        <v>119</v>
      </c>
      <c r="H57" t="s">
        <v>271</v>
      </c>
      <c r="I57">
        <v>285</v>
      </c>
      <c r="K57" t="s">
        <v>58</v>
      </c>
      <c r="L57" t="s">
        <v>232</v>
      </c>
      <c r="M57">
        <v>2014</v>
      </c>
      <c r="N57">
        <v>6</v>
      </c>
      <c r="O57">
        <v>805</v>
      </c>
      <c r="R57" t="s">
        <v>272</v>
      </c>
      <c r="S57">
        <v>2017</v>
      </c>
      <c r="T57">
        <v>6</v>
      </c>
      <c r="U57">
        <v>754.66666666666663</v>
      </c>
      <c r="AU57" t="s">
        <v>58</v>
      </c>
      <c r="AV57" t="s">
        <v>232</v>
      </c>
      <c r="AW57">
        <v>28</v>
      </c>
      <c r="AY57" s="1" t="s">
        <v>272</v>
      </c>
      <c r="AZ57">
        <v>2017</v>
      </c>
      <c r="BA57">
        <v>6</v>
      </c>
      <c r="BB57" s="1">
        <v>34.333333333333336</v>
      </c>
      <c r="BC57" s="1"/>
      <c r="BD57" s="1"/>
      <c r="BE57" s="1"/>
    </row>
    <row r="58" spans="1:57" x14ac:dyDescent="0.25">
      <c r="A58" t="s">
        <v>59</v>
      </c>
      <c r="B58" t="s">
        <v>234</v>
      </c>
      <c r="C58" s="5">
        <v>41822</v>
      </c>
      <c r="D58">
        <v>2014</v>
      </c>
      <c r="E58">
        <v>7</v>
      </c>
      <c r="F58" t="s">
        <v>102</v>
      </c>
      <c r="G58" t="s">
        <v>119</v>
      </c>
      <c r="H58" t="s">
        <v>273</v>
      </c>
      <c r="I58">
        <v>285</v>
      </c>
      <c r="K58" t="s">
        <v>59</v>
      </c>
      <c r="L58" t="s">
        <v>234</v>
      </c>
      <c r="M58">
        <v>2014</v>
      </c>
      <c r="N58">
        <v>7</v>
      </c>
      <c r="O58">
        <v>688</v>
      </c>
      <c r="R58" t="s">
        <v>274</v>
      </c>
      <c r="S58">
        <v>2017</v>
      </c>
      <c r="T58">
        <v>8</v>
      </c>
      <c r="U58">
        <v>1139</v>
      </c>
      <c r="AU58" t="s">
        <v>59</v>
      </c>
      <c r="AV58" t="s">
        <v>234</v>
      </c>
      <c r="AW58">
        <v>5</v>
      </c>
      <c r="AY58" s="1" t="s">
        <v>274</v>
      </c>
      <c r="AZ58">
        <v>2017</v>
      </c>
      <c r="BA58">
        <v>8</v>
      </c>
      <c r="BB58" s="1">
        <v>683.66666666666663</v>
      </c>
      <c r="BC58" s="1"/>
      <c r="BD58" s="1"/>
      <c r="BE58" s="1"/>
    </row>
    <row r="59" spans="1:57" x14ac:dyDescent="0.25">
      <c r="A59" t="s">
        <v>60</v>
      </c>
      <c r="B59" t="s">
        <v>234</v>
      </c>
      <c r="C59" s="5">
        <v>41841</v>
      </c>
      <c r="D59">
        <v>2014</v>
      </c>
      <c r="E59">
        <v>7</v>
      </c>
      <c r="F59" t="s">
        <v>102</v>
      </c>
      <c r="G59" t="s">
        <v>119</v>
      </c>
      <c r="H59" t="s">
        <v>275</v>
      </c>
      <c r="I59">
        <v>50</v>
      </c>
      <c r="K59" t="s">
        <v>60</v>
      </c>
      <c r="L59" t="s">
        <v>234</v>
      </c>
      <c r="M59">
        <v>2014</v>
      </c>
      <c r="N59">
        <v>7</v>
      </c>
      <c r="O59">
        <v>569</v>
      </c>
      <c r="R59" t="s">
        <v>276</v>
      </c>
      <c r="S59">
        <v>2017</v>
      </c>
      <c r="T59">
        <v>9</v>
      </c>
      <c r="U59">
        <v>1207</v>
      </c>
      <c r="AU59" t="s">
        <v>60</v>
      </c>
      <c r="AV59" t="s">
        <v>234</v>
      </c>
      <c r="AW59">
        <v>1</v>
      </c>
      <c r="AY59" s="1" t="s">
        <v>276</v>
      </c>
      <c r="AZ59">
        <v>2017</v>
      </c>
      <c r="BA59">
        <v>9</v>
      </c>
      <c r="BB59" s="1">
        <v>507</v>
      </c>
      <c r="BC59" s="1"/>
      <c r="BD59" s="1"/>
      <c r="BE59" s="1"/>
    </row>
    <row r="60" spans="1:57" x14ac:dyDescent="0.25">
      <c r="A60" t="s">
        <v>61</v>
      </c>
      <c r="B60" t="s">
        <v>236</v>
      </c>
      <c r="C60" s="5">
        <v>41859</v>
      </c>
      <c r="D60">
        <v>2014</v>
      </c>
      <c r="E60">
        <v>8</v>
      </c>
      <c r="F60" t="s">
        <v>102</v>
      </c>
      <c r="G60" t="s">
        <v>119</v>
      </c>
      <c r="H60" t="s">
        <v>277</v>
      </c>
      <c r="I60">
        <v>38</v>
      </c>
      <c r="K60" t="s">
        <v>61</v>
      </c>
      <c r="L60" t="s">
        <v>236</v>
      </c>
      <c r="M60">
        <v>2014</v>
      </c>
      <c r="N60">
        <v>8</v>
      </c>
      <c r="O60">
        <v>732</v>
      </c>
      <c r="R60" t="s">
        <v>278</v>
      </c>
      <c r="S60">
        <v>2018</v>
      </c>
      <c r="T60">
        <v>3</v>
      </c>
      <c r="U60">
        <v>736</v>
      </c>
      <c r="AU60" t="s">
        <v>61</v>
      </c>
      <c r="AV60" t="s">
        <v>236</v>
      </c>
      <c r="AW60">
        <v>858</v>
      </c>
      <c r="AY60" s="1" t="s">
        <v>278</v>
      </c>
      <c r="AZ60">
        <v>2018</v>
      </c>
      <c r="BA60">
        <v>3</v>
      </c>
      <c r="BB60" s="1">
        <v>189</v>
      </c>
      <c r="BC60" s="1"/>
      <c r="BD60" s="1"/>
      <c r="BE60" s="1"/>
    </row>
    <row r="61" spans="1:57" x14ac:dyDescent="0.25">
      <c r="A61" t="s">
        <v>62</v>
      </c>
      <c r="B61" t="s">
        <v>238</v>
      </c>
      <c r="C61" s="5">
        <v>41887</v>
      </c>
      <c r="D61">
        <v>2014</v>
      </c>
      <c r="E61">
        <v>9</v>
      </c>
      <c r="F61" t="s">
        <v>102</v>
      </c>
      <c r="G61" t="s">
        <v>119</v>
      </c>
      <c r="H61" t="s">
        <v>279</v>
      </c>
      <c r="I61">
        <v>120</v>
      </c>
      <c r="K61" t="s">
        <v>62</v>
      </c>
      <c r="L61" t="s">
        <v>238</v>
      </c>
      <c r="M61">
        <v>2014</v>
      </c>
      <c r="N61">
        <v>9</v>
      </c>
      <c r="O61">
        <v>776</v>
      </c>
      <c r="R61" t="s">
        <v>280</v>
      </c>
      <c r="S61">
        <v>2018</v>
      </c>
      <c r="T61">
        <v>4</v>
      </c>
      <c r="U61">
        <v>915</v>
      </c>
      <c r="AU61" t="s">
        <v>62</v>
      </c>
      <c r="AV61" t="s">
        <v>238</v>
      </c>
      <c r="AW61">
        <v>6</v>
      </c>
      <c r="AY61" s="1" t="s">
        <v>280</v>
      </c>
      <c r="AZ61">
        <v>2018</v>
      </c>
      <c r="BA61">
        <v>4</v>
      </c>
      <c r="BB61" s="1">
        <v>198</v>
      </c>
      <c r="BC61" s="1"/>
      <c r="BD61" s="1"/>
      <c r="BE61" s="1"/>
    </row>
    <row r="62" spans="1:57" x14ac:dyDescent="0.25">
      <c r="A62" t="s">
        <v>63</v>
      </c>
      <c r="B62" t="s">
        <v>238</v>
      </c>
      <c r="C62" s="5">
        <v>41891</v>
      </c>
      <c r="D62">
        <v>2014</v>
      </c>
      <c r="E62">
        <v>9</v>
      </c>
      <c r="F62" t="s">
        <v>102</v>
      </c>
      <c r="G62" t="s">
        <v>119</v>
      </c>
      <c r="H62" t="s">
        <v>281</v>
      </c>
      <c r="I62">
        <v>168</v>
      </c>
      <c r="K62" t="s">
        <v>63</v>
      </c>
      <c r="L62" t="s">
        <v>238</v>
      </c>
      <c r="M62">
        <v>2014</v>
      </c>
      <c r="N62">
        <v>9</v>
      </c>
      <c r="O62">
        <v>696</v>
      </c>
      <c r="R62" t="s">
        <v>282</v>
      </c>
      <c r="S62">
        <v>2018</v>
      </c>
      <c r="T62">
        <v>5</v>
      </c>
      <c r="U62">
        <v>841</v>
      </c>
      <c r="AU62" t="s">
        <v>63</v>
      </c>
      <c r="AV62" t="s">
        <v>238</v>
      </c>
      <c r="AW62">
        <v>1530</v>
      </c>
      <c r="AY62" s="1" t="s">
        <v>282</v>
      </c>
      <c r="AZ62">
        <v>2018</v>
      </c>
      <c r="BA62">
        <v>5</v>
      </c>
      <c r="BB62" s="1">
        <v>328</v>
      </c>
      <c r="BC62" s="1"/>
      <c r="BD62" s="1"/>
      <c r="BE62" s="1"/>
    </row>
    <row r="63" spans="1:57" x14ac:dyDescent="0.25">
      <c r="A63" t="s">
        <v>64</v>
      </c>
      <c r="B63" t="s">
        <v>238</v>
      </c>
      <c r="C63" s="5">
        <v>41899</v>
      </c>
      <c r="D63">
        <v>2014</v>
      </c>
      <c r="E63">
        <v>9</v>
      </c>
      <c r="F63" t="s">
        <v>102</v>
      </c>
      <c r="G63" t="s">
        <v>119</v>
      </c>
      <c r="H63" t="s">
        <v>283</v>
      </c>
      <c r="I63">
        <v>118</v>
      </c>
      <c r="K63" t="s">
        <v>64</v>
      </c>
      <c r="L63" t="s">
        <v>238</v>
      </c>
      <c r="M63">
        <v>2014</v>
      </c>
      <c r="N63">
        <v>9</v>
      </c>
      <c r="O63">
        <v>770</v>
      </c>
      <c r="R63" t="s">
        <v>284</v>
      </c>
      <c r="S63">
        <v>2018</v>
      </c>
      <c r="T63">
        <v>6</v>
      </c>
      <c r="U63">
        <v>670</v>
      </c>
      <c r="AA63" s="9"/>
      <c r="AB63" s="9"/>
      <c r="AC63" s="9"/>
      <c r="AD63" s="9"/>
      <c r="AU63" t="s">
        <v>64</v>
      </c>
      <c r="AV63" t="s">
        <v>238</v>
      </c>
      <c r="AW63">
        <v>15</v>
      </c>
      <c r="AY63" t="s">
        <v>284</v>
      </c>
      <c r="AZ63">
        <v>2018</v>
      </c>
      <c r="BA63">
        <v>6</v>
      </c>
      <c r="BB63">
        <v>0.5</v>
      </c>
      <c r="BC63" s="1"/>
      <c r="BD63" s="1"/>
      <c r="BE63" s="1"/>
    </row>
    <row r="64" spans="1:57" x14ac:dyDescent="0.25">
      <c r="A64" t="s">
        <v>65</v>
      </c>
      <c r="B64" t="s">
        <v>240</v>
      </c>
      <c r="C64" s="5">
        <v>42011</v>
      </c>
      <c r="D64">
        <v>2015</v>
      </c>
      <c r="E64">
        <v>1</v>
      </c>
      <c r="F64" t="s">
        <v>102</v>
      </c>
      <c r="G64" t="s">
        <v>119</v>
      </c>
      <c r="H64" t="s">
        <v>285</v>
      </c>
      <c r="I64">
        <v>26</v>
      </c>
      <c r="K64" t="s">
        <v>65</v>
      </c>
      <c r="L64" t="s">
        <v>240</v>
      </c>
      <c r="M64">
        <v>2015</v>
      </c>
      <c r="N64">
        <v>1</v>
      </c>
      <c r="O64">
        <v>319</v>
      </c>
      <c r="Z64" s="9"/>
      <c r="AQ64" s="9"/>
      <c r="AR64" s="9"/>
      <c r="AU64" t="s">
        <v>65</v>
      </c>
      <c r="AV64" t="s">
        <v>240</v>
      </c>
      <c r="AW64">
        <v>208</v>
      </c>
    </row>
    <row r="65" spans="1:49" x14ac:dyDescent="0.25">
      <c r="A65" t="s">
        <v>66</v>
      </c>
      <c r="B65" t="s">
        <v>240</v>
      </c>
      <c r="C65" s="5">
        <v>42032</v>
      </c>
      <c r="D65">
        <v>2015</v>
      </c>
      <c r="E65">
        <v>1</v>
      </c>
      <c r="F65" t="s">
        <v>102</v>
      </c>
      <c r="G65" t="s">
        <v>119</v>
      </c>
      <c r="H65" t="s">
        <v>286</v>
      </c>
      <c r="I65">
        <v>87</v>
      </c>
      <c r="K65" t="s">
        <v>66</v>
      </c>
      <c r="L65" t="s">
        <v>240</v>
      </c>
      <c r="M65">
        <v>2015</v>
      </c>
      <c r="N65">
        <v>1</v>
      </c>
      <c r="O65">
        <v>489</v>
      </c>
      <c r="AE65" s="9"/>
      <c r="AU65" t="s">
        <v>66</v>
      </c>
      <c r="AV65" t="s">
        <v>240</v>
      </c>
      <c r="AW65">
        <v>224</v>
      </c>
    </row>
    <row r="66" spans="1:49" x14ac:dyDescent="0.25">
      <c r="A66" t="s">
        <v>67</v>
      </c>
      <c r="B66" t="s">
        <v>242</v>
      </c>
      <c r="C66" s="5">
        <v>42055</v>
      </c>
      <c r="D66">
        <v>2015</v>
      </c>
      <c r="E66">
        <v>2</v>
      </c>
      <c r="F66" t="s">
        <v>102</v>
      </c>
      <c r="G66" t="s">
        <v>119</v>
      </c>
      <c r="H66" t="s">
        <v>287</v>
      </c>
      <c r="I66">
        <v>98</v>
      </c>
      <c r="K66" t="s">
        <v>67</v>
      </c>
      <c r="L66" t="s">
        <v>242</v>
      </c>
      <c r="M66">
        <v>2015</v>
      </c>
      <c r="N66">
        <v>2</v>
      </c>
      <c r="O66">
        <v>561</v>
      </c>
      <c r="AF66" s="9"/>
      <c r="AU66" t="s">
        <v>67</v>
      </c>
      <c r="AV66" t="s">
        <v>242</v>
      </c>
      <c r="AW66">
        <v>313</v>
      </c>
    </row>
    <row r="67" spans="1:49" x14ac:dyDescent="0.25">
      <c r="A67" t="s">
        <v>68</v>
      </c>
      <c r="B67" t="s">
        <v>244</v>
      </c>
      <c r="C67" s="5">
        <v>42193</v>
      </c>
      <c r="D67">
        <v>2015</v>
      </c>
      <c r="E67">
        <v>7</v>
      </c>
      <c r="F67" t="s">
        <v>102</v>
      </c>
      <c r="G67" t="s">
        <v>119</v>
      </c>
      <c r="H67" t="s">
        <v>288</v>
      </c>
      <c r="I67">
        <v>12</v>
      </c>
      <c r="K67" t="s">
        <v>68</v>
      </c>
      <c r="L67" t="s">
        <v>244</v>
      </c>
      <c r="M67">
        <v>2015</v>
      </c>
      <c r="N67">
        <v>7</v>
      </c>
      <c r="O67">
        <v>682</v>
      </c>
      <c r="AU67" t="s">
        <v>68</v>
      </c>
      <c r="AV67" t="s">
        <v>244</v>
      </c>
      <c r="AW67">
        <v>8</v>
      </c>
    </row>
    <row r="68" spans="1:49" x14ac:dyDescent="0.25">
      <c r="A68" t="s">
        <v>69</v>
      </c>
      <c r="B68" t="s">
        <v>246</v>
      </c>
      <c r="C68" s="5">
        <v>42234</v>
      </c>
      <c r="D68">
        <v>2015</v>
      </c>
      <c r="E68">
        <v>8</v>
      </c>
      <c r="F68" t="s">
        <v>102</v>
      </c>
      <c r="G68" t="s">
        <v>119</v>
      </c>
      <c r="H68" t="s">
        <v>289</v>
      </c>
      <c r="I68">
        <v>118</v>
      </c>
      <c r="K68" t="s">
        <v>69</v>
      </c>
      <c r="L68" t="s">
        <v>246</v>
      </c>
      <c r="M68">
        <v>2015</v>
      </c>
      <c r="N68">
        <v>8</v>
      </c>
      <c r="O68">
        <v>643</v>
      </c>
      <c r="AU68" t="s">
        <v>69</v>
      </c>
      <c r="AV68" t="s">
        <v>246</v>
      </c>
      <c r="AW68">
        <v>978</v>
      </c>
    </row>
    <row r="69" spans="1:49" x14ac:dyDescent="0.25">
      <c r="A69" t="s">
        <v>70</v>
      </c>
      <c r="B69" t="s">
        <v>246</v>
      </c>
      <c r="C69" s="5">
        <v>42241</v>
      </c>
      <c r="D69">
        <v>2015</v>
      </c>
      <c r="E69">
        <v>8</v>
      </c>
      <c r="F69" t="s">
        <v>102</v>
      </c>
      <c r="G69" t="s">
        <v>119</v>
      </c>
      <c r="H69" t="s">
        <v>290</v>
      </c>
      <c r="I69">
        <v>92</v>
      </c>
      <c r="K69" t="s">
        <v>70</v>
      </c>
      <c r="L69" t="s">
        <v>246</v>
      </c>
      <c r="M69">
        <v>2015</v>
      </c>
      <c r="N69">
        <v>8</v>
      </c>
      <c r="O69">
        <v>714</v>
      </c>
      <c r="AU69" t="s">
        <v>70</v>
      </c>
      <c r="AV69" t="s">
        <v>246</v>
      </c>
      <c r="AW69">
        <v>453</v>
      </c>
    </row>
    <row r="70" spans="1:49" x14ac:dyDescent="0.25">
      <c r="A70" t="s">
        <v>71</v>
      </c>
      <c r="B70" t="s">
        <v>248</v>
      </c>
      <c r="C70" s="5">
        <v>42272</v>
      </c>
      <c r="D70">
        <v>2015</v>
      </c>
      <c r="E70">
        <v>9</v>
      </c>
      <c r="F70" t="s">
        <v>102</v>
      </c>
      <c r="G70" t="s">
        <v>119</v>
      </c>
      <c r="H70" t="s">
        <v>291</v>
      </c>
      <c r="I70">
        <v>132</v>
      </c>
      <c r="K70" t="s">
        <v>71</v>
      </c>
      <c r="L70" t="s">
        <v>248</v>
      </c>
      <c r="M70">
        <v>2015</v>
      </c>
      <c r="N70">
        <v>9</v>
      </c>
      <c r="O70">
        <v>1215</v>
      </c>
      <c r="AU70" t="s">
        <v>71</v>
      </c>
      <c r="AV70" t="s">
        <v>248</v>
      </c>
      <c r="AW70">
        <v>859</v>
      </c>
    </row>
    <row r="71" spans="1:49" x14ac:dyDescent="0.25">
      <c r="A71" t="s">
        <v>72</v>
      </c>
      <c r="B71" t="s">
        <v>250</v>
      </c>
      <c r="C71" s="5">
        <v>42377</v>
      </c>
      <c r="D71">
        <v>2016</v>
      </c>
      <c r="E71">
        <v>1</v>
      </c>
      <c r="F71" t="s">
        <v>102</v>
      </c>
      <c r="G71" t="s">
        <v>119</v>
      </c>
      <c r="H71" t="s">
        <v>292</v>
      </c>
      <c r="I71">
        <v>109</v>
      </c>
      <c r="K71" t="s">
        <v>72</v>
      </c>
      <c r="L71" t="s">
        <v>250</v>
      </c>
      <c r="M71">
        <v>2016</v>
      </c>
      <c r="N71">
        <v>1</v>
      </c>
      <c r="O71">
        <v>311</v>
      </c>
      <c r="AU71" t="s">
        <v>72</v>
      </c>
      <c r="AV71" t="s">
        <v>250</v>
      </c>
      <c r="AW71">
        <v>383</v>
      </c>
    </row>
    <row r="72" spans="1:49" x14ac:dyDescent="0.25">
      <c r="A72" t="s">
        <v>73</v>
      </c>
      <c r="B72" t="s">
        <v>256</v>
      </c>
      <c r="C72" s="5">
        <v>42500</v>
      </c>
      <c r="D72">
        <v>2016</v>
      </c>
      <c r="E72">
        <v>5</v>
      </c>
      <c r="F72" t="s">
        <v>102</v>
      </c>
      <c r="G72" t="s">
        <v>119</v>
      </c>
      <c r="H72" t="s">
        <v>293</v>
      </c>
      <c r="I72">
        <v>1</v>
      </c>
      <c r="K72" t="s">
        <v>73</v>
      </c>
      <c r="L72" t="s">
        <v>256</v>
      </c>
      <c r="M72">
        <v>2016</v>
      </c>
      <c r="N72">
        <v>5</v>
      </c>
      <c r="O72">
        <v>857</v>
      </c>
      <c r="AU72" t="s">
        <v>73</v>
      </c>
      <c r="AV72" t="s">
        <v>256</v>
      </c>
      <c r="AW72">
        <v>189</v>
      </c>
    </row>
    <row r="73" spans="1:49" x14ac:dyDescent="0.25">
      <c r="A73" t="s">
        <v>74</v>
      </c>
      <c r="B73" t="s">
        <v>256</v>
      </c>
      <c r="C73" s="5">
        <v>42507</v>
      </c>
      <c r="D73">
        <v>2016</v>
      </c>
      <c r="E73">
        <v>5</v>
      </c>
      <c r="F73" t="s">
        <v>102</v>
      </c>
      <c r="G73" t="s">
        <v>119</v>
      </c>
      <c r="H73" t="s">
        <v>294</v>
      </c>
      <c r="I73">
        <v>14</v>
      </c>
      <c r="K73" t="s">
        <v>74</v>
      </c>
      <c r="L73" t="s">
        <v>256</v>
      </c>
      <c r="M73">
        <v>2016</v>
      </c>
      <c r="N73">
        <v>5</v>
      </c>
      <c r="O73">
        <v>508</v>
      </c>
      <c r="AU73" t="s">
        <v>74</v>
      </c>
      <c r="AV73" t="s">
        <v>256</v>
      </c>
      <c r="AW73">
        <v>801</v>
      </c>
    </row>
    <row r="74" spans="1:49" x14ac:dyDescent="0.25">
      <c r="A74" t="s">
        <v>75</v>
      </c>
      <c r="B74" t="s">
        <v>256</v>
      </c>
      <c r="C74" s="5">
        <v>42521</v>
      </c>
      <c r="D74">
        <v>2016</v>
      </c>
      <c r="E74">
        <v>5</v>
      </c>
      <c r="F74" t="s">
        <v>102</v>
      </c>
      <c r="G74" t="s">
        <v>119</v>
      </c>
      <c r="H74" t="s">
        <v>295</v>
      </c>
      <c r="I74">
        <v>102</v>
      </c>
      <c r="K74" t="s">
        <v>75</v>
      </c>
      <c r="L74" t="s">
        <v>256</v>
      </c>
      <c r="M74">
        <v>2016</v>
      </c>
      <c r="N74">
        <v>5</v>
      </c>
      <c r="O74">
        <v>596</v>
      </c>
      <c r="AU74" t="s">
        <v>75</v>
      </c>
      <c r="AV74" t="s">
        <v>256</v>
      </c>
      <c r="AW74">
        <v>392</v>
      </c>
    </row>
    <row r="75" spans="1:49" x14ac:dyDescent="0.25">
      <c r="A75" t="s">
        <v>76</v>
      </c>
      <c r="B75" t="s">
        <v>258</v>
      </c>
      <c r="C75" s="5">
        <v>42522</v>
      </c>
      <c r="D75">
        <v>2016</v>
      </c>
      <c r="E75">
        <v>6</v>
      </c>
      <c r="F75" t="s">
        <v>102</v>
      </c>
      <c r="G75" t="s">
        <v>119</v>
      </c>
      <c r="H75" t="s">
        <v>296</v>
      </c>
      <c r="I75">
        <v>1</v>
      </c>
      <c r="K75" t="s">
        <v>76</v>
      </c>
      <c r="L75" t="s">
        <v>258</v>
      </c>
      <c r="M75">
        <v>2016</v>
      </c>
      <c r="N75">
        <v>6</v>
      </c>
      <c r="O75">
        <v>530</v>
      </c>
      <c r="AU75" t="s">
        <v>76</v>
      </c>
      <c r="AV75" t="s">
        <v>258</v>
      </c>
      <c r="AW75">
        <v>468</v>
      </c>
    </row>
    <row r="76" spans="1:49" x14ac:dyDescent="0.25">
      <c r="A76" t="s">
        <v>77</v>
      </c>
      <c r="B76" t="s">
        <v>260</v>
      </c>
      <c r="C76" s="5">
        <v>42563</v>
      </c>
      <c r="D76">
        <v>2016</v>
      </c>
      <c r="E76">
        <v>7</v>
      </c>
      <c r="F76" t="s">
        <v>102</v>
      </c>
      <c r="G76" t="s">
        <v>119</v>
      </c>
      <c r="H76" t="s">
        <v>297</v>
      </c>
      <c r="I76">
        <v>16</v>
      </c>
      <c r="K76" t="s">
        <v>77</v>
      </c>
      <c r="L76" t="s">
        <v>260</v>
      </c>
      <c r="M76">
        <v>2016</v>
      </c>
      <c r="N76">
        <v>7</v>
      </c>
      <c r="O76">
        <v>611</v>
      </c>
      <c r="AU76" t="s">
        <v>77</v>
      </c>
      <c r="AV76" t="s">
        <v>260</v>
      </c>
      <c r="AW76">
        <v>11</v>
      </c>
    </row>
    <row r="77" spans="1:49" x14ac:dyDescent="0.25">
      <c r="A77" t="s">
        <v>78</v>
      </c>
      <c r="B77" t="s">
        <v>260</v>
      </c>
      <c r="C77" s="5">
        <v>42572</v>
      </c>
      <c r="D77">
        <v>2016</v>
      </c>
      <c r="E77">
        <v>7</v>
      </c>
      <c r="F77" t="s">
        <v>102</v>
      </c>
      <c r="G77" t="s">
        <v>119</v>
      </c>
      <c r="H77" t="s">
        <v>298</v>
      </c>
      <c r="I77">
        <v>49</v>
      </c>
      <c r="K77" t="s">
        <v>78</v>
      </c>
      <c r="L77" t="s">
        <v>260</v>
      </c>
      <c r="M77">
        <v>2016</v>
      </c>
      <c r="N77">
        <v>7</v>
      </c>
      <c r="O77">
        <v>743</v>
      </c>
      <c r="AU77" t="s">
        <v>78</v>
      </c>
      <c r="AV77" t="s">
        <v>260</v>
      </c>
      <c r="AW77">
        <v>17</v>
      </c>
    </row>
    <row r="78" spans="1:49" x14ac:dyDescent="0.25">
      <c r="A78" t="s">
        <v>79</v>
      </c>
      <c r="B78" t="s">
        <v>262</v>
      </c>
      <c r="C78" s="5">
        <v>42599</v>
      </c>
      <c r="D78">
        <v>2016</v>
      </c>
      <c r="E78">
        <v>8</v>
      </c>
      <c r="F78" t="s">
        <v>102</v>
      </c>
      <c r="G78" t="s">
        <v>119</v>
      </c>
      <c r="H78" t="s">
        <v>299</v>
      </c>
      <c r="I78">
        <v>120</v>
      </c>
      <c r="K78" t="s">
        <v>79</v>
      </c>
      <c r="L78" t="s">
        <v>262</v>
      </c>
      <c r="M78">
        <v>2016</v>
      </c>
      <c r="N78">
        <v>8</v>
      </c>
      <c r="O78">
        <v>1135</v>
      </c>
      <c r="AU78" t="s">
        <v>79</v>
      </c>
      <c r="AV78" t="s">
        <v>262</v>
      </c>
      <c r="AW78">
        <v>720</v>
      </c>
    </row>
    <row r="79" spans="1:49" x14ac:dyDescent="0.25">
      <c r="A79" t="s">
        <v>80</v>
      </c>
      <c r="B79" t="s">
        <v>262</v>
      </c>
      <c r="C79" s="5">
        <v>42605</v>
      </c>
      <c r="D79">
        <v>2016</v>
      </c>
      <c r="E79">
        <v>8</v>
      </c>
      <c r="F79" t="s">
        <v>102</v>
      </c>
      <c r="G79" t="s">
        <v>119</v>
      </c>
      <c r="H79" t="s">
        <v>300</v>
      </c>
      <c r="I79">
        <v>106</v>
      </c>
      <c r="K79" t="s">
        <v>80</v>
      </c>
      <c r="L79" t="s">
        <v>262</v>
      </c>
      <c r="M79">
        <v>2016</v>
      </c>
      <c r="N79">
        <v>8</v>
      </c>
      <c r="O79">
        <v>893</v>
      </c>
      <c r="AU79" t="s">
        <v>80</v>
      </c>
      <c r="AV79" t="s">
        <v>262</v>
      </c>
      <c r="AW79">
        <v>18</v>
      </c>
    </row>
    <row r="80" spans="1:49" x14ac:dyDescent="0.25">
      <c r="A80" t="s">
        <v>81</v>
      </c>
      <c r="B80" t="s">
        <v>264</v>
      </c>
      <c r="C80" s="5">
        <v>42619</v>
      </c>
      <c r="D80">
        <v>2016</v>
      </c>
      <c r="E80">
        <v>9</v>
      </c>
      <c r="F80" t="s">
        <v>102</v>
      </c>
      <c r="G80" t="s">
        <v>119</v>
      </c>
      <c r="H80" t="s">
        <v>301</v>
      </c>
      <c r="I80">
        <v>169</v>
      </c>
      <c r="K80" t="s">
        <v>81</v>
      </c>
      <c r="L80" t="s">
        <v>264</v>
      </c>
      <c r="M80">
        <v>2016</v>
      </c>
      <c r="N80">
        <v>9</v>
      </c>
      <c r="O80">
        <v>925</v>
      </c>
      <c r="AU80" t="s">
        <v>81</v>
      </c>
      <c r="AV80" t="s">
        <v>264</v>
      </c>
      <c r="AW80">
        <v>332</v>
      </c>
    </row>
    <row r="81" spans="1:49" x14ac:dyDescent="0.25">
      <c r="A81" t="s">
        <v>82</v>
      </c>
      <c r="B81" t="s">
        <v>264</v>
      </c>
      <c r="C81" s="5">
        <v>42620</v>
      </c>
      <c r="D81">
        <v>2016</v>
      </c>
      <c r="E81">
        <v>9</v>
      </c>
      <c r="F81" t="s">
        <v>102</v>
      </c>
      <c r="G81" t="s">
        <v>119</v>
      </c>
      <c r="H81" t="s">
        <v>302</v>
      </c>
      <c r="I81">
        <v>105</v>
      </c>
      <c r="K81" t="s">
        <v>82</v>
      </c>
      <c r="L81" t="s">
        <v>264</v>
      </c>
      <c r="M81">
        <v>2016</v>
      </c>
      <c r="N81">
        <v>9</v>
      </c>
      <c r="O81">
        <v>1534</v>
      </c>
      <c r="AU81" t="s">
        <v>82</v>
      </c>
      <c r="AV81" t="s">
        <v>264</v>
      </c>
      <c r="AW81">
        <v>1933</v>
      </c>
    </row>
    <row r="82" spans="1:49" x14ac:dyDescent="0.25">
      <c r="A82" t="s">
        <v>83</v>
      </c>
      <c r="B82" t="s">
        <v>264</v>
      </c>
      <c r="C82" s="5">
        <v>42634</v>
      </c>
      <c r="D82">
        <v>2016</v>
      </c>
      <c r="E82">
        <v>9</v>
      </c>
      <c r="F82" t="s">
        <v>102</v>
      </c>
      <c r="G82" t="s">
        <v>119</v>
      </c>
      <c r="H82" t="s">
        <v>303</v>
      </c>
      <c r="I82">
        <v>75</v>
      </c>
      <c r="K82" t="s">
        <v>83</v>
      </c>
      <c r="L82" t="s">
        <v>264</v>
      </c>
      <c r="M82">
        <v>2016</v>
      </c>
      <c r="N82">
        <v>9</v>
      </c>
      <c r="O82">
        <v>840</v>
      </c>
      <c r="AU82" t="s">
        <v>83</v>
      </c>
      <c r="AV82" t="s">
        <v>264</v>
      </c>
      <c r="AW82">
        <v>911</v>
      </c>
    </row>
    <row r="83" spans="1:49" x14ac:dyDescent="0.25">
      <c r="A83" t="s">
        <v>84</v>
      </c>
      <c r="B83" t="s">
        <v>252</v>
      </c>
      <c r="C83" s="5">
        <v>42645</v>
      </c>
      <c r="D83">
        <v>2016</v>
      </c>
      <c r="E83">
        <v>10</v>
      </c>
      <c r="F83" t="s">
        <v>102</v>
      </c>
      <c r="G83" t="s">
        <v>119</v>
      </c>
      <c r="H83" t="s">
        <v>304</v>
      </c>
      <c r="I83">
        <v>94</v>
      </c>
      <c r="K83" t="s">
        <v>84</v>
      </c>
      <c r="L83" t="s">
        <v>252</v>
      </c>
      <c r="M83">
        <v>2016</v>
      </c>
      <c r="N83">
        <v>10</v>
      </c>
      <c r="O83">
        <v>920</v>
      </c>
      <c r="AU83" t="s">
        <v>84</v>
      </c>
      <c r="AV83" t="s">
        <v>252</v>
      </c>
      <c r="AW83">
        <v>32</v>
      </c>
    </row>
    <row r="84" spans="1:49" x14ac:dyDescent="0.25">
      <c r="A84" t="s">
        <v>85</v>
      </c>
      <c r="B84" t="s">
        <v>254</v>
      </c>
      <c r="C84" s="5">
        <v>42719</v>
      </c>
      <c r="D84">
        <v>2016</v>
      </c>
      <c r="E84">
        <v>12</v>
      </c>
      <c r="F84" t="s">
        <v>102</v>
      </c>
      <c r="G84" t="s">
        <v>119</v>
      </c>
      <c r="H84" t="s">
        <v>305</v>
      </c>
      <c r="I84">
        <v>28</v>
      </c>
      <c r="K84" t="s">
        <v>85</v>
      </c>
      <c r="L84" t="s">
        <v>254</v>
      </c>
      <c r="M84">
        <v>2016</v>
      </c>
      <c r="N84">
        <v>12</v>
      </c>
      <c r="O84">
        <v>639</v>
      </c>
      <c r="AU84" t="s">
        <v>85</v>
      </c>
      <c r="AV84" t="s">
        <v>254</v>
      </c>
      <c r="AW84">
        <v>1004</v>
      </c>
    </row>
    <row r="85" spans="1:49" x14ac:dyDescent="0.25">
      <c r="A85" t="s">
        <v>86</v>
      </c>
      <c r="B85" t="s">
        <v>266</v>
      </c>
      <c r="C85" s="5">
        <v>42740</v>
      </c>
      <c r="D85">
        <v>2017</v>
      </c>
      <c r="E85">
        <v>1</v>
      </c>
      <c r="F85" t="s">
        <v>102</v>
      </c>
      <c r="G85" t="s">
        <v>119</v>
      </c>
      <c r="H85" t="s">
        <v>306</v>
      </c>
      <c r="I85">
        <v>13</v>
      </c>
      <c r="K85" t="s">
        <v>86</v>
      </c>
      <c r="L85" t="s">
        <v>266</v>
      </c>
      <c r="M85">
        <v>2017</v>
      </c>
      <c r="N85">
        <v>1</v>
      </c>
      <c r="O85">
        <v>573</v>
      </c>
      <c r="AU85" t="s">
        <v>86</v>
      </c>
      <c r="AV85" t="s">
        <v>266</v>
      </c>
      <c r="AW85">
        <v>956</v>
      </c>
    </row>
    <row r="86" spans="1:49" x14ac:dyDescent="0.25">
      <c r="A86" t="s">
        <v>87</v>
      </c>
      <c r="B86" t="s">
        <v>270</v>
      </c>
      <c r="C86" s="5">
        <v>42788</v>
      </c>
      <c r="D86">
        <v>2017</v>
      </c>
      <c r="E86">
        <v>2</v>
      </c>
      <c r="F86" t="s">
        <v>102</v>
      </c>
      <c r="G86" t="s">
        <v>119</v>
      </c>
      <c r="H86" t="s">
        <v>307</v>
      </c>
      <c r="I86">
        <v>27</v>
      </c>
      <c r="K86" t="s">
        <v>87</v>
      </c>
      <c r="L86" t="s">
        <v>270</v>
      </c>
      <c r="M86">
        <v>2017</v>
      </c>
      <c r="N86">
        <v>2</v>
      </c>
      <c r="O86">
        <v>394</v>
      </c>
      <c r="AU86" t="s">
        <v>87</v>
      </c>
      <c r="AV86" t="s">
        <v>270</v>
      </c>
      <c r="AW86">
        <v>44</v>
      </c>
    </row>
    <row r="87" spans="1:49" x14ac:dyDescent="0.25">
      <c r="A87" t="s">
        <v>88</v>
      </c>
      <c r="B87" t="s">
        <v>272</v>
      </c>
      <c r="C87" s="5">
        <v>42893</v>
      </c>
      <c r="D87">
        <v>2017</v>
      </c>
      <c r="E87">
        <v>6</v>
      </c>
      <c r="F87" t="s">
        <v>102</v>
      </c>
      <c r="G87" t="s">
        <v>119</v>
      </c>
      <c r="H87" t="s">
        <v>308</v>
      </c>
      <c r="I87">
        <v>67</v>
      </c>
      <c r="K87" t="s">
        <v>88</v>
      </c>
      <c r="L87" t="s">
        <v>272</v>
      </c>
      <c r="M87">
        <v>2017</v>
      </c>
      <c r="N87">
        <v>6</v>
      </c>
      <c r="O87">
        <v>901</v>
      </c>
      <c r="AU87" t="s">
        <v>88</v>
      </c>
      <c r="AV87" t="s">
        <v>272</v>
      </c>
      <c r="AW87">
        <v>62</v>
      </c>
    </row>
    <row r="88" spans="1:49" x14ac:dyDescent="0.25">
      <c r="A88" t="s">
        <v>89</v>
      </c>
      <c r="B88" t="s">
        <v>272</v>
      </c>
      <c r="C88" s="5">
        <v>42905</v>
      </c>
      <c r="D88">
        <v>2017</v>
      </c>
      <c r="E88">
        <v>6</v>
      </c>
      <c r="F88" t="s">
        <v>102</v>
      </c>
      <c r="G88" t="s">
        <v>119</v>
      </c>
      <c r="H88" t="s">
        <v>309</v>
      </c>
      <c r="I88">
        <v>1</v>
      </c>
      <c r="K88" t="s">
        <v>89</v>
      </c>
      <c r="L88" t="s">
        <v>272</v>
      </c>
      <c r="M88">
        <v>2017</v>
      </c>
      <c r="N88">
        <v>6</v>
      </c>
      <c r="O88">
        <v>588</v>
      </c>
      <c r="AU88" t="s">
        <v>89</v>
      </c>
      <c r="AV88" t="s">
        <v>272</v>
      </c>
      <c r="AW88">
        <v>28</v>
      </c>
    </row>
    <row r="89" spans="1:49" x14ac:dyDescent="0.25">
      <c r="A89" t="s">
        <v>90</v>
      </c>
      <c r="B89" t="s">
        <v>272</v>
      </c>
      <c r="C89" s="5">
        <v>42910</v>
      </c>
      <c r="D89">
        <v>2017</v>
      </c>
      <c r="E89">
        <v>6</v>
      </c>
      <c r="F89" t="s">
        <v>102</v>
      </c>
      <c r="G89" t="s">
        <v>119</v>
      </c>
      <c r="H89" t="s">
        <v>310</v>
      </c>
      <c r="I89">
        <v>66</v>
      </c>
      <c r="K89" t="s">
        <v>90</v>
      </c>
      <c r="L89" t="s">
        <v>272</v>
      </c>
      <c r="M89">
        <v>2017</v>
      </c>
      <c r="N89">
        <v>6</v>
      </c>
      <c r="O89">
        <v>775</v>
      </c>
      <c r="AU89" t="s">
        <v>90</v>
      </c>
      <c r="AV89" t="s">
        <v>272</v>
      </c>
      <c r="AW89">
        <v>13</v>
      </c>
    </row>
    <row r="90" spans="1:49" x14ac:dyDescent="0.25">
      <c r="A90" t="s">
        <v>91</v>
      </c>
      <c r="B90" t="s">
        <v>274</v>
      </c>
      <c r="C90" s="5">
        <v>42948</v>
      </c>
      <c r="D90">
        <v>2017</v>
      </c>
      <c r="E90">
        <v>8</v>
      </c>
      <c r="F90" t="s">
        <v>102</v>
      </c>
      <c r="G90" t="s">
        <v>119</v>
      </c>
      <c r="H90" t="s">
        <v>311</v>
      </c>
      <c r="I90">
        <v>68</v>
      </c>
      <c r="K90" t="s">
        <v>91</v>
      </c>
      <c r="L90" t="s">
        <v>274</v>
      </c>
      <c r="M90">
        <v>2017</v>
      </c>
      <c r="N90">
        <v>8</v>
      </c>
      <c r="O90">
        <v>1192</v>
      </c>
      <c r="AU90" t="s">
        <v>91</v>
      </c>
      <c r="AV90" t="s">
        <v>274</v>
      </c>
      <c r="AW90">
        <v>70</v>
      </c>
    </row>
    <row r="91" spans="1:49" x14ac:dyDescent="0.25">
      <c r="A91" t="s">
        <v>92</v>
      </c>
      <c r="B91" t="s">
        <v>274</v>
      </c>
      <c r="C91" s="5">
        <v>42971</v>
      </c>
      <c r="D91">
        <v>2017</v>
      </c>
      <c r="E91">
        <v>8</v>
      </c>
      <c r="F91" t="s">
        <v>102</v>
      </c>
      <c r="G91" t="s">
        <v>119</v>
      </c>
      <c r="H91" t="s">
        <v>312</v>
      </c>
      <c r="I91">
        <v>65</v>
      </c>
      <c r="K91" t="s">
        <v>92</v>
      </c>
      <c r="L91" t="s">
        <v>274</v>
      </c>
      <c r="M91">
        <v>2017</v>
      </c>
      <c r="N91">
        <v>8</v>
      </c>
      <c r="O91">
        <v>970</v>
      </c>
      <c r="AU91" t="s">
        <v>92</v>
      </c>
      <c r="AV91" t="s">
        <v>274</v>
      </c>
      <c r="AW91">
        <v>829</v>
      </c>
    </row>
    <row r="92" spans="1:49" x14ac:dyDescent="0.25">
      <c r="A92" t="s">
        <v>93</v>
      </c>
      <c r="B92" t="s">
        <v>274</v>
      </c>
      <c r="C92" s="5">
        <v>42977</v>
      </c>
      <c r="D92">
        <v>2017</v>
      </c>
      <c r="E92">
        <v>8</v>
      </c>
      <c r="F92" t="s">
        <v>102</v>
      </c>
      <c r="G92" t="s">
        <v>119</v>
      </c>
      <c r="H92" t="s">
        <v>313</v>
      </c>
      <c r="I92">
        <v>76</v>
      </c>
      <c r="K92" t="s">
        <v>93</v>
      </c>
      <c r="L92" t="s">
        <v>274</v>
      </c>
      <c r="M92">
        <v>2017</v>
      </c>
      <c r="N92">
        <v>8</v>
      </c>
      <c r="O92">
        <v>1255</v>
      </c>
      <c r="AU92" t="s">
        <v>93</v>
      </c>
      <c r="AV92" t="s">
        <v>274</v>
      </c>
      <c r="AW92">
        <v>1152</v>
      </c>
    </row>
    <row r="93" spans="1:49" x14ac:dyDescent="0.25">
      <c r="A93" t="s">
        <v>94</v>
      </c>
      <c r="B93" t="s">
        <v>276</v>
      </c>
      <c r="C93" s="5">
        <v>43005</v>
      </c>
      <c r="D93">
        <v>2017</v>
      </c>
      <c r="E93">
        <v>9</v>
      </c>
      <c r="F93" t="s">
        <v>102</v>
      </c>
      <c r="G93" t="s">
        <v>119</v>
      </c>
      <c r="H93" t="s">
        <v>314</v>
      </c>
      <c r="I93">
        <v>60</v>
      </c>
      <c r="K93" t="s">
        <v>94</v>
      </c>
      <c r="L93" t="s">
        <v>276</v>
      </c>
      <c r="M93">
        <v>2017</v>
      </c>
      <c r="N93">
        <v>9</v>
      </c>
      <c r="O93">
        <v>1207</v>
      </c>
      <c r="AU93" t="s">
        <v>94</v>
      </c>
      <c r="AV93" t="s">
        <v>276</v>
      </c>
      <c r="AW93">
        <v>507</v>
      </c>
    </row>
    <row r="94" spans="1:49" x14ac:dyDescent="0.25">
      <c r="A94" t="s">
        <v>95</v>
      </c>
      <c r="B94" t="s">
        <v>268</v>
      </c>
      <c r="C94" s="5">
        <v>43034</v>
      </c>
      <c r="D94">
        <v>2017</v>
      </c>
      <c r="E94">
        <v>10</v>
      </c>
      <c r="F94" t="s">
        <v>102</v>
      </c>
      <c r="G94" t="s">
        <v>119</v>
      </c>
      <c r="H94" t="s">
        <v>315</v>
      </c>
      <c r="I94">
        <v>78</v>
      </c>
      <c r="K94" t="s">
        <v>95</v>
      </c>
      <c r="L94" t="s">
        <v>268</v>
      </c>
      <c r="M94">
        <v>2017</v>
      </c>
      <c r="N94">
        <v>10</v>
      </c>
      <c r="O94">
        <v>191</v>
      </c>
      <c r="AU94" t="s">
        <v>95</v>
      </c>
      <c r="AV94" t="s">
        <v>268</v>
      </c>
      <c r="AW94">
        <v>1534</v>
      </c>
    </row>
    <row r="95" spans="1:49" x14ac:dyDescent="0.25">
      <c r="A95" t="s">
        <v>96</v>
      </c>
      <c r="B95" t="s">
        <v>278</v>
      </c>
      <c r="C95" s="5">
        <v>43165</v>
      </c>
      <c r="D95">
        <v>2018</v>
      </c>
      <c r="E95">
        <v>3</v>
      </c>
      <c r="F95" t="s">
        <v>102</v>
      </c>
      <c r="G95" t="s">
        <v>119</v>
      </c>
      <c r="H95" t="s">
        <v>316</v>
      </c>
      <c r="I95">
        <v>44</v>
      </c>
      <c r="K95" t="s">
        <v>96</v>
      </c>
      <c r="L95" t="s">
        <v>278</v>
      </c>
      <c r="M95">
        <v>2018</v>
      </c>
      <c r="N95">
        <v>3</v>
      </c>
      <c r="O95">
        <v>736</v>
      </c>
      <c r="AU95" t="s">
        <v>96</v>
      </c>
      <c r="AV95" t="s">
        <v>278</v>
      </c>
      <c r="AW95">
        <v>189</v>
      </c>
    </row>
    <row r="96" spans="1:49" x14ac:dyDescent="0.25">
      <c r="A96" t="s">
        <v>97</v>
      </c>
      <c r="B96" t="s">
        <v>280</v>
      </c>
      <c r="C96" s="5">
        <v>43193</v>
      </c>
      <c r="D96">
        <v>2018</v>
      </c>
      <c r="E96">
        <v>4</v>
      </c>
      <c r="F96" t="s">
        <v>102</v>
      </c>
      <c r="G96" t="s">
        <v>119</v>
      </c>
      <c r="H96" t="s">
        <v>317</v>
      </c>
      <c r="I96">
        <v>156</v>
      </c>
      <c r="K96" t="s">
        <v>97</v>
      </c>
      <c r="L96" t="s">
        <v>280</v>
      </c>
      <c r="M96">
        <v>2018</v>
      </c>
      <c r="N96">
        <v>4</v>
      </c>
      <c r="O96">
        <v>915</v>
      </c>
      <c r="AU96" t="s">
        <v>97</v>
      </c>
      <c r="AV96" t="s">
        <v>280</v>
      </c>
      <c r="AW96">
        <v>198</v>
      </c>
    </row>
    <row r="97" spans="1:49" x14ac:dyDescent="0.25">
      <c r="A97" t="s">
        <v>98</v>
      </c>
      <c r="B97" t="s">
        <v>282</v>
      </c>
      <c r="C97" s="5">
        <v>43238</v>
      </c>
      <c r="D97">
        <v>2018</v>
      </c>
      <c r="E97">
        <v>5</v>
      </c>
      <c r="F97" t="s">
        <v>102</v>
      </c>
      <c r="G97" t="s">
        <v>119</v>
      </c>
      <c r="H97" t="s">
        <v>318</v>
      </c>
      <c r="I97">
        <v>99</v>
      </c>
      <c r="K97" t="s">
        <v>98</v>
      </c>
      <c r="L97" t="s">
        <v>282</v>
      </c>
      <c r="M97">
        <v>2018</v>
      </c>
      <c r="N97">
        <v>5</v>
      </c>
      <c r="O97">
        <v>841</v>
      </c>
      <c r="AU97" t="s">
        <v>98</v>
      </c>
      <c r="AV97" t="s">
        <v>282</v>
      </c>
      <c r="AW97">
        <v>328</v>
      </c>
    </row>
    <row r="98" spans="1:49" x14ac:dyDescent="0.25">
      <c r="A98" t="s">
        <v>99</v>
      </c>
      <c r="B98" t="s">
        <v>284</v>
      </c>
      <c r="C98" s="5">
        <v>43258</v>
      </c>
      <c r="D98">
        <v>2018</v>
      </c>
      <c r="E98">
        <v>6</v>
      </c>
      <c r="F98" t="s">
        <v>102</v>
      </c>
      <c r="G98" t="s">
        <v>119</v>
      </c>
      <c r="H98" t="s">
        <v>319</v>
      </c>
      <c r="I98">
        <v>55</v>
      </c>
      <c r="K98" t="s">
        <v>99</v>
      </c>
      <c r="L98" t="s">
        <v>284</v>
      </c>
      <c r="M98">
        <v>2018</v>
      </c>
      <c r="N98">
        <v>6</v>
      </c>
      <c r="O98">
        <v>715</v>
      </c>
      <c r="AU98" t="s">
        <v>99</v>
      </c>
      <c r="AV98" t="s">
        <v>284</v>
      </c>
      <c r="AW98">
        <v>0</v>
      </c>
    </row>
    <row r="99" spans="1:49" x14ac:dyDescent="0.25">
      <c r="A99" t="s">
        <v>100</v>
      </c>
      <c r="B99" t="s">
        <v>284</v>
      </c>
      <c r="C99" s="5">
        <v>43262</v>
      </c>
      <c r="D99">
        <v>2018</v>
      </c>
      <c r="E99">
        <v>6</v>
      </c>
      <c r="F99" t="s">
        <v>102</v>
      </c>
      <c r="G99" t="s">
        <v>119</v>
      </c>
      <c r="H99" t="s">
        <v>320</v>
      </c>
      <c r="I99">
        <v>1</v>
      </c>
      <c r="K99" t="s">
        <v>100</v>
      </c>
      <c r="L99" t="s">
        <v>284</v>
      </c>
      <c r="M99">
        <v>2018</v>
      </c>
      <c r="N99">
        <v>6</v>
      </c>
      <c r="O99">
        <v>625</v>
      </c>
      <c r="AU99" t="s">
        <v>100</v>
      </c>
      <c r="AV99" t="s">
        <v>284</v>
      </c>
      <c r="AW99">
        <v>1</v>
      </c>
    </row>
    <row r="100" spans="1:49" x14ac:dyDescent="0.25">
      <c r="A100" t="s">
        <v>3</v>
      </c>
      <c r="B100" t="s">
        <v>118</v>
      </c>
      <c r="C100" s="5">
        <v>40308</v>
      </c>
      <c r="D100">
        <v>2010</v>
      </c>
      <c r="E100">
        <v>5</v>
      </c>
      <c r="F100" t="s">
        <v>102</v>
      </c>
      <c r="G100" t="s">
        <v>321</v>
      </c>
      <c r="H100" t="s">
        <v>322</v>
      </c>
      <c r="I100">
        <v>19</v>
      </c>
    </row>
    <row r="101" spans="1:49" x14ac:dyDescent="0.25">
      <c r="A101" t="s">
        <v>4</v>
      </c>
      <c r="B101" t="s">
        <v>123</v>
      </c>
      <c r="C101" s="5">
        <v>40388</v>
      </c>
      <c r="D101">
        <v>2010</v>
      </c>
      <c r="E101">
        <v>7</v>
      </c>
      <c r="F101" t="s">
        <v>102</v>
      </c>
      <c r="G101" t="s">
        <v>321</v>
      </c>
      <c r="H101" t="s">
        <v>323</v>
      </c>
      <c r="I101">
        <v>16</v>
      </c>
    </row>
    <row r="102" spans="1:49" x14ac:dyDescent="0.25">
      <c r="A102" t="s">
        <v>6</v>
      </c>
      <c r="B102" t="s">
        <v>125</v>
      </c>
      <c r="C102" s="5">
        <v>40395</v>
      </c>
      <c r="D102">
        <v>2010</v>
      </c>
      <c r="E102">
        <v>8</v>
      </c>
      <c r="F102" t="s">
        <v>102</v>
      </c>
      <c r="G102" t="s">
        <v>321</v>
      </c>
      <c r="H102" t="s">
        <v>324</v>
      </c>
      <c r="I102">
        <v>7</v>
      </c>
    </row>
    <row r="103" spans="1:49" x14ac:dyDescent="0.25">
      <c r="A103" t="s">
        <v>7</v>
      </c>
      <c r="B103" t="s">
        <v>125</v>
      </c>
      <c r="C103" s="5">
        <v>40401</v>
      </c>
      <c r="D103">
        <v>2010</v>
      </c>
      <c r="E103">
        <v>8</v>
      </c>
      <c r="F103" t="s">
        <v>102</v>
      </c>
      <c r="G103" t="s">
        <v>321</v>
      </c>
      <c r="H103" t="s">
        <v>325</v>
      </c>
      <c r="I103">
        <v>50</v>
      </c>
    </row>
    <row r="104" spans="1:49" x14ac:dyDescent="0.25">
      <c r="A104" t="s">
        <v>8</v>
      </c>
      <c r="B104" t="s">
        <v>125</v>
      </c>
      <c r="C104" s="5">
        <v>40402</v>
      </c>
      <c r="D104">
        <v>2010</v>
      </c>
      <c r="E104">
        <v>8</v>
      </c>
      <c r="F104" t="s">
        <v>102</v>
      </c>
      <c r="G104" t="s">
        <v>321</v>
      </c>
      <c r="H104" t="s">
        <v>326</v>
      </c>
      <c r="I104">
        <v>67</v>
      </c>
    </row>
    <row r="105" spans="1:49" x14ac:dyDescent="0.25">
      <c r="A105" t="s">
        <v>9</v>
      </c>
      <c r="B105" t="s">
        <v>131</v>
      </c>
      <c r="C105" s="5">
        <v>40436</v>
      </c>
      <c r="D105">
        <v>2010</v>
      </c>
      <c r="E105">
        <v>9</v>
      </c>
      <c r="F105" t="s">
        <v>102</v>
      </c>
      <c r="G105" t="s">
        <v>321</v>
      </c>
      <c r="H105" t="s">
        <v>327</v>
      </c>
      <c r="I105">
        <v>6</v>
      </c>
    </row>
    <row r="106" spans="1:49" x14ac:dyDescent="0.25">
      <c r="A106" t="s">
        <v>10</v>
      </c>
      <c r="B106" t="s">
        <v>131</v>
      </c>
      <c r="C106" s="5">
        <v>40451</v>
      </c>
      <c r="D106">
        <v>2010</v>
      </c>
      <c r="E106">
        <v>9</v>
      </c>
      <c r="F106" t="s">
        <v>102</v>
      </c>
      <c r="G106" t="s">
        <v>321</v>
      </c>
      <c r="H106" t="s">
        <v>328</v>
      </c>
      <c r="I106">
        <v>30</v>
      </c>
    </row>
    <row r="107" spans="1:49" x14ac:dyDescent="0.25">
      <c r="A107" t="s">
        <v>11</v>
      </c>
      <c r="B107" t="s">
        <v>121</v>
      </c>
      <c r="C107" s="5">
        <v>40505</v>
      </c>
      <c r="D107">
        <v>2010</v>
      </c>
      <c r="E107">
        <v>11</v>
      </c>
      <c r="F107" t="s">
        <v>102</v>
      </c>
      <c r="G107" t="s">
        <v>321</v>
      </c>
      <c r="H107" t="s">
        <v>329</v>
      </c>
      <c r="I107">
        <v>31</v>
      </c>
    </row>
    <row r="108" spans="1:49" x14ac:dyDescent="0.25">
      <c r="A108" t="s">
        <v>12</v>
      </c>
      <c r="B108" t="s">
        <v>144</v>
      </c>
      <c r="C108" s="5">
        <v>40583</v>
      </c>
      <c r="D108">
        <v>2011</v>
      </c>
      <c r="E108">
        <v>2</v>
      </c>
      <c r="F108" t="s">
        <v>102</v>
      </c>
      <c r="G108" t="s">
        <v>321</v>
      </c>
      <c r="H108" t="s">
        <v>330</v>
      </c>
      <c r="I108">
        <v>126</v>
      </c>
    </row>
    <row r="109" spans="1:49" x14ac:dyDescent="0.25">
      <c r="A109" t="s">
        <v>13</v>
      </c>
      <c r="B109" t="s">
        <v>147</v>
      </c>
      <c r="C109" s="5">
        <v>40655</v>
      </c>
      <c r="D109">
        <v>2011</v>
      </c>
      <c r="E109">
        <v>4</v>
      </c>
      <c r="F109" t="s">
        <v>102</v>
      </c>
      <c r="G109" t="s">
        <v>321</v>
      </c>
      <c r="H109" t="s">
        <v>331</v>
      </c>
      <c r="I109">
        <v>72</v>
      </c>
    </row>
    <row r="110" spans="1:49" x14ac:dyDescent="0.25">
      <c r="A110" t="s">
        <v>14</v>
      </c>
      <c r="B110" t="s">
        <v>149</v>
      </c>
      <c r="C110" s="5">
        <v>40664</v>
      </c>
      <c r="D110">
        <v>2011</v>
      </c>
      <c r="E110">
        <v>5</v>
      </c>
      <c r="F110" t="s">
        <v>102</v>
      </c>
      <c r="G110" t="s">
        <v>321</v>
      </c>
      <c r="H110" t="s">
        <v>332</v>
      </c>
      <c r="I110">
        <v>2</v>
      </c>
    </row>
    <row r="111" spans="1:49" x14ac:dyDescent="0.25">
      <c r="A111" t="s">
        <v>15</v>
      </c>
      <c r="B111" t="s">
        <v>149</v>
      </c>
      <c r="C111" s="5">
        <v>40672</v>
      </c>
      <c r="D111">
        <v>2011</v>
      </c>
      <c r="E111">
        <v>5</v>
      </c>
      <c r="F111" t="s">
        <v>102</v>
      </c>
      <c r="G111" t="s">
        <v>321</v>
      </c>
      <c r="H111" t="s">
        <v>333</v>
      </c>
      <c r="I111">
        <v>180</v>
      </c>
    </row>
    <row r="112" spans="1:49" x14ac:dyDescent="0.25">
      <c r="A112" t="s">
        <v>16</v>
      </c>
      <c r="B112" t="s">
        <v>149</v>
      </c>
      <c r="C112" s="5">
        <v>40681</v>
      </c>
      <c r="D112">
        <v>2011</v>
      </c>
      <c r="E112">
        <v>5</v>
      </c>
      <c r="F112" t="s">
        <v>102</v>
      </c>
      <c r="G112" t="s">
        <v>321</v>
      </c>
      <c r="H112" t="s">
        <v>334</v>
      </c>
      <c r="I112">
        <v>21</v>
      </c>
    </row>
    <row r="113" spans="1:9" x14ac:dyDescent="0.25">
      <c r="A113" t="s">
        <v>17</v>
      </c>
      <c r="B113" t="s">
        <v>152</v>
      </c>
      <c r="C113" s="5">
        <v>40696</v>
      </c>
      <c r="D113">
        <v>2011</v>
      </c>
      <c r="E113">
        <v>6</v>
      </c>
      <c r="F113" t="s">
        <v>102</v>
      </c>
      <c r="G113" t="s">
        <v>321</v>
      </c>
      <c r="H113" t="s">
        <v>335</v>
      </c>
      <c r="I113">
        <v>1</v>
      </c>
    </row>
    <row r="114" spans="1:9" x14ac:dyDescent="0.25">
      <c r="A114" t="s">
        <v>18</v>
      </c>
      <c r="B114" t="s">
        <v>152</v>
      </c>
      <c r="C114" s="5">
        <v>40717</v>
      </c>
      <c r="D114">
        <v>2011</v>
      </c>
      <c r="E114">
        <v>6</v>
      </c>
      <c r="F114" t="s">
        <v>102</v>
      </c>
      <c r="G114" t="s">
        <v>321</v>
      </c>
      <c r="H114" t="s">
        <v>336</v>
      </c>
      <c r="I114">
        <v>1</v>
      </c>
    </row>
    <row r="115" spans="1:9" x14ac:dyDescent="0.25">
      <c r="A115" t="s">
        <v>19</v>
      </c>
      <c r="B115" t="s">
        <v>160</v>
      </c>
      <c r="C115" s="5">
        <v>40746</v>
      </c>
      <c r="D115">
        <v>2011</v>
      </c>
      <c r="E115">
        <v>7</v>
      </c>
      <c r="F115" t="s">
        <v>102</v>
      </c>
      <c r="G115" t="s">
        <v>321</v>
      </c>
      <c r="H115" t="s">
        <v>337</v>
      </c>
      <c r="I115">
        <v>18</v>
      </c>
    </row>
    <row r="116" spans="1:9" x14ac:dyDescent="0.25">
      <c r="A116" t="s">
        <v>20</v>
      </c>
      <c r="B116" t="s">
        <v>160</v>
      </c>
      <c r="C116" s="5">
        <v>40752</v>
      </c>
      <c r="D116">
        <v>2011</v>
      </c>
      <c r="E116">
        <v>7</v>
      </c>
      <c r="F116" t="s">
        <v>102</v>
      </c>
      <c r="G116" t="s">
        <v>321</v>
      </c>
      <c r="H116" t="s">
        <v>338</v>
      </c>
      <c r="I116">
        <v>25</v>
      </c>
    </row>
    <row r="117" spans="1:9" x14ac:dyDescent="0.25">
      <c r="A117" t="s">
        <v>21</v>
      </c>
      <c r="B117" t="s">
        <v>163</v>
      </c>
      <c r="C117" s="5">
        <v>40765</v>
      </c>
      <c r="D117">
        <v>2011</v>
      </c>
      <c r="E117">
        <v>8</v>
      </c>
      <c r="F117" t="s">
        <v>102</v>
      </c>
      <c r="G117" t="s">
        <v>321</v>
      </c>
      <c r="H117" t="s">
        <v>339</v>
      </c>
      <c r="I117">
        <v>4</v>
      </c>
    </row>
    <row r="118" spans="1:9" x14ac:dyDescent="0.25">
      <c r="A118" t="s">
        <v>22</v>
      </c>
      <c r="B118" t="s">
        <v>163</v>
      </c>
      <c r="C118" s="5">
        <v>40772</v>
      </c>
      <c r="D118">
        <v>2011</v>
      </c>
      <c r="E118">
        <v>8</v>
      </c>
      <c r="F118" t="s">
        <v>102</v>
      </c>
      <c r="G118" t="s">
        <v>321</v>
      </c>
      <c r="H118" t="s">
        <v>340</v>
      </c>
      <c r="I118">
        <v>1</v>
      </c>
    </row>
    <row r="119" spans="1:9" x14ac:dyDescent="0.25">
      <c r="A119" t="s">
        <v>23</v>
      </c>
      <c r="B119" t="s">
        <v>166</v>
      </c>
      <c r="C119" s="5">
        <v>40787</v>
      </c>
      <c r="D119">
        <v>2011</v>
      </c>
      <c r="E119">
        <v>9</v>
      </c>
      <c r="F119" t="s">
        <v>102</v>
      </c>
      <c r="G119" t="s">
        <v>321</v>
      </c>
      <c r="H119" t="s">
        <v>341</v>
      </c>
      <c r="I119">
        <v>4</v>
      </c>
    </row>
    <row r="120" spans="1:9" x14ac:dyDescent="0.25">
      <c r="A120" t="s">
        <v>24</v>
      </c>
      <c r="B120" t="s">
        <v>166</v>
      </c>
      <c r="C120" s="5">
        <v>40806</v>
      </c>
      <c r="D120">
        <v>2011</v>
      </c>
      <c r="E120">
        <v>9</v>
      </c>
      <c r="F120" t="s">
        <v>102</v>
      </c>
      <c r="G120" t="s">
        <v>321</v>
      </c>
      <c r="H120" t="s">
        <v>342</v>
      </c>
      <c r="I120">
        <v>4</v>
      </c>
    </row>
    <row r="121" spans="1:9" x14ac:dyDescent="0.25">
      <c r="A121" t="s">
        <v>25</v>
      </c>
      <c r="B121" t="s">
        <v>135</v>
      </c>
      <c r="C121" s="5">
        <v>40831</v>
      </c>
      <c r="D121">
        <v>2011</v>
      </c>
      <c r="E121">
        <v>10</v>
      </c>
      <c r="F121" t="s">
        <v>102</v>
      </c>
      <c r="G121" t="s">
        <v>321</v>
      </c>
      <c r="H121" t="s">
        <v>343</v>
      </c>
      <c r="I121">
        <v>19</v>
      </c>
    </row>
    <row r="122" spans="1:9" x14ac:dyDescent="0.25">
      <c r="A122" t="s">
        <v>26</v>
      </c>
      <c r="B122" t="s">
        <v>141</v>
      </c>
      <c r="C122" s="5">
        <v>40862</v>
      </c>
      <c r="D122">
        <v>2011</v>
      </c>
      <c r="E122">
        <v>11</v>
      </c>
      <c r="F122" t="s">
        <v>102</v>
      </c>
      <c r="G122" t="s">
        <v>321</v>
      </c>
      <c r="H122" t="s">
        <v>344</v>
      </c>
      <c r="I122">
        <v>1</v>
      </c>
    </row>
    <row r="123" spans="1:9" x14ac:dyDescent="0.25">
      <c r="A123" t="s">
        <v>27</v>
      </c>
      <c r="B123" t="s">
        <v>190</v>
      </c>
      <c r="C123" s="5">
        <v>40975</v>
      </c>
      <c r="D123">
        <v>2012</v>
      </c>
      <c r="E123">
        <v>3</v>
      </c>
      <c r="F123" t="s">
        <v>102</v>
      </c>
      <c r="G123" t="s">
        <v>321</v>
      </c>
      <c r="H123" t="s">
        <v>345</v>
      </c>
      <c r="I123">
        <v>137</v>
      </c>
    </row>
    <row r="124" spans="1:9" x14ac:dyDescent="0.25">
      <c r="A124" t="s">
        <v>28</v>
      </c>
      <c r="B124" t="s">
        <v>194</v>
      </c>
      <c r="C124" s="5">
        <v>41022</v>
      </c>
      <c r="D124">
        <v>2012</v>
      </c>
      <c r="E124">
        <v>4</v>
      </c>
      <c r="F124" t="s">
        <v>102</v>
      </c>
      <c r="G124" t="s">
        <v>321</v>
      </c>
      <c r="H124" t="s">
        <v>346</v>
      </c>
      <c r="I124">
        <v>151</v>
      </c>
    </row>
    <row r="125" spans="1:9" x14ac:dyDescent="0.25">
      <c r="A125" t="s">
        <v>29</v>
      </c>
      <c r="B125" t="s">
        <v>198</v>
      </c>
      <c r="C125" s="5">
        <v>41036</v>
      </c>
      <c r="D125">
        <v>2012</v>
      </c>
      <c r="E125">
        <v>5</v>
      </c>
      <c r="F125" t="s">
        <v>102</v>
      </c>
      <c r="G125" t="s">
        <v>321</v>
      </c>
      <c r="H125" t="s">
        <v>347</v>
      </c>
      <c r="I125">
        <v>22</v>
      </c>
    </row>
    <row r="126" spans="1:9" x14ac:dyDescent="0.25">
      <c r="A126" t="s">
        <v>30</v>
      </c>
      <c r="B126" t="s">
        <v>198</v>
      </c>
      <c r="C126" s="5">
        <v>41060</v>
      </c>
      <c r="D126">
        <v>2012</v>
      </c>
      <c r="E126">
        <v>5</v>
      </c>
      <c r="F126" t="s">
        <v>102</v>
      </c>
      <c r="G126" t="s">
        <v>321</v>
      </c>
      <c r="H126" t="s">
        <v>348</v>
      </c>
      <c r="I126">
        <v>1</v>
      </c>
    </row>
    <row r="127" spans="1:9" x14ac:dyDescent="0.25">
      <c r="A127" t="s">
        <v>31</v>
      </c>
      <c r="B127" t="s">
        <v>200</v>
      </c>
      <c r="C127" s="5">
        <v>41072</v>
      </c>
      <c r="D127">
        <v>2012</v>
      </c>
      <c r="E127">
        <v>6</v>
      </c>
      <c r="F127" t="s">
        <v>102</v>
      </c>
      <c r="G127" t="s">
        <v>321</v>
      </c>
      <c r="H127" t="s">
        <v>349</v>
      </c>
      <c r="I127">
        <v>1</v>
      </c>
    </row>
    <row r="128" spans="1:9" x14ac:dyDescent="0.25">
      <c r="A128" t="s">
        <v>32</v>
      </c>
      <c r="B128" t="s">
        <v>200</v>
      </c>
      <c r="C128" s="5">
        <v>41074</v>
      </c>
      <c r="D128">
        <v>2012</v>
      </c>
      <c r="E128">
        <v>6</v>
      </c>
      <c r="F128" t="s">
        <v>102</v>
      </c>
      <c r="G128" t="s">
        <v>321</v>
      </c>
      <c r="H128" t="s">
        <v>350</v>
      </c>
      <c r="I128">
        <v>2</v>
      </c>
    </row>
    <row r="129" spans="1:9" x14ac:dyDescent="0.25">
      <c r="A129" t="s">
        <v>33</v>
      </c>
      <c r="B129" t="s">
        <v>200</v>
      </c>
      <c r="C129" s="5">
        <v>41080</v>
      </c>
      <c r="D129">
        <v>2012</v>
      </c>
      <c r="E129">
        <v>6</v>
      </c>
      <c r="F129" t="s">
        <v>102</v>
      </c>
      <c r="G129" t="s">
        <v>321</v>
      </c>
      <c r="H129" t="s">
        <v>351</v>
      </c>
      <c r="I129">
        <v>77</v>
      </c>
    </row>
    <row r="130" spans="1:9" x14ac:dyDescent="0.25">
      <c r="A130" t="s">
        <v>34</v>
      </c>
      <c r="B130" t="s">
        <v>200</v>
      </c>
      <c r="C130" s="5">
        <v>41087</v>
      </c>
      <c r="D130">
        <v>2012</v>
      </c>
      <c r="E130">
        <v>6</v>
      </c>
      <c r="F130" t="s">
        <v>102</v>
      </c>
      <c r="G130" t="s">
        <v>321</v>
      </c>
      <c r="H130" t="s">
        <v>352</v>
      </c>
      <c r="I130">
        <v>2</v>
      </c>
    </row>
    <row r="131" spans="1:9" x14ac:dyDescent="0.25">
      <c r="A131" t="s">
        <v>35</v>
      </c>
      <c r="B131" t="s">
        <v>202</v>
      </c>
      <c r="C131" s="5">
        <v>41117</v>
      </c>
      <c r="D131">
        <v>2012</v>
      </c>
      <c r="E131">
        <v>7</v>
      </c>
      <c r="F131" t="s">
        <v>102</v>
      </c>
      <c r="G131" t="s">
        <v>321</v>
      </c>
      <c r="H131" t="s">
        <v>353</v>
      </c>
      <c r="I131">
        <v>4</v>
      </c>
    </row>
    <row r="132" spans="1:9" x14ac:dyDescent="0.25">
      <c r="A132" t="s">
        <v>36</v>
      </c>
      <c r="B132" t="s">
        <v>205</v>
      </c>
      <c r="C132" s="5">
        <v>41122</v>
      </c>
      <c r="D132">
        <v>2012</v>
      </c>
      <c r="E132">
        <v>8</v>
      </c>
      <c r="F132" t="s">
        <v>102</v>
      </c>
      <c r="G132" t="s">
        <v>321</v>
      </c>
      <c r="H132" t="s">
        <v>354</v>
      </c>
      <c r="I132">
        <v>5</v>
      </c>
    </row>
    <row r="133" spans="1:9" x14ac:dyDescent="0.25">
      <c r="A133" t="s">
        <v>37</v>
      </c>
      <c r="B133" t="s">
        <v>205</v>
      </c>
      <c r="C133" s="5">
        <v>41136</v>
      </c>
      <c r="D133">
        <v>2012</v>
      </c>
      <c r="E133">
        <v>8</v>
      </c>
      <c r="F133" t="s">
        <v>102</v>
      </c>
      <c r="G133" t="s">
        <v>321</v>
      </c>
      <c r="H133" t="s">
        <v>355</v>
      </c>
      <c r="I133">
        <v>5</v>
      </c>
    </row>
    <row r="134" spans="1:9" x14ac:dyDescent="0.25">
      <c r="A134" t="s">
        <v>38</v>
      </c>
      <c r="B134" t="s">
        <v>207</v>
      </c>
      <c r="C134" s="5">
        <v>41164</v>
      </c>
      <c r="D134">
        <v>2012</v>
      </c>
      <c r="E134">
        <v>9</v>
      </c>
      <c r="F134" t="s">
        <v>102</v>
      </c>
      <c r="G134" t="s">
        <v>321</v>
      </c>
      <c r="H134" t="s">
        <v>356</v>
      </c>
      <c r="I134">
        <v>2</v>
      </c>
    </row>
    <row r="135" spans="1:9" x14ac:dyDescent="0.25">
      <c r="A135" t="s">
        <v>39</v>
      </c>
      <c r="B135" t="s">
        <v>207</v>
      </c>
      <c r="C135" s="5">
        <v>41178</v>
      </c>
      <c r="D135">
        <v>2012</v>
      </c>
      <c r="E135">
        <v>9</v>
      </c>
      <c r="F135" t="s">
        <v>102</v>
      </c>
      <c r="G135" t="s">
        <v>321</v>
      </c>
      <c r="H135" t="s">
        <v>357</v>
      </c>
      <c r="I135">
        <v>4</v>
      </c>
    </row>
    <row r="136" spans="1:9" x14ac:dyDescent="0.25">
      <c r="A136" t="s">
        <v>40</v>
      </c>
      <c r="B136" t="s">
        <v>169</v>
      </c>
      <c r="C136" s="5">
        <v>41207</v>
      </c>
      <c r="D136">
        <v>2012</v>
      </c>
      <c r="E136">
        <v>10</v>
      </c>
      <c r="F136" t="s">
        <v>102</v>
      </c>
      <c r="G136" t="s">
        <v>321</v>
      </c>
      <c r="H136" t="s">
        <v>358</v>
      </c>
      <c r="I136">
        <v>394</v>
      </c>
    </row>
    <row r="137" spans="1:9" x14ac:dyDescent="0.25">
      <c r="A137" t="s">
        <v>41</v>
      </c>
      <c r="B137" t="s">
        <v>174</v>
      </c>
      <c r="C137" s="5">
        <v>41228</v>
      </c>
      <c r="D137">
        <v>2012</v>
      </c>
      <c r="E137">
        <v>11</v>
      </c>
      <c r="F137" t="s">
        <v>102</v>
      </c>
      <c r="G137" t="s">
        <v>321</v>
      </c>
      <c r="H137" t="s">
        <v>359</v>
      </c>
      <c r="I137">
        <v>184</v>
      </c>
    </row>
    <row r="138" spans="1:9" x14ac:dyDescent="0.25">
      <c r="A138" t="s">
        <v>42</v>
      </c>
      <c r="B138" t="s">
        <v>185</v>
      </c>
      <c r="C138" s="5">
        <v>41253</v>
      </c>
      <c r="D138">
        <v>2012</v>
      </c>
      <c r="E138">
        <v>12</v>
      </c>
      <c r="F138" t="s">
        <v>102</v>
      </c>
      <c r="G138" t="s">
        <v>321</v>
      </c>
      <c r="H138" t="s">
        <v>360</v>
      </c>
      <c r="I138">
        <v>75</v>
      </c>
    </row>
    <row r="139" spans="1:9" x14ac:dyDescent="0.25">
      <c r="A139" t="s">
        <v>43</v>
      </c>
      <c r="B139" t="s">
        <v>212</v>
      </c>
      <c r="C139" s="5">
        <v>41290</v>
      </c>
      <c r="D139">
        <v>2013</v>
      </c>
      <c r="E139">
        <v>1</v>
      </c>
      <c r="F139" t="s">
        <v>102</v>
      </c>
      <c r="G139" t="s">
        <v>321</v>
      </c>
      <c r="H139" t="s">
        <v>361</v>
      </c>
      <c r="I139">
        <v>43</v>
      </c>
    </row>
    <row r="140" spans="1:9" x14ac:dyDescent="0.25">
      <c r="A140" t="s">
        <v>44</v>
      </c>
      <c r="B140" t="s">
        <v>214</v>
      </c>
      <c r="C140" s="5">
        <v>41319</v>
      </c>
      <c r="D140">
        <v>2013</v>
      </c>
      <c r="E140">
        <v>2</v>
      </c>
      <c r="F140" t="s">
        <v>102</v>
      </c>
      <c r="G140" t="s">
        <v>321</v>
      </c>
      <c r="H140" t="s">
        <v>362</v>
      </c>
      <c r="I140">
        <v>139</v>
      </c>
    </row>
    <row r="141" spans="1:9" x14ac:dyDescent="0.25">
      <c r="A141" t="s">
        <v>45</v>
      </c>
      <c r="B141" t="s">
        <v>216</v>
      </c>
      <c r="C141" s="5">
        <v>41359</v>
      </c>
      <c r="D141">
        <v>2013</v>
      </c>
      <c r="E141">
        <v>3</v>
      </c>
      <c r="F141" t="s">
        <v>102</v>
      </c>
      <c r="G141" t="s">
        <v>321</v>
      </c>
      <c r="H141" t="s">
        <v>363</v>
      </c>
      <c r="I141">
        <v>88</v>
      </c>
    </row>
    <row r="142" spans="1:9" x14ac:dyDescent="0.25">
      <c r="A142" t="s">
        <v>46</v>
      </c>
      <c r="B142" t="s">
        <v>218</v>
      </c>
      <c r="C142" s="5">
        <v>41386</v>
      </c>
      <c r="D142">
        <v>2013</v>
      </c>
      <c r="E142">
        <v>4</v>
      </c>
      <c r="F142" t="s">
        <v>102</v>
      </c>
      <c r="G142" t="s">
        <v>321</v>
      </c>
      <c r="H142" t="s">
        <v>364</v>
      </c>
      <c r="I142">
        <v>32</v>
      </c>
    </row>
    <row r="143" spans="1:9" x14ac:dyDescent="0.25">
      <c r="A143" t="s">
        <v>47</v>
      </c>
      <c r="B143" t="s">
        <v>220</v>
      </c>
      <c r="C143" s="5">
        <v>41395</v>
      </c>
      <c r="D143">
        <v>2013</v>
      </c>
      <c r="E143">
        <v>5</v>
      </c>
      <c r="F143" t="s">
        <v>102</v>
      </c>
      <c r="G143" t="s">
        <v>321</v>
      </c>
      <c r="H143" t="s">
        <v>365</v>
      </c>
      <c r="I143">
        <v>23</v>
      </c>
    </row>
    <row r="144" spans="1:9" x14ac:dyDescent="0.25">
      <c r="A144" t="s">
        <v>48</v>
      </c>
      <c r="B144" t="s">
        <v>222</v>
      </c>
      <c r="C144" s="5">
        <v>41431</v>
      </c>
      <c r="D144">
        <v>2013</v>
      </c>
      <c r="E144">
        <v>6</v>
      </c>
      <c r="F144" t="s">
        <v>102</v>
      </c>
      <c r="G144" t="s">
        <v>321</v>
      </c>
      <c r="H144" t="s">
        <v>366</v>
      </c>
      <c r="I144">
        <v>16</v>
      </c>
    </row>
    <row r="145" spans="1:9" x14ac:dyDescent="0.25">
      <c r="A145" t="s">
        <v>49</v>
      </c>
      <c r="B145" t="s">
        <v>222</v>
      </c>
      <c r="C145" s="5">
        <v>41444</v>
      </c>
      <c r="D145">
        <v>2013</v>
      </c>
      <c r="E145">
        <v>6</v>
      </c>
      <c r="F145" t="s">
        <v>102</v>
      </c>
      <c r="G145" t="s">
        <v>321</v>
      </c>
      <c r="H145" t="s">
        <v>367</v>
      </c>
      <c r="I145">
        <v>2</v>
      </c>
    </row>
    <row r="146" spans="1:9" x14ac:dyDescent="0.25">
      <c r="A146" t="s">
        <v>50</v>
      </c>
      <c r="B146" t="s">
        <v>222</v>
      </c>
      <c r="C146" s="5">
        <v>41453</v>
      </c>
      <c r="D146">
        <v>2013</v>
      </c>
      <c r="E146">
        <v>6</v>
      </c>
      <c r="F146" t="s">
        <v>102</v>
      </c>
      <c r="G146" t="s">
        <v>321</v>
      </c>
      <c r="H146" t="s">
        <v>368</v>
      </c>
      <c r="I146">
        <v>4</v>
      </c>
    </row>
    <row r="147" spans="1:9" x14ac:dyDescent="0.25">
      <c r="A147" t="s">
        <v>51</v>
      </c>
      <c r="B147" t="s">
        <v>224</v>
      </c>
      <c r="C147" s="5">
        <v>41465</v>
      </c>
      <c r="D147">
        <v>2013</v>
      </c>
      <c r="E147">
        <v>7</v>
      </c>
      <c r="F147" t="s">
        <v>102</v>
      </c>
      <c r="G147" t="s">
        <v>321</v>
      </c>
      <c r="H147" t="s">
        <v>369</v>
      </c>
      <c r="I147">
        <v>64</v>
      </c>
    </row>
    <row r="148" spans="1:9" x14ac:dyDescent="0.25">
      <c r="A148" t="s">
        <v>52</v>
      </c>
      <c r="B148" t="s">
        <v>224</v>
      </c>
      <c r="C148" s="5">
        <v>41470</v>
      </c>
      <c r="D148">
        <v>2013</v>
      </c>
      <c r="E148">
        <v>7</v>
      </c>
      <c r="F148" t="s">
        <v>102</v>
      </c>
      <c r="G148" t="s">
        <v>321</v>
      </c>
      <c r="H148" t="s">
        <v>370</v>
      </c>
      <c r="I148">
        <v>1</v>
      </c>
    </row>
    <row r="149" spans="1:9" x14ac:dyDescent="0.25">
      <c r="A149" t="s">
        <v>53</v>
      </c>
      <c r="B149" t="s">
        <v>226</v>
      </c>
      <c r="C149" s="5">
        <v>41493</v>
      </c>
      <c r="D149">
        <v>2013</v>
      </c>
      <c r="E149">
        <v>8</v>
      </c>
      <c r="F149" t="s">
        <v>102</v>
      </c>
      <c r="G149" t="s">
        <v>321</v>
      </c>
      <c r="H149" t="s">
        <v>371</v>
      </c>
      <c r="I149">
        <v>7</v>
      </c>
    </row>
    <row r="150" spans="1:9" x14ac:dyDescent="0.25">
      <c r="A150" t="s">
        <v>54</v>
      </c>
      <c r="B150" t="s">
        <v>226</v>
      </c>
      <c r="C150" s="5">
        <v>41507</v>
      </c>
      <c r="D150">
        <v>2013</v>
      </c>
      <c r="E150">
        <v>8</v>
      </c>
      <c r="F150" t="s">
        <v>102</v>
      </c>
      <c r="G150" t="s">
        <v>321</v>
      </c>
      <c r="H150" t="s">
        <v>372</v>
      </c>
      <c r="I150">
        <v>3</v>
      </c>
    </row>
    <row r="151" spans="1:9" x14ac:dyDescent="0.25">
      <c r="A151" t="s">
        <v>55</v>
      </c>
      <c r="B151" t="s">
        <v>228</v>
      </c>
      <c r="C151" s="5">
        <v>41521</v>
      </c>
      <c r="D151">
        <v>2013</v>
      </c>
      <c r="E151">
        <v>9</v>
      </c>
      <c r="F151" t="s">
        <v>102</v>
      </c>
      <c r="G151" t="s">
        <v>321</v>
      </c>
      <c r="H151" t="s">
        <v>373</v>
      </c>
      <c r="I151">
        <v>3</v>
      </c>
    </row>
    <row r="152" spans="1:9" x14ac:dyDescent="0.25">
      <c r="A152" t="s">
        <v>56</v>
      </c>
      <c r="B152" t="s">
        <v>230</v>
      </c>
      <c r="C152" s="5">
        <v>41766</v>
      </c>
      <c r="D152">
        <v>2014</v>
      </c>
      <c r="E152">
        <v>5</v>
      </c>
      <c r="F152" t="s">
        <v>102</v>
      </c>
      <c r="G152" t="s">
        <v>321</v>
      </c>
      <c r="H152" t="s">
        <v>374</v>
      </c>
      <c r="I152">
        <v>12</v>
      </c>
    </row>
    <row r="153" spans="1:9" x14ac:dyDescent="0.25">
      <c r="A153" t="s">
        <v>57</v>
      </c>
      <c r="B153" t="s">
        <v>232</v>
      </c>
      <c r="C153" s="5">
        <v>41801</v>
      </c>
      <c r="D153">
        <v>2014</v>
      </c>
      <c r="E153">
        <v>6</v>
      </c>
      <c r="F153" t="s">
        <v>102</v>
      </c>
      <c r="G153" t="s">
        <v>321</v>
      </c>
      <c r="H153" t="s">
        <v>375</v>
      </c>
      <c r="I153">
        <v>5</v>
      </c>
    </row>
    <row r="154" spans="1:9" x14ac:dyDescent="0.25">
      <c r="A154" t="s">
        <v>58</v>
      </c>
      <c r="B154" t="s">
        <v>232</v>
      </c>
      <c r="C154" s="5">
        <v>41808</v>
      </c>
      <c r="D154">
        <v>2014</v>
      </c>
      <c r="E154">
        <v>6</v>
      </c>
      <c r="F154" t="s">
        <v>102</v>
      </c>
      <c r="G154" t="s">
        <v>321</v>
      </c>
      <c r="H154" t="s">
        <v>376</v>
      </c>
      <c r="I154">
        <v>11</v>
      </c>
    </row>
    <row r="155" spans="1:9" x14ac:dyDescent="0.25">
      <c r="A155" t="s">
        <v>59</v>
      </c>
      <c r="B155" t="s">
        <v>234</v>
      </c>
      <c r="C155" s="5">
        <v>41822</v>
      </c>
      <c r="D155">
        <v>2014</v>
      </c>
      <c r="E155">
        <v>7</v>
      </c>
      <c r="F155" t="s">
        <v>102</v>
      </c>
      <c r="G155" t="s">
        <v>321</v>
      </c>
      <c r="H155" t="s">
        <v>377</v>
      </c>
      <c r="I155">
        <v>9</v>
      </c>
    </row>
    <row r="156" spans="1:9" x14ac:dyDescent="0.25">
      <c r="A156" t="s">
        <v>60</v>
      </c>
      <c r="B156" t="s">
        <v>234</v>
      </c>
      <c r="C156" s="5">
        <v>41841</v>
      </c>
      <c r="D156">
        <v>2014</v>
      </c>
      <c r="E156">
        <v>7</v>
      </c>
      <c r="F156" t="s">
        <v>102</v>
      </c>
      <c r="G156" t="s">
        <v>321</v>
      </c>
      <c r="H156" t="s">
        <v>378</v>
      </c>
      <c r="I156">
        <v>1</v>
      </c>
    </row>
    <row r="157" spans="1:9" x14ac:dyDescent="0.25">
      <c r="A157" t="s">
        <v>61</v>
      </c>
      <c r="B157" t="s">
        <v>236</v>
      </c>
      <c r="C157" s="5">
        <v>41859</v>
      </c>
      <c r="D157">
        <v>2014</v>
      </c>
      <c r="E157">
        <v>8</v>
      </c>
      <c r="F157" t="s">
        <v>102</v>
      </c>
      <c r="G157" t="s">
        <v>321</v>
      </c>
      <c r="H157" t="s">
        <v>379</v>
      </c>
      <c r="I157">
        <v>70</v>
      </c>
    </row>
    <row r="158" spans="1:9" x14ac:dyDescent="0.25">
      <c r="A158" t="s">
        <v>62</v>
      </c>
      <c r="B158" t="s">
        <v>238</v>
      </c>
      <c r="C158" s="5">
        <v>41887</v>
      </c>
      <c r="D158">
        <v>2014</v>
      </c>
      <c r="E158">
        <v>9</v>
      </c>
      <c r="F158" t="s">
        <v>102</v>
      </c>
      <c r="G158" t="s">
        <v>321</v>
      </c>
      <c r="H158" t="s">
        <v>380</v>
      </c>
      <c r="I158">
        <v>2</v>
      </c>
    </row>
    <row r="159" spans="1:9" x14ac:dyDescent="0.25">
      <c r="A159" t="s">
        <v>63</v>
      </c>
      <c r="B159" t="s">
        <v>238</v>
      </c>
      <c r="C159" s="5">
        <v>41891</v>
      </c>
      <c r="D159">
        <v>2014</v>
      </c>
      <c r="E159">
        <v>9</v>
      </c>
      <c r="F159" t="s">
        <v>102</v>
      </c>
      <c r="G159" t="s">
        <v>321</v>
      </c>
      <c r="H159" t="s">
        <v>381</v>
      </c>
      <c r="I159">
        <v>4</v>
      </c>
    </row>
    <row r="160" spans="1:9" x14ac:dyDescent="0.25">
      <c r="A160" t="s">
        <v>64</v>
      </c>
      <c r="B160" t="s">
        <v>238</v>
      </c>
      <c r="C160" s="5">
        <v>41899</v>
      </c>
      <c r="D160">
        <v>2014</v>
      </c>
      <c r="E160">
        <v>9</v>
      </c>
      <c r="F160" t="s">
        <v>102</v>
      </c>
      <c r="G160" t="s">
        <v>321</v>
      </c>
      <c r="H160" t="s">
        <v>382</v>
      </c>
      <c r="I160">
        <v>4</v>
      </c>
    </row>
    <row r="161" spans="1:9" x14ac:dyDescent="0.25">
      <c r="A161" t="s">
        <v>65</v>
      </c>
      <c r="B161" t="s">
        <v>240</v>
      </c>
      <c r="C161" s="5">
        <v>42011</v>
      </c>
      <c r="D161">
        <v>2015</v>
      </c>
      <c r="E161">
        <v>1</v>
      </c>
      <c r="F161" t="s">
        <v>102</v>
      </c>
      <c r="G161" t="s">
        <v>321</v>
      </c>
      <c r="H161" t="s">
        <v>383</v>
      </c>
      <c r="I161">
        <v>78</v>
      </c>
    </row>
    <row r="162" spans="1:9" x14ac:dyDescent="0.25">
      <c r="A162" t="s">
        <v>66</v>
      </c>
      <c r="B162" t="s">
        <v>240</v>
      </c>
      <c r="C162" s="5">
        <v>42032</v>
      </c>
      <c r="D162">
        <v>2015</v>
      </c>
      <c r="E162">
        <v>1</v>
      </c>
      <c r="F162" t="s">
        <v>102</v>
      </c>
      <c r="G162" t="s">
        <v>321</v>
      </c>
      <c r="H162" t="s">
        <v>384</v>
      </c>
      <c r="I162">
        <v>122</v>
      </c>
    </row>
    <row r="163" spans="1:9" x14ac:dyDescent="0.25">
      <c r="A163" t="s">
        <v>67</v>
      </c>
      <c r="B163" t="s">
        <v>242</v>
      </c>
      <c r="C163" s="5">
        <v>42055</v>
      </c>
      <c r="D163">
        <v>2015</v>
      </c>
      <c r="E163">
        <v>2</v>
      </c>
      <c r="F163" t="s">
        <v>102</v>
      </c>
      <c r="G163" t="s">
        <v>321</v>
      </c>
      <c r="H163" t="s">
        <v>385</v>
      </c>
      <c r="I163">
        <v>146</v>
      </c>
    </row>
    <row r="164" spans="1:9" x14ac:dyDescent="0.25">
      <c r="A164" t="s">
        <v>68</v>
      </c>
      <c r="B164" t="s">
        <v>244</v>
      </c>
      <c r="C164" s="5">
        <v>42193</v>
      </c>
      <c r="D164">
        <v>2015</v>
      </c>
      <c r="E164">
        <v>7</v>
      </c>
      <c r="F164" t="s">
        <v>102</v>
      </c>
      <c r="G164" t="s">
        <v>321</v>
      </c>
      <c r="H164" t="s">
        <v>386</v>
      </c>
      <c r="I164">
        <v>25</v>
      </c>
    </row>
    <row r="165" spans="1:9" x14ac:dyDescent="0.25">
      <c r="A165" t="s">
        <v>69</v>
      </c>
      <c r="B165" t="s">
        <v>246</v>
      </c>
      <c r="C165" s="5">
        <v>42234</v>
      </c>
      <c r="D165">
        <v>2015</v>
      </c>
      <c r="E165">
        <v>8</v>
      </c>
      <c r="F165" t="s">
        <v>102</v>
      </c>
      <c r="G165" t="s">
        <v>321</v>
      </c>
      <c r="H165" t="s">
        <v>387</v>
      </c>
      <c r="I165">
        <v>126</v>
      </c>
    </row>
    <row r="166" spans="1:9" x14ac:dyDescent="0.25">
      <c r="A166" t="s">
        <v>70</v>
      </c>
      <c r="B166" t="s">
        <v>246</v>
      </c>
      <c r="C166" s="5">
        <v>42241</v>
      </c>
      <c r="D166">
        <v>2015</v>
      </c>
      <c r="E166">
        <v>8</v>
      </c>
      <c r="F166" t="s">
        <v>102</v>
      </c>
      <c r="G166" t="s">
        <v>321</v>
      </c>
      <c r="H166" t="s">
        <v>388</v>
      </c>
      <c r="I166">
        <v>1</v>
      </c>
    </row>
    <row r="167" spans="1:9" x14ac:dyDescent="0.25">
      <c r="A167" t="s">
        <v>71</v>
      </c>
      <c r="B167" t="s">
        <v>248</v>
      </c>
      <c r="C167" s="5">
        <v>42272</v>
      </c>
      <c r="D167">
        <v>2015</v>
      </c>
      <c r="E167">
        <v>9</v>
      </c>
      <c r="F167" t="s">
        <v>102</v>
      </c>
      <c r="G167" t="s">
        <v>321</v>
      </c>
      <c r="H167" t="s">
        <v>389</v>
      </c>
      <c r="I167">
        <v>640</v>
      </c>
    </row>
    <row r="168" spans="1:9" x14ac:dyDescent="0.25">
      <c r="A168" t="s">
        <v>72</v>
      </c>
      <c r="B168" t="s">
        <v>250</v>
      </c>
      <c r="C168" s="5">
        <v>42377</v>
      </c>
      <c r="D168">
        <v>2016</v>
      </c>
      <c r="E168">
        <v>1</v>
      </c>
      <c r="F168" t="s">
        <v>102</v>
      </c>
      <c r="G168" t="s">
        <v>321</v>
      </c>
      <c r="H168" t="s">
        <v>390</v>
      </c>
      <c r="I168">
        <v>59</v>
      </c>
    </row>
    <row r="169" spans="1:9" x14ac:dyDescent="0.25">
      <c r="A169" t="s">
        <v>73</v>
      </c>
      <c r="B169" t="s">
        <v>256</v>
      </c>
      <c r="C169" s="5">
        <v>42500</v>
      </c>
      <c r="D169">
        <v>2016</v>
      </c>
      <c r="E169">
        <v>5</v>
      </c>
      <c r="F169" t="s">
        <v>102</v>
      </c>
      <c r="G169" t="s">
        <v>321</v>
      </c>
      <c r="H169" t="s">
        <v>391</v>
      </c>
      <c r="I169">
        <v>81</v>
      </c>
    </row>
    <row r="170" spans="1:9" x14ac:dyDescent="0.25">
      <c r="A170" t="s">
        <v>74</v>
      </c>
      <c r="B170" t="s">
        <v>256</v>
      </c>
      <c r="C170" s="5">
        <v>42507</v>
      </c>
      <c r="D170">
        <v>2016</v>
      </c>
      <c r="E170">
        <v>5</v>
      </c>
      <c r="F170" t="s">
        <v>102</v>
      </c>
      <c r="G170" t="s">
        <v>321</v>
      </c>
      <c r="H170" t="s">
        <v>392</v>
      </c>
      <c r="I170">
        <v>52</v>
      </c>
    </row>
    <row r="171" spans="1:9" x14ac:dyDescent="0.25">
      <c r="A171" t="s">
        <v>75</v>
      </c>
      <c r="B171" t="s">
        <v>256</v>
      </c>
      <c r="C171" s="5">
        <v>42521</v>
      </c>
      <c r="D171">
        <v>2016</v>
      </c>
      <c r="E171">
        <v>5</v>
      </c>
      <c r="F171" t="s">
        <v>102</v>
      </c>
      <c r="G171" t="s">
        <v>321</v>
      </c>
      <c r="H171" t="s">
        <v>393</v>
      </c>
      <c r="I171">
        <v>53</v>
      </c>
    </row>
    <row r="172" spans="1:9" x14ac:dyDescent="0.25">
      <c r="A172" t="s">
        <v>76</v>
      </c>
      <c r="B172" t="s">
        <v>258</v>
      </c>
      <c r="C172" s="5">
        <v>42522</v>
      </c>
      <c r="D172">
        <v>2016</v>
      </c>
      <c r="E172">
        <v>6</v>
      </c>
      <c r="F172" t="s">
        <v>102</v>
      </c>
      <c r="G172" t="s">
        <v>321</v>
      </c>
      <c r="H172" t="s">
        <v>394</v>
      </c>
      <c r="I172">
        <v>35</v>
      </c>
    </row>
    <row r="173" spans="1:9" x14ac:dyDescent="0.25">
      <c r="A173" t="s">
        <v>77</v>
      </c>
      <c r="B173" t="s">
        <v>260</v>
      </c>
      <c r="C173" s="5">
        <v>42563</v>
      </c>
      <c r="D173">
        <v>2016</v>
      </c>
      <c r="E173">
        <v>7</v>
      </c>
      <c r="F173" t="s">
        <v>102</v>
      </c>
      <c r="G173" t="s">
        <v>321</v>
      </c>
      <c r="H173" t="s">
        <v>395</v>
      </c>
      <c r="I173">
        <v>63</v>
      </c>
    </row>
    <row r="174" spans="1:9" x14ac:dyDescent="0.25">
      <c r="A174" t="s">
        <v>78</v>
      </c>
      <c r="B174" t="s">
        <v>260</v>
      </c>
      <c r="C174" s="5">
        <v>42572</v>
      </c>
      <c r="D174">
        <v>2016</v>
      </c>
      <c r="E174">
        <v>7</v>
      </c>
      <c r="F174" t="s">
        <v>102</v>
      </c>
      <c r="G174" t="s">
        <v>321</v>
      </c>
      <c r="H174" t="s">
        <v>396</v>
      </c>
      <c r="I174">
        <v>90</v>
      </c>
    </row>
    <row r="175" spans="1:9" x14ac:dyDescent="0.25">
      <c r="A175" t="s">
        <v>79</v>
      </c>
      <c r="B175" t="s">
        <v>262</v>
      </c>
      <c r="C175" s="5">
        <v>42599</v>
      </c>
      <c r="D175">
        <v>2016</v>
      </c>
      <c r="E175">
        <v>8</v>
      </c>
      <c r="F175" t="s">
        <v>102</v>
      </c>
      <c r="G175" t="s">
        <v>321</v>
      </c>
      <c r="H175" t="s">
        <v>397</v>
      </c>
      <c r="I175">
        <v>397</v>
      </c>
    </row>
    <row r="176" spans="1:9" x14ac:dyDescent="0.25">
      <c r="A176" t="s">
        <v>80</v>
      </c>
      <c r="B176" t="s">
        <v>262</v>
      </c>
      <c r="C176" s="5">
        <v>42605</v>
      </c>
      <c r="D176">
        <v>2016</v>
      </c>
      <c r="E176">
        <v>8</v>
      </c>
      <c r="F176" t="s">
        <v>102</v>
      </c>
      <c r="G176" t="s">
        <v>321</v>
      </c>
      <c r="H176" t="s">
        <v>398</v>
      </c>
      <c r="I176">
        <v>152</v>
      </c>
    </row>
    <row r="177" spans="1:9" x14ac:dyDescent="0.25">
      <c r="A177" t="s">
        <v>81</v>
      </c>
      <c r="B177" t="s">
        <v>264</v>
      </c>
      <c r="C177" s="5">
        <v>42619</v>
      </c>
      <c r="D177">
        <v>2016</v>
      </c>
      <c r="E177">
        <v>9</v>
      </c>
      <c r="F177" t="s">
        <v>102</v>
      </c>
      <c r="G177" t="s">
        <v>321</v>
      </c>
      <c r="H177" t="s">
        <v>399</v>
      </c>
      <c r="I177">
        <v>121</v>
      </c>
    </row>
    <row r="178" spans="1:9" x14ac:dyDescent="0.25">
      <c r="A178" t="s">
        <v>82</v>
      </c>
      <c r="B178" t="s">
        <v>264</v>
      </c>
      <c r="C178" s="5">
        <v>42620</v>
      </c>
      <c r="D178">
        <v>2016</v>
      </c>
      <c r="E178">
        <v>9</v>
      </c>
      <c r="F178" t="s">
        <v>102</v>
      </c>
      <c r="G178" t="s">
        <v>321</v>
      </c>
      <c r="H178" t="s">
        <v>400</v>
      </c>
      <c r="I178">
        <v>744</v>
      </c>
    </row>
    <row r="179" spans="1:9" x14ac:dyDescent="0.25">
      <c r="A179" t="s">
        <v>83</v>
      </c>
      <c r="B179" t="s">
        <v>264</v>
      </c>
      <c r="C179" s="5">
        <v>42634</v>
      </c>
      <c r="D179">
        <v>2016</v>
      </c>
      <c r="E179">
        <v>9</v>
      </c>
      <c r="F179" t="s">
        <v>102</v>
      </c>
      <c r="G179" t="s">
        <v>321</v>
      </c>
      <c r="H179" t="s">
        <v>401</v>
      </c>
      <c r="I179">
        <v>337</v>
      </c>
    </row>
    <row r="180" spans="1:9" x14ac:dyDescent="0.25">
      <c r="A180" t="s">
        <v>84</v>
      </c>
      <c r="B180" t="s">
        <v>252</v>
      </c>
      <c r="C180" s="5">
        <v>42645</v>
      </c>
      <c r="D180">
        <v>2016</v>
      </c>
      <c r="E180">
        <v>10</v>
      </c>
      <c r="F180" t="s">
        <v>102</v>
      </c>
      <c r="G180" t="s">
        <v>321</v>
      </c>
      <c r="H180" t="s">
        <v>402</v>
      </c>
      <c r="I180">
        <v>603</v>
      </c>
    </row>
    <row r="181" spans="1:9" x14ac:dyDescent="0.25">
      <c r="A181" t="s">
        <v>85</v>
      </c>
      <c r="B181" t="s">
        <v>254</v>
      </c>
      <c r="C181" s="5">
        <v>42719</v>
      </c>
      <c r="D181">
        <v>2016</v>
      </c>
      <c r="E181">
        <v>12</v>
      </c>
      <c r="F181" t="s">
        <v>102</v>
      </c>
      <c r="G181" t="s">
        <v>321</v>
      </c>
      <c r="H181" t="s">
        <v>403</v>
      </c>
      <c r="I181">
        <v>496</v>
      </c>
    </row>
    <row r="182" spans="1:9" x14ac:dyDescent="0.25">
      <c r="A182" t="s">
        <v>86</v>
      </c>
      <c r="B182" t="s">
        <v>266</v>
      </c>
      <c r="C182" s="5">
        <v>42740</v>
      </c>
      <c r="D182">
        <v>2017</v>
      </c>
      <c r="E182">
        <v>1</v>
      </c>
      <c r="F182" t="s">
        <v>102</v>
      </c>
      <c r="G182" t="s">
        <v>321</v>
      </c>
      <c r="H182" t="s">
        <v>404</v>
      </c>
      <c r="I182">
        <v>314</v>
      </c>
    </row>
    <row r="183" spans="1:9" x14ac:dyDescent="0.25">
      <c r="A183" t="s">
        <v>87</v>
      </c>
      <c r="B183" t="s">
        <v>270</v>
      </c>
      <c r="C183" s="5">
        <v>42788</v>
      </c>
      <c r="D183">
        <v>2017</v>
      </c>
      <c r="E183">
        <v>2</v>
      </c>
      <c r="F183" t="s">
        <v>102</v>
      </c>
      <c r="G183" t="s">
        <v>321</v>
      </c>
      <c r="H183" t="s">
        <v>405</v>
      </c>
      <c r="I183">
        <v>90</v>
      </c>
    </row>
    <row r="184" spans="1:9" x14ac:dyDescent="0.25">
      <c r="A184" t="s">
        <v>88</v>
      </c>
      <c r="B184" t="s">
        <v>272</v>
      </c>
      <c r="C184" s="5">
        <v>42893</v>
      </c>
      <c r="D184">
        <v>2017</v>
      </c>
      <c r="E184">
        <v>6</v>
      </c>
      <c r="F184" t="s">
        <v>102</v>
      </c>
      <c r="G184" t="s">
        <v>321</v>
      </c>
      <c r="H184" t="s">
        <v>406</v>
      </c>
      <c r="I184">
        <v>343</v>
      </c>
    </row>
    <row r="185" spans="1:9" x14ac:dyDescent="0.25">
      <c r="A185" t="s">
        <v>89</v>
      </c>
      <c r="B185" t="s">
        <v>272</v>
      </c>
      <c r="C185" s="5">
        <v>42905</v>
      </c>
      <c r="D185">
        <v>2017</v>
      </c>
      <c r="E185">
        <v>6</v>
      </c>
      <c r="F185" t="s">
        <v>102</v>
      </c>
      <c r="G185" t="s">
        <v>321</v>
      </c>
      <c r="H185" t="s">
        <v>407</v>
      </c>
      <c r="I185">
        <v>60</v>
      </c>
    </row>
    <row r="186" spans="1:9" x14ac:dyDescent="0.25">
      <c r="A186" t="s">
        <v>90</v>
      </c>
      <c r="B186" t="s">
        <v>272</v>
      </c>
      <c r="C186" s="5">
        <v>42910</v>
      </c>
      <c r="D186">
        <v>2017</v>
      </c>
      <c r="E186">
        <v>6</v>
      </c>
      <c r="F186" t="s">
        <v>102</v>
      </c>
      <c r="G186" t="s">
        <v>321</v>
      </c>
      <c r="H186" t="s">
        <v>408</v>
      </c>
      <c r="I186">
        <v>51</v>
      </c>
    </row>
    <row r="187" spans="1:9" x14ac:dyDescent="0.25">
      <c r="A187" t="s">
        <v>91</v>
      </c>
      <c r="B187" t="s">
        <v>274</v>
      </c>
      <c r="C187" s="5">
        <v>42948</v>
      </c>
      <c r="D187">
        <v>2017</v>
      </c>
      <c r="E187">
        <v>8</v>
      </c>
      <c r="F187" t="s">
        <v>102</v>
      </c>
      <c r="G187" t="s">
        <v>321</v>
      </c>
      <c r="H187" t="s">
        <v>409</v>
      </c>
      <c r="I187">
        <v>119</v>
      </c>
    </row>
    <row r="188" spans="1:9" x14ac:dyDescent="0.25">
      <c r="A188" t="s">
        <v>92</v>
      </c>
      <c r="B188" t="s">
        <v>274</v>
      </c>
      <c r="C188" s="5">
        <v>42971</v>
      </c>
      <c r="D188">
        <v>2017</v>
      </c>
      <c r="E188">
        <v>8</v>
      </c>
      <c r="F188" t="s">
        <v>102</v>
      </c>
      <c r="G188" t="s">
        <v>321</v>
      </c>
      <c r="H188" t="s">
        <v>410</v>
      </c>
      <c r="I188">
        <v>442</v>
      </c>
    </row>
    <row r="189" spans="1:9" x14ac:dyDescent="0.25">
      <c r="A189" t="s">
        <v>93</v>
      </c>
      <c r="B189" t="s">
        <v>274</v>
      </c>
      <c r="C189" s="5">
        <v>42977</v>
      </c>
      <c r="D189">
        <v>2017</v>
      </c>
      <c r="E189">
        <v>8</v>
      </c>
      <c r="F189" t="s">
        <v>102</v>
      </c>
      <c r="G189" t="s">
        <v>321</v>
      </c>
      <c r="H189" t="s">
        <v>411</v>
      </c>
      <c r="I189">
        <v>494</v>
      </c>
    </row>
    <row r="190" spans="1:9" x14ac:dyDescent="0.25">
      <c r="A190" t="s">
        <v>94</v>
      </c>
      <c r="B190" t="s">
        <v>276</v>
      </c>
      <c r="C190" s="5">
        <v>43005</v>
      </c>
      <c r="D190">
        <v>2017</v>
      </c>
      <c r="E190">
        <v>9</v>
      </c>
      <c r="F190" t="s">
        <v>102</v>
      </c>
      <c r="G190" t="s">
        <v>321</v>
      </c>
      <c r="H190" t="s">
        <v>412</v>
      </c>
      <c r="I190">
        <v>449</v>
      </c>
    </row>
    <row r="191" spans="1:9" x14ac:dyDescent="0.25">
      <c r="A191" t="s">
        <v>95</v>
      </c>
      <c r="B191" t="s">
        <v>268</v>
      </c>
      <c r="C191" s="5">
        <v>43034</v>
      </c>
      <c r="D191">
        <v>2017</v>
      </c>
      <c r="E191">
        <v>10</v>
      </c>
      <c r="F191" t="s">
        <v>102</v>
      </c>
      <c r="G191" t="s">
        <v>321</v>
      </c>
      <c r="H191" t="s">
        <v>413</v>
      </c>
      <c r="I191">
        <v>0</v>
      </c>
    </row>
    <row r="192" spans="1:9" x14ac:dyDescent="0.25">
      <c r="A192" t="s">
        <v>96</v>
      </c>
      <c r="B192" t="s">
        <v>278</v>
      </c>
      <c r="C192" s="5">
        <v>43165</v>
      </c>
      <c r="D192">
        <v>2018</v>
      </c>
      <c r="E192">
        <v>3</v>
      </c>
      <c r="F192" t="s">
        <v>102</v>
      </c>
      <c r="G192" t="s">
        <v>321</v>
      </c>
      <c r="H192" t="s">
        <v>414</v>
      </c>
      <c r="I192">
        <v>90</v>
      </c>
    </row>
    <row r="193" spans="1:9" x14ac:dyDescent="0.25">
      <c r="A193" t="s">
        <v>97</v>
      </c>
      <c r="B193" t="s">
        <v>280</v>
      </c>
      <c r="C193" s="5">
        <v>43193</v>
      </c>
      <c r="D193">
        <v>2018</v>
      </c>
      <c r="E193">
        <v>4</v>
      </c>
      <c r="F193" t="s">
        <v>102</v>
      </c>
      <c r="G193" t="s">
        <v>321</v>
      </c>
      <c r="H193" t="s">
        <v>415</v>
      </c>
      <c r="I193">
        <v>64</v>
      </c>
    </row>
    <row r="194" spans="1:9" x14ac:dyDescent="0.25">
      <c r="A194" t="s">
        <v>98</v>
      </c>
      <c r="B194" t="s">
        <v>282</v>
      </c>
      <c r="C194" s="5">
        <v>43238</v>
      </c>
      <c r="D194">
        <v>2018</v>
      </c>
      <c r="E194">
        <v>5</v>
      </c>
      <c r="F194" t="s">
        <v>102</v>
      </c>
      <c r="G194" t="s">
        <v>321</v>
      </c>
      <c r="H194" t="s">
        <v>416</v>
      </c>
      <c r="I194">
        <v>52</v>
      </c>
    </row>
    <row r="195" spans="1:9" x14ac:dyDescent="0.25">
      <c r="A195" t="s">
        <v>99</v>
      </c>
      <c r="B195" t="s">
        <v>284</v>
      </c>
      <c r="C195" s="5">
        <v>43258</v>
      </c>
      <c r="D195">
        <v>2018</v>
      </c>
      <c r="E195">
        <v>6</v>
      </c>
      <c r="F195" t="s">
        <v>102</v>
      </c>
      <c r="G195" t="s">
        <v>321</v>
      </c>
      <c r="H195" t="s">
        <v>417</v>
      </c>
      <c r="I195">
        <v>95</v>
      </c>
    </row>
    <row r="196" spans="1:9" x14ac:dyDescent="0.25">
      <c r="A196" t="s">
        <v>100</v>
      </c>
      <c r="B196" t="s">
        <v>284</v>
      </c>
      <c r="C196" s="5">
        <v>43262</v>
      </c>
      <c r="D196">
        <v>2018</v>
      </c>
      <c r="E196">
        <v>6</v>
      </c>
      <c r="F196" t="s">
        <v>102</v>
      </c>
      <c r="G196" t="s">
        <v>321</v>
      </c>
      <c r="H196" t="s">
        <v>418</v>
      </c>
      <c r="I196">
        <v>19</v>
      </c>
    </row>
    <row r="197" spans="1:9" x14ac:dyDescent="0.25">
      <c r="A197" t="s">
        <v>3</v>
      </c>
      <c r="B197" t="s">
        <v>118</v>
      </c>
      <c r="C197" s="5">
        <v>40308</v>
      </c>
      <c r="D197">
        <v>2010</v>
      </c>
      <c r="E197">
        <v>5</v>
      </c>
      <c r="F197" t="s">
        <v>102</v>
      </c>
      <c r="G197" t="s">
        <v>419</v>
      </c>
      <c r="H197" t="s">
        <v>420</v>
      </c>
      <c r="I197">
        <v>153</v>
      </c>
    </row>
    <row r="198" spans="1:9" x14ac:dyDescent="0.25">
      <c r="A198" t="s">
        <v>4</v>
      </c>
      <c r="B198" t="s">
        <v>123</v>
      </c>
      <c r="C198" s="5">
        <v>40388</v>
      </c>
      <c r="D198">
        <v>2010</v>
      </c>
      <c r="E198">
        <v>7</v>
      </c>
      <c r="F198" t="s">
        <v>102</v>
      </c>
      <c r="G198" t="s">
        <v>419</v>
      </c>
      <c r="H198" t="s">
        <v>421</v>
      </c>
      <c r="I198">
        <v>139</v>
      </c>
    </row>
    <row r="199" spans="1:9" x14ac:dyDescent="0.25">
      <c r="A199" t="s">
        <v>6</v>
      </c>
      <c r="B199" t="s">
        <v>125</v>
      </c>
      <c r="C199" s="5">
        <v>40395</v>
      </c>
      <c r="D199">
        <v>2010</v>
      </c>
      <c r="E199">
        <v>8</v>
      </c>
      <c r="F199" t="s">
        <v>102</v>
      </c>
      <c r="G199" t="s">
        <v>419</v>
      </c>
      <c r="H199" t="s">
        <v>422</v>
      </c>
      <c r="I199">
        <v>299</v>
      </c>
    </row>
    <row r="200" spans="1:9" x14ac:dyDescent="0.25">
      <c r="A200" t="s">
        <v>7</v>
      </c>
      <c r="B200" t="s">
        <v>125</v>
      </c>
      <c r="C200" s="5">
        <v>40401</v>
      </c>
      <c r="D200">
        <v>2010</v>
      </c>
      <c r="E200">
        <v>8</v>
      </c>
      <c r="F200" t="s">
        <v>102</v>
      </c>
      <c r="G200" t="s">
        <v>419</v>
      </c>
      <c r="H200" t="s">
        <v>423</v>
      </c>
      <c r="I200">
        <v>203</v>
      </c>
    </row>
    <row r="201" spans="1:9" x14ac:dyDescent="0.25">
      <c r="A201" t="s">
        <v>8</v>
      </c>
      <c r="B201" t="s">
        <v>125</v>
      </c>
      <c r="C201" s="5">
        <v>40402</v>
      </c>
      <c r="D201">
        <v>2010</v>
      </c>
      <c r="E201">
        <v>8</v>
      </c>
      <c r="F201" t="s">
        <v>102</v>
      </c>
      <c r="G201" t="s">
        <v>419</v>
      </c>
      <c r="H201" t="s">
        <v>424</v>
      </c>
      <c r="I201">
        <v>152</v>
      </c>
    </row>
    <row r="202" spans="1:9" x14ac:dyDescent="0.25">
      <c r="A202" t="s">
        <v>9</v>
      </c>
      <c r="B202" t="s">
        <v>131</v>
      </c>
      <c r="C202" s="5">
        <v>40436</v>
      </c>
      <c r="D202">
        <v>2010</v>
      </c>
      <c r="E202">
        <v>9</v>
      </c>
      <c r="F202" t="s">
        <v>102</v>
      </c>
      <c r="G202" t="s">
        <v>419</v>
      </c>
      <c r="H202" t="s">
        <v>425</v>
      </c>
      <c r="I202">
        <v>124</v>
      </c>
    </row>
    <row r="203" spans="1:9" x14ac:dyDescent="0.25">
      <c r="A203" t="s">
        <v>10</v>
      </c>
      <c r="B203" t="s">
        <v>131</v>
      </c>
      <c r="C203" s="5">
        <v>40451</v>
      </c>
      <c r="D203">
        <v>2010</v>
      </c>
      <c r="E203">
        <v>9</v>
      </c>
      <c r="F203" t="s">
        <v>102</v>
      </c>
      <c r="G203" t="s">
        <v>419</v>
      </c>
      <c r="H203" t="s">
        <v>426</v>
      </c>
      <c r="I203">
        <v>74</v>
      </c>
    </row>
    <row r="204" spans="1:9" x14ac:dyDescent="0.25">
      <c r="A204" t="s">
        <v>11</v>
      </c>
      <c r="B204" t="s">
        <v>121</v>
      </c>
      <c r="C204" s="5">
        <v>40505</v>
      </c>
      <c r="D204">
        <v>2010</v>
      </c>
      <c r="E204">
        <v>11</v>
      </c>
      <c r="F204" t="s">
        <v>102</v>
      </c>
      <c r="G204" t="s">
        <v>419</v>
      </c>
      <c r="H204" t="s">
        <v>427</v>
      </c>
      <c r="I204">
        <v>118</v>
      </c>
    </row>
    <row r="205" spans="1:9" x14ac:dyDescent="0.25">
      <c r="A205" t="s">
        <v>12</v>
      </c>
      <c r="B205" t="s">
        <v>144</v>
      </c>
      <c r="C205" s="5">
        <v>40583</v>
      </c>
      <c r="D205">
        <v>2011</v>
      </c>
      <c r="E205">
        <v>2</v>
      </c>
      <c r="F205" t="s">
        <v>102</v>
      </c>
      <c r="G205" t="s">
        <v>419</v>
      </c>
      <c r="H205" t="s">
        <v>428</v>
      </c>
      <c r="I205">
        <v>234</v>
      </c>
    </row>
    <row r="206" spans="1:9" x14ac:dyDescent="0.25">
      <c r="A206" t="s">
        <v>13</v>
      </c>
      <c r="B206" t="s">
        <v>147</v>
      </c>
      <c r="C206" s="5">
        <v>40655</v>
      </c>
      <c r="D206">
        <v>2011</v>
      </c>
      <c r="E206">
        <v>4</v>
      </c>
      <c r="F206" t="s">
        <v>102</v>
      </c>
      <c r="G206" t="s">
        <v>419</v>
      </c>
      <c r="H206" t="s">
        <v>429</v>
      </c>
      <c r="I206">
        <v>262</v>
      </c>
    </row>
    <row r="207" spans="1:9" x14ac:dyDescent="0.25">
      <c r="A207" t="s">
        <v>14</v>
      </c>
      <c r="B207" t="s">
        <v>149</v>
      </c>
      <c r="C207" s="5">
        <v>40664</v>
      </c>
      <c r="D207">
        <v>2011</v>
      </c>
      <c r="E207">
        <v>5</v>
      </c>
      <c r="F207" t="s">
        <v>102</v>
      </c>
      <c r="G207" t="s">
        <v>419</v>
      </c>
      <c r="H207" t="s">
        <v>430</v>
      </c>
      <c r="I207">
        <v>262</v>
      </c>
    </row>
    <row r="208" spans="1:9" x14ac:dyDescent="0.25">
      <c r="A208" t="s">
        <v>15</v>
      </c>
      <c r="B208" t="s">
        <v>149</v>
      </c>
      <c r="C208" s="5">
        <v>40672</v>
      </c>
      <c r="D208">
        <v>2011</v>
      </c>
      <c r="E208">
        <v>5</v>
      </c>
      <c r="F208" t="s">
        <v>102</v>
      </c>
      <c r="G208" t="s">
        <v>419</v>
      </c>
      <c r="H208" t="s">
        <v>431</v>
      </c>
      <c r="I208">
        <v>212</v>
      </c>
    </row>
    <row r="209" spans="1:9" x14ac:dyDescent="0.25">
      <c r="A209" t="s">
        <v>16</v>
      </c>
      <c r="B209" t="s">
        <v>149</v>
      </c>
      <c r="C209" s="5">
        <v>40681</v>
      </c>
      <c r="D209">
        <v>2011</v>
      </c>
      <c r="E209">
        <v>5</v>
      </c>
      <c r="F209" t="s">
        <v>102</v>
      </c>
      <c r="G209" t="s">
        <v>419</v>
      </c>
      <c r="H209" t="s">
        <v>432</v>
      </c>
      <c r="I209">
        <v>166</v>
      </c>
    </row>
    <row r="210" spans="1:9" x14ac:dyDescent="0.25">
      <c r="A210" t="s">
        <v>17</v>
      </c>
      <c r="B210" t="s">
        <v>152</v>
      </c>
      <c r="C210" s="5">
        <v>40696</v>
      </c>
      <c r="D210">
        <v>2011</v>
      </c>
      <c r="E210">
        <v>6</v>
      </c>
      <c r="F210" t="s">
        <v>102</v>
      </c>
      <c r="G210" t="s">
        <v>419</v>
      </c>
      <c r="H210" t="s">
        <v>433</v>
      </c>
      <c r="I210">
        <v>280</v>
      </c>
    </row>
    <row r="211" spans="1:9" x14ac:dyDescent="0.25">
      <c r="A211" t="s">
        <v>18</v>
      </c>
      <c r="B211" t="s">
        <v>152</v>
      </c>
      <c r="C211" s="5">
        <v>40717</v>
      </c>
      <c r="D211">
        <v>2011</v>
      </c>
      <c r="E211">
        <v>6</v>
      </c>
      <c r="F211" t="s">
        <v>102</v>
      </c>
      <c r="G211" t="s">
        <v>419</v>
      </c>
      <c r="H211" t="s">
        <v>434</v>
      </c>
      <c r="I211">
        <v>249</v>
      </c>
    </row>
    <row r="212" spans="1:9" x14ac:dyDescent="0.25">
      <c r="A212" t="s">
        <v>19</v>
      </c>
      <c r="B212" t="s">
        <v>160</v>
      </c>
      <c r="C212" s="5">
        <v>40746</v>
      </c>
      <c r="D212">
        <v>2011</v>
      </c>
      <c r="E212">
        <v>7</v>
      </c>
      <c r="F212" t="s">
        <v>102</v>
      </c>
      <c r="G212" t="s">
        <v>419</v>
      </c>
      <c r="H212" t="s">
        <v>435</v>
      </c>
      <c r="I212">
        <v>412</v>
      </c>
    </row>
    <row r="213" spans="1:9" x14ac:dyDescent="0.25">
      <c r="A213" t="s">
        <v>20</v>
      </c>
      <c r="B213" t="s">
        <v>160</v>
      </c>
      <c r="C213" s="5">
        <v>40752</v>
      </c>
      <c r="D213">
        <v>2011</v>
      </c>
      <c r="E213">
        <v>7</v>
      </c>
      <c r="F213" t="s">
        <v>102</v>
      </c>
      <c r="G213" t="s">
        <v>419</v>
      </c>
      <c r="H213" t="s">
        <v>436</v>
      </c>
      <c r="I213">
        <v>265</v>
      </c>
    </row>
    <row r="214" spans="1:9" x14ac:dyDescent="0.25">
      <c r="A214" t="s">
        <v>21</v>
      </c>
      <c r="B214" t="s">
        <v>163</v>
      </c>
      <c r="C214" s="5">
        <v>40765</v>
      </c>
      <c r="D214">
        <v>2011</v>
      </c>
      <c r="E214">
        <v>8</v>
      </c>
      <c r="F214" t="s">
        <v>102</v>
      </c>
      <c r="G214" t="s">
        <v>419</v>
      </c>
      <c r="H214" t="s">
        <v>437</v>
      </c>
      <c r="I214">
        <v>228</v>
      </c>
    </row>
    <row r="215" spans="1:9" x14ac:dyDescent="0.25">
      <c r="A215" t="s">
        <v>22</v>
      </c>
      <c r="B215" t="s">
        <v>163</v>
      </c>
      <c r="C215" s="5">
        <v>40772</v>
      </c>
      <c r="D215">
        <v>2011</v>
      </c>
      <c r="E215">
        <v>8</v>
      </c>
      <c r="F215" t="s">
        <v>102</v>
      </c>
      <c r="G215" t="s">
        <v>419</v>
      </c>
      <c r="H215" t="s">
        <v>438</v>
      </c>
      <c r="I215">
        <v>197</v>
      </c>
    </row>
    <row r="216" spans="1:9" x14ac:dyDescent="0.25">
      <c r="A216" t="s">
        <v>23</v>
      </c>
      <c r="B216" t="s">
        <v>166</v>
      </c>
      <c r="C216" s="5">
        <v>40787</v>
      </c>
      <c r="D216">
        <v>2011</v>
      </c>
      <c r="E216">
        <v>9</v>
      </c>
      <c r="F216" t="s">
        <v>102</v>
      </c>
      <c r="G216" t="s">
        <v>419</v>
      </c>
      <c r="H216" t="s">
        <v>439</v>
      </c>
      <c r="I216">
        <v>392</v>
      </c>
    </row>
    <row r="217" spans="1:9" x14ac:dyDescent="0.25">
      <c r="A217" t="s">
        <v>24</v>
      </c>
      <c r="B217" t="s">
        <v>166</v>
      </c>
      <c r="C217" s="5">
        <v>40806</v>
      </c>
      <c r="D217">
        <v>2011</v>
      </c>
      <c r="E217">
        <v>9</v>
      </c>
      <c r="F217" t="s">
        <v>102</v>
      </c>
      <c r="G217" t="s">
        <v>419</v>
      </c>
      <c r="H217" t="s">
        <v>440</v>
      </c>
      <c r="I217">
        <v>264</v>
      </c>
    </row>
    <row r="218" spans="1:9" x14ac:dyDescent="0.25">
      <c r="A218" t="s">
        <v>25</v>
      </c>
      <c r="B218" t="s">
        <v>135</v>
      </c>
      <c r="C218" s="5">
        <v>40831</v>
      </c>
      <c r="D218">
        <v>2011</v>
      </c>
      <c r="E218">
        <v>10</v>
      </c>
      <c r="F218" t="s">
        <v>102</v>
      </c>
      <c r="G218" t="s">
        <v>419</v>
      </c>
      <c r="H218" t="s">
        <v>441</v>
      </c>
      <c r="I218">
        <v>19</v>
      </c>
    </row>
    <row r="219" spans="1:9" x14ac:dyDescent="0.25">
      <c r="A219" t="s">
        <v>26</v>
      </c>
      <c r="B219" t="s">
        <v>141</v>
      </c>
      <c r="C219" s="5">
        <v>40862</v>
      </c>
      <c r="D219">
        <v>2011</v>
      </c>
      <c r="E219">
        <v>11</v>
      </c>
      <c r="F219" t="s">
        <v>102</v>
      </c>
      <c r="G219" t="s">
        <v>419</v>
      </c>
      <c r="H219" t="s">
        <v>442</v>
      </c>
      <c r="I219">
        <v>102</v>
      </c>
    </row>
    <row r="220" spans="1:9" x14ac:dyDescent="0.25">
      <c r="A220" t="s">
        <v>27</v>
      </c>
      <c r="B220" t="s">
        <v>190</v>
      </c>
      <c r="C220" s="5">
        <v>40975</v>
      </c>
      <c r="D220">
        <v>2012</v>
      </c>
      <c r="E220">
        <v>3</v>
      </c>
      <c r="F220" t="s">
        <v>102</v>
      </c>
      <c r="G220" t="s">
        <v>419</v>
      </c>
      <c r="H220" t="s">
        <v>443</v>
      </c>
      <c r="I220">
        <v>207</v>
      </c>
    </row>
    <row r="221" spans="1:9" x14ac:dyDescent="0.25">
      <c r="A221" t="s">
        <v>28</v>
      </c>
      <c r="B221" t="s">
        <v>194</v>
      </c>
      <c r="C221" s="5">
        <v>41022</v>
      </c>
      <c r="D221">
        <v>2012</v>
      </c>
      <c r="E221">
        <v>4</v>
      </c>
      <c r="F221" t="s">
        <v>102</v>
      </c>
      <c r="G221" t="s">
        <v>419</v>
      </c>
      <c r="H221" t="s">
        <v>444</v>
      </c>
      <c r="I221">
        <v>330</v>
      </c>
    </row>
    <row r="222" spans="1:9" x14ac:dyDescent="0.25">
      <c r="A222" t="s">
        <v>29</v>
      </c>
      <c r="B222" t="s">
        <v>198</v>
      </c>
      <c r="C222" s="5">
        <v>41036</v>
      </c>
      <c r="D222">
        <v>2012</v>
      </c>
      <c r="E222">
        <v>5</v>
      </c>
      <c r="F222" t="s">
        <v>102</v>
      </c>
      <c r="G222" t="s">
        <v>419</v>
      </c>
      <c r="H222" t="s">
        <v>445</v>
      </c>
      <c r="I222">
        <v>309</v>
      </c>
    </row>
    <row r="223" spans="1:9" x14ac:dyDescent="0.25">
      <c r="A223" t="s">
        <v>30</v>
      </c>
      <c r="B223" t="s">
        <v>198</v>
      </c>
      <c r="C223" s="5">
        <v>41060</v>
      </c>
      <c r="D223">
        <v>2012</v>
      </c>
      <c r="E223">
        <v>5</v>
      </c>
      <c r="F223" t="s">
        <v>102</v>
      </c>
      <c r="G223" t="s">
        <v>419</v>
      </c>
      <c r="H223" t="s">
        <v>446</v>
      </c>
      <c r="I223">
        <v>149</v>
      </c>
    </row>
    <row r="224" spans="1:9" x14ac:dyDescent="0.25">
      <c r="A224" t="s">
        <v>31</v>
      </c>
      <c r="B224" t="s">
        <v>200</v>
      </c>
      <c r="C224" s="5">
        <v>41072</v>
      </c>
      <c r="D224">
        <v>2012</v>
      </c>
      <c r="E224">
        <v>6</v>
      </c>
      <c r="F224" t="s">
        <v>102</v>
      </c>
      <c r="G224" t="s">
        <v>419</v>
      </c>
      <c r="H224" t="s">
        <v>447</v>
      </c>
      <c r="I224">
        <v>153</v>
      </c>
    </row>
    <row r="225" spans="1:9" x14ac:dyDescent="0.25">
      <c r="A225" t="s">
        <v>32</v>
      </c>
      <c r="B225" t="s">
        <v>200</v>
      </c>
      <c r="C225" s="5">
        <v>41074</v>
      </c>
      <c r="D225">
        <v>2012</v>
      </c>
      <c r="E225">
        <v>6</v>
      </c>
      <c r="F225" t="s">
        <v>102</v>
      </c>
      <c r="G225" t="s">
        <v>419</v>
      </c>
      <c r="H225" t="s">
        <v>448</v>
      </c>
      <c r="I225">
        <v>176</v>
      </c>
    </row>
    <row r="226" spans="1:9" x14ac:dyDescent="0.25">
      <c r="A226" t="s">
        <v>33</v>
      </c>
      <c r="B226" t="s">
        <v>200</v>
      </c>
      <c r="C226" s="5">
        <v>41080</v>
      </c>
      <c r="D226">
        <v>2012</v>
      </c>
      <c r="E226">
        <v>6</v>
      </c>
      <c r="F226" t="s">
        <v>102</v>
      </c>
      <c r="G226" t="s">
        <v>419</v>
      </c>
      <c r="H226" t="s">
        <v>449</v>
      </c>
      <c r="I226">
        <v>213</v>
      </c>
    </row>
    <row r="227" spans="1:9" x14ac:dyDescent="0.25">
      <c r="A227" t="s">
        <v>34</v>
      </c>
      <c r="B227" t="s">
        <v>200</v>
      </c>
      <c r="C227" s="5">
        <v>41087</v>
      </c>
      <c r="D227">
        <v>2012</v>
      </c>
      <c r="E227">
        <v>6</v>
      </c>
      <c r="F227" t="s">
        <v>102</v>
      </c>
      <c r="G227" t="s">
        <v>419</v>
      </c>
      <c r="H227" t="s">
        <v>450</v>
      </c>
      <c r="I227">
        <v>203</v>
      </c>
    </row>
    <row r="228" spans="1:9" x14ac:dyDescent="0.25">
      <c r="A228" t="s">
        <v>35</v>
      </c>
      <c r="B228" t="s">
        <v>202</v>
      </c>
      <c r="C228" s="5">
        <v>41117</v>
      </c>
      <c r="D228">
        <v>2012</v>
      </c>
      <c r="E228">
        <v>7</v>
      </c>
      <c r="F228" t="s">
        <v>102</v>
      </c>
      <c r="G228" t="s">
        <v>419</v>
      </c>
      <c r="H228" t="s">
        <v>451</v>
      </c>
      <c r="I228">
        <v>162</v>
      </c>
    </row>
    <row r="229" spans="1:9" x14ac:dyDescent="0.25">
      <c r="A229" t="s">
        <v>36</v>
      </c>
      <c r="B229" t="s">
        <v>205</v>
      </c>
      <c r="C229" s="5">
        <v>41122</v>
      </c>
      <c r="D229">
        <v>2012</v>
      </c>
      <c r="E229">
        <v>8</v>
      </c>
      <c r="F229" t="s">
        <v>102</v>
      </c>
      <c r="G229" t="s">
        <v>419</v>
      </c>
      <c r="H229" t="s">
        <v>452</v>
      </c>
      <c r="I229">
        <v>282</v>
      </c>
    </row>
    <row r="230" spans="1:9" x14ac:dyDescent="0.25">
      <c r="A230" t="s">
        <v>37</v>
      </c>
      <c r="B230" t="s">
        <v>205</v>
      </c>
      <c r="C230" s="5">
        <v>41136</v>
      </c>
      <c r="D230">
        <v>2012</v>
      </c>
      <c r="E230">
        <v>8</v>
      </c>
      <c r="F230" t="s">
        <v>102</v>
      </c>
      <c r="G230" t="s">
        <v>419</v>
      </c>
      <c r="H230" t="s">
        <v>453</v>
      </c>
      <c r="I230">
        <v>374</v>
      </c>
    </row>
    <row r="231" spans="1:9" x14ac:dyDescent="0.25">
      <c r="A231" t="s">
        <v>38</v>
      </c>
      <c r="B231" t="s">
        <v>207</v>
      </c>
      <c r="C231" s="5">
        <v>41164</v>
      </c>
      <c r="D231">
        <v>2012</v>
      </c>
      <c r="E231">
        <v>9</v>
      </c>
      <c r="F231" t="s">
        <v>102</v>
      </c>
      <c r="G231" t="s">
        <v>419</v>
      </c>
      <c r="H231" t="s">
        <v>454</v>
      </c>
      <c r="I231">
        <v>323</v>
      </c>
    </row>
    <row r="232" spans="1:9" x14ac:dyDescent="0.25">
      <c r="A232" t="s">
        <v>39</v>
      </c>
      <c r="B232" t="s">
        <v>207</v>
      </c>
      <c r="C232" s="5">
        <v>41178</v>
      </c>
      <c r="D232">
        <v>2012</v>
      </c>
      <c r="E232">
        <v>9</v>
      </c>
      <c r="F232" t="s">
        <v>102</v>
      </c>
      <c r="G232" t="s">
        <v>419</v>
      </c>
      <c r="H232" t="s">
        <v>455</v>
      </c>
      <c r="I232">
        <v>244</v>
      </c>
    </row>
    <row r="233" spans="1:9" x14ac:dyDescent="0.25">
      <c r="A233" t="s">
        <v>40</v>
      </c>
      <c r="B233" t="s">
        <v>169</v>
      </c>
      <c r="C233" s="5">
        <v>41207</v>
      </c>
      <c r="D233">
        <v>2012</v>
      </c>
      <c r="E233">
        <v>10</v>
      </c>
      <c r="F233" t="s">
        <v>102</v>
      </c>
      <c r="G233" t="s">
        <v>419</v>
      </c>
      <c r="H233" t="s">
        <v>456</v>
      </c>
      <c r="I233">
        <v>64</v>
      </c>
    </row>
    <row r="234" spans="1:9" x14ac:dyDescent="0.25">
      <c r="A234" t="s">
        <v>41</v>
      </c>
      <c r="B234" t="s">
        <v>174</v>
      </c>
      <c r="C234" s="5">
        <v>41228</v>
      </c>
      <c r="D234">
        <v>2012</v>
      </c>
      <c r="E234">
        <v>11</v>
      </c>
      <c r="F234" t="s">
        <v>102</v>
      </c>
      <c r="G234" t="s">
        <v>419</v>
      </c>
      <c r="H234" t="s">
        <v>457</v>
      </c>
      <c r="I234">
        <v>76</v>
      </c>
    </row>
    <row r="235" spans="1:9" x14ac:dyDescent="0.25">
      <c r="A235" t="s">
        <v>42</v>
      </c>
      <c r="B235" t="s">
        <v>185</v>
      </c>
      <c r="C235" s="5">
        <v>41253</v>
      </c>
      <c r="D235">
        <v>2012</v>
      </c>
      <c r="E235">
        <v>12</v>
      </c>
      <c r="F235" t="s">
        <v>102</v>
      </c>
      <c r="G235" t="s">
        <v>419</v>
      </c>
      <c r="H235" t="s">
        <v>458</v>
      </c>
      <c r="I235">
        <v>92</v>
      </c>
    </row>
    <row r="236" spans="1:9" x14ac:dyDescent="0.25">
      <c r="A236" t="s">
        <v>43</v>
      </c>
      <c r="B236" t="s">
        <v>212</v>
      </c>
      <c r="C236" s="5">
        <v>41290</v>
      </c>
      <c r="D236">
        <v>2013</v>
      </c>
      <c r="E236">
        <v>1</v>
      </c>
      <c r="F236" t="s">
        <v>102</v>
      </c>
      <c r="G236" t="s">
        <v>419</v>
      </c>
      <c r="H236" t="s">
        <v>459</v>
      </c>
      <c r="I236">
        <v>72</v>
      </c>
    </row>
    <row r="237" spans="1:9" x14ac:dyDescent="0.25">
      <c r="A237" t="s">
        <v>44</v>
      </c>
      <c r="B237" t="s">
        <v>214</v>
      </c>
      <c r="C237" s="5">
        <v>41319</v>
      </c>
      <c r="D237">
        <v>2013</v>
      </c>
      <c r="E237">
        <v>2</v>
      </c>
      <c r="F237" t="s">
        <v>102</v>
      </c>
      <c r="G237" t="s">
        <v>419</v>
      </c>
      <c r="H237" t="s">
        <v>460</v>
      </c>
      <c r="I237">
        <v>101</v>
      </c>
    </row>
    <row r="238" spans="1:9" x14ac:dyDescent="0.25">
      <c r="A238" t="s">
        <v>45</v>
      </c>
      <c r="B238" t="s">
        <v>216</v>
      </c>
      <c r="C238" s="5">
        <v>41359</v>
      </c>
      <c r="D238">
        <v>2013</v>
      </c>
      <c r="E238">
        <v>3</v>
      </c>
      <c r="F238" t="s">
        <v>102</v>
      </c>
      <c r="G238" t="s">
        <v>419</v>
      </c>
      <c r="H238" t="s">
        <v>461</v>
      </c>
      <c r="I238">
        <v>198</v>
      </c>
    </row>
    <row r="239" spans="1:9" x14ac:dyDescent="0.25">
      <c r="A239" t="s">
        <v>46</v>
      </c>
      <c r="B239" t="s">
        <v>218</v>
      </c>
      <c r="C239" s="5">
        <v>41386</v>
      </c>
      <c r="D239">
        <v>2013</v>
      </c>
      <c r="E239">
        <v>4</v>
      </c>
      <c r="F239" t="s">
        <v>102</v>
      </c>
      <c r="G239" t="s">
        <v>419</v>
      </c>
      <c r="H239" t="s">
        <v>462</v>
      </c>
      <c r="I239">
        <v>303</v>
      </c>
    </row>
    <row r="240" spans="1:9" x14ac:dyDescent="0.25">
      <c r="A240" t="s">
        <v>47</v>
      </c>
      <c r="B240" t="s">
        <v>220</v>
      </c>
      <c r="C240" s="5">
        <v>41395</v>
      </c>
      <c r="D240">
        <v>2013</v>
      </c>
      <c r="E240">
        <v>5</v>
      </c>
      <c r="F240" t="s">
        <v>102</v>
      </c>
      <c r="G240" t="s">
        <v>419</v>
      </c>
      <c r="H240" t="s">
        <v>463</v>
      </c>
      <c r="I240">
        <v>164</v>
      </c>
    </row>
    <row r="241" spans="1:9" x14ac:dyDescent="0.25">
      <c r="A241" t="s">
        <v>48</v>
      </c>
      <c r="B241" t="s">
        <v>222</v>
      </c>
      <c r="C241" s="5">
        <v>41431</v>
      </c>
      <c r="D241">
        <v>2013</v>
      </c>
      <c r="E241">
        <v>6</v>
      </c>
      <c r="F241" t="s">
        <v>102</v>
      </c>
      <c r="G241" t="s">
        <v>419</v>
      </c>
      <c r="H241" t="s">
        <v>464</v>
      </c>
      <c r="I241">
        <v>194</v>
      </c>
    </row>
    <row r="242" spans="1:9" x14ac:dyDescent="0.25">
      <c r="A242" t="s">
        <v>49</v>
      </c>
      <c r="B242" t="s">
        <v>222</v>
      </c>
      <c r="C242" s="5">
        <v>41444</v>
      </c>
      <c r="D242">
        <v>2013</v>
      </c>
      <c r="E242">
        <v>6</v>
      </c>
      <c r="F242" t="s">
        <v>102</v>
      </c>
      <c r="G242" t="s">
        <v>419</v>
      </c>
      <c r="H242" t="s">
        <v>465</v>
      </c>
      <c r="I242">
        <v>215</v>
      </c>
    </row>
    <row r="243" spans="1:9" x14ac:dyDescent="0.25">
      <c r="A243" t="s">
        <v>50</v>
      </c>
      <c r="B243" t="s">
        <v>222</v>
      </c>
      <c r="C243" s="5">
        <v>41453</v>
      </c>
      <c r="D243">
        <v>2013</v>
      </c>
      <c r="E243">
        <v>6</v>
      </c>
      <c r="F243" t="s">
        <v>102</v>
      </c>
      <c r="G243" t="s">
        <v>419</v>
      </c>
      <c r="H243" t="s">
        <v>466</v>
      </c>
      <c r="I243">
        <v>218</v>
      </c>
    </row>
    <row r="244" spans="1:9" x14ac:dyDescent="0.25">
      <c r="A244" t="s">
        <v>51</v>
      </c>
      <c r="B244" t="s">
        <v>224</v>
      </c>
      <c r="C244" s="5">
        <v>41465</v>
      </c>
      <c r="D244">
        <v>2013</v>
      </c>
      <c r="E244">
        <v>7</v>
      </c>
      <c r="F244" t="s">
        <v>102</v>
      </c>
      <c r="G244" t="s">
        <v>419</v>
      </c>
      <c r="H244" t="s">
        <v>467</v>
      </c>
      <c r="I244">
        <v>174</v>
      </c>
    </row>
    <row r="245" spans="1:9" x14ac:dyDescent="0.25">
      <c r="A245" t="s">
        <v>52</v>
      </c>
      <c r="B245" t="s">
        <v>224</v>
      </c>
      <c r="C245" s="5">
        <v>41470</v>
      </c>
      <c r="D245">
        <v>2013</v>
      </c>
      <c r="E245">
        <v>7</v>
      </c>
      <c r="F245" t="s">
        <v>102</v>
      </c>
      <c r="G245" t="s">
        <v>419</v>
      </c>
      <c r="H245" t="s">
        <v>468</v>
      </c>
      <c r="I245">
        <v>197</v>
      </c>
    </row>
    <row r="246" spans="1:9" x14ac:dyDescent="0.25">
      <c r="A246" t="s">
        <v>53</v>
      </c>
      <c r="B246" t="s">
        <v>226</v>
      </c>
      <c r="C246" s="5">
        <v>41493</v>
      </c>
      <c r="D246">
        <v>2013</v>
      </c>
      <c r="E246">
        <v>8</v>
      </c>
      <c r="F246" t="s">
        <v>102</v>
      </c>
      <c r="G246" t="s">
        <v>419</v>
      </c>
      <c r="H246" t="s">
        <v>469</v>
      </c>
      <c r="I246">
        <v>319</v>
      </c>
    </row>
    <row r="247" spans="1:9" x14ac:dyDescent="0.25">
      <c r="A247" t="s">
        <v>54</v>
      </c>
      <c r="B247" t="s">
        <v>226</v>
      </c>
      <c r="C247" s="5">
        <v>41507</v>
      </c>
      <c r="D247">
        <v>2013</v>
      </c>
      <c r="E247">
        <v>8</v>
      </c>
      <c r="F247" t="s">
        <v>102</v>
      </c>
      <c r="G247" t="s">
        <v>419</v>
      </c>
      <c r="H247" t="s">
        <v>470</v>
      </c>
      <c r="I247">
        <v>359</v>
      </c>
    </row>
    <row r="248" spans="1:9" x14ac:dyDescent="0.25">
      <c r="A248" t="s">
        <v>55</v>
      </c>
      <c r="B248" t="s">
        <v>228</v>
      </c>
      <c r="C248" s="5">
        <v>41521</v>
      </c>
      <c r="D248">
        <v>2013</v>
      </c>
      <c r="E248">
        <v>9</v>
      </c>
      <c r="F248" t="s">
        <v>102</v>
      </c>
      <c r="G248" t="s">
        <v>419</v>
      </c>
      <c r="H248" t="s">
        <v>471</v>
      </c>
      <c r="I248">
        <v>254</v>
      </c>
    </row>
    <row r="249" spans="1:9" x14ac:dyDescent="0.25">
      <c r="A249" t="s">
        <v>56</v>
      </c>
      <c r="B249" t="s">
        <v>230</v>
      </c>
      <c r="C249" s="5">
        <v>41766</v>
      </c>
      <c r="D249">
        <v>2014</v>
      </c>
      <c r="E249">
        <v>5</v>
      </c>
      <c r="F249" t="s">
        <v>102</v>
      </c>
      <c r="G249" t="s">
        <v>419</v>
      </c>
      <c r="H249" t="s">
        <v>472</v>
      </c>
      <c r="I249">
        <v>226</v>
      </c>
    </row>
    <row r="250" spans="1:9" x14ac:dyDescent="0.25">
      <c r="A250" t="s">
        <v>57</v>
      </c>
      <c r="B250" t="s">
        <v>232</v>
      </c>
      <c r="C250" s="5">
        <v>41801</v>
      </c>
      <c r="D250">
        <v>2014</v>
      </c>
      <c r="E250">
        <v>6</v>
      </c>
      <c r="F250" t="s">
        <v>102</v>
      </c>
      <c r="G250" t="s">
        <v>419</v>
      </c>
      <c r="H250" t="s">
        <v>473</v>
      </c>
      <c r="I250">
        <v>181</v>
      </c>
    </row>
    <row r="251" spans="1:9" x14ac:dyDescent="0.25">
      <c r="A251" t="s">
        <v>58</v>
      </c>
      <c r="B251" t="s">
        <v>232</v>
      </c>
      <c r="C251" s="5">
        <v>41808</v>
      </c>
      <c r="D251">
        <v>2014</v>
      </c>
      <c r="E251">
        <v>6</v>
      </c>
      <c r="F251" t="s">
        <v>102</v>
      </c>
      <c r="G251" t="s">
        <v>419</v>
      </c>
      <c r="H251" t="s">
        <v>474</v>
      </c>
      <c r="I251">
        <v>214</v>
      </c>
    </row>
    <row r="252" spans="1:9" x14ac:dyDescent="0.25">
      <c r="A252" t="s">
        <v>59</v>
      </c>
      <c r="B252" t="s">
        <v>234</v>
      </c>
      <c r="C252" s="5">
        <v>41822</v>
      </c>
      <c r="D252">
        <v>2014</v>
      </c>
      <c r="E252">
        <v>7</v>
      </c>
      <c r="F252" t="s">
        <v>102</v>
      </c>
      <c r="G252" t="s">
        <v>419</v>
      </c>
      <c r="H252" t="s">
        <v>475</v>
      </c>
      <c r="I252">
        <v>207</v>
      </c>
    </row>
    <row r="253" spans="1:9" x14ac:dyDescent="0.25">
      <c r="A253" t="s">
        <v>60</v>
      </c>
      <c r="B253" t="s">
        <v>234</v>
      </c>
      <c r="C253" s="5">
        <v>41841</v>
      </c>
      <c r="D253">
        <v>2014</v>
      </c>
      <c r="E253">
        <v>7</v>
      </c>
      <c r="F253" t="s">
        <v>102</v>
      </c>
      <c r="G253" t="s">
        <v>419</v>
      </c>
      <c r="H253" t="s">
        <v>476</v>
      </c>
      <c r="I253">
        <v>289</v>
      </c>
    </row>
    <row r="254" spans="1:9" x14ac:dyDescent="0.25">
      <c r="A254" t="s">
        <v>61</v>
      </c>
      <c r="B254" t="s">
        <v>236</v>
      </c>
      <c r="C254" s="5">
        <v>41859</v>
      </c>
      <c r="D254">
        <v>2014</v>
      </c>
      <c r="E254">
        <v>8</v>
      </c>
      <c r="F254" t="s">
        <v>102</v>
      </c>
      <c r="G254" t="s">
        <v>419</v>
      </c>
      <c r="H254" t="s">
        <v>477</v>
      </c>
      <c r="I254">
        <v>495</v>
      </c>
    </row>
    <row r="255" spans="1:9" x14ac:dyDescent="0.25">
      <c r="A255" t="s">
        <v>62</v>
      </c>
      <c r="B255" t="s">
        <v>238</v>
      </c>
      <c r="C255" s="5">
        <v>41887</v>
      </c>
      <c r="D255">
        <v>2014</v>
      </c>
      <c r="E255">
        <v>9</v>
      </c>
      <c r="F255" t="s">
        <v>102</v>
      </c>
      <c r="G255" t="s">
        <v>419</v>
      </c>
      <c r="H255" t="s">
        <v>478</v>
      </c>
      <c r="I255">
        <v>224</v>
      </c>
    </row>
    <row r="256" spans="1:9" x14ac:dyDescent="0.25">
      <c r="A256" t="s">
        <v>63</v>
      </c>
      <c r="B256" t="s">
        <v>238</v>
      </c>
      <c r="C256" s="5">
        <v>41891</v>
      </c>
      <c r="D256">
        <v>2014</v>
      </c>
      <c r="E256">
        <v>9</v>
      </c>
      <c r="F256" t="s">
        <v>102</v>
      </c>
      <c r="G256" t="s">
        <v>419</v>
      </c>
      <c r="H256" t="s">
        <v>479</v>
      </c>
      <c r="I256">
        <v>153</v>
      </c>
    </row>
    <row r="257" spans="1:9" x14ac:dyDescent="0.25">
      <c r="A257" t="s">
        <v>64</v>
      </c>
      <c r="B257" t="s">
        <v>238</v>
      </c>
      <c r="C257" s="5">
        <v>41899</v>
      </c>
      <c r="D257">
        <v>2014</v>
      </c>
      <c r="E257">
        <v>9</v>
      </c>
      <c r="F257" t="s">
        <v>102</v>
      </c>
      <c r="G257" t="s">
        <v>419</v>
      </c>
      <c r="H257" t="s">
        <v>480</v>
      </c>
      <c r="I257">
        <v>193</v>
      </c>
    </row>
    <row r="258" spans="1:9" x14ac:dyDescent="0.25">
      <c r="A258" t="s">
        <v>65</v>
      </c>
      <c r="B258" t="s">
        <v>240</v>
      </c>
      <c r="C258" s="5">
        <v>42011</v>
      </c>
      <c r="D258">
        <v>2015</v>
      </c>
      <c r="E258">
        <v>1</v>
      </c>
      <c r="F258" t="s">
        <v>102</v>
      </c>
      <c r="G258" t="s">
        <v>419</v>
      </c>
      <c r="H258" t="s">
        <v>481</v>
      </c>
      <c r="I258">
        <v>80</v>
      </c>
    </row>
    <row r="259" spans="1:9" x14ac:dyDescent="0.25">
      <c r="A259" t="s">
        <v>66</v>
      </c>
      <c r="B259" t="s">
        <v>240</v>
      </c>
      <c r="C259" s="5">
        <v>42032</v>
      </c>
      <c r="D259">
        <v>2015</v>
      </c>
      <c r="E259">
        <v>1</v>
      </c>
      <c r="F259" t="s">
        <v>102</v>
      </c>
      <c r="G259" t="s">
        <v>419</v>
      </c>
      <c r="H259" t="s">
        <v>482</v>
      </c>
      <c r="I259">
        <v>69</v>
      </c>
    </row>
    <row r="260" spans="1:9" x14ac:dyDescent="0.25">
      <c r="A260" t="s">
        <v>67</v>
      </c>
      <c r="B260" t="s">
        <v>242</v>
      </c>
      <c r="C260" s="5">
        <v>42055</v>
      </c>
      <c r="D260">
        <v>2015</v>
      </c>
      <c r="E260">
        <v>2</v>
      </c>
      <c r="F260" t="s">
        <v>102</v>
      </c>
      <c r="G260" t="s">
        <v>419</v>
      </c>
      <c r="H260" t="s">
        <v>483</v>
      </c>
      <c r="I260">
        <v>57</v>
      </c>
    </row>
    <row r="261" spans="1:9" x14ac:dyDescent="0.25">
      <c r="A261" t="s">
        <v>68</v>
      </c>
      <c r="B261" t="s">
        <v>244</v>
      </c>
      <c r="C261" s="5">
        <v>42193</v>
      </c>
      <c r="D261">
        <v>2015</v>
      </c>
      <c r="E261">
        <v>7</v>
      </c>
      <c r="F261" t="s">
        <v>102</v>
      </c>
      <c r="G261" t="s">
        <v>419</v>
      </c>
      <c r="H261" t="s">
        <v>484</v>
      </c>
      <c r="I261">
        <v>306</v>
      </c>
    </row>
    <row r="262" spans="1:9" x14ac:dyDescent="0.25">
      <c r="A262" t="s">
        <v>69</v>
      </c>
      <c r="B262" t="s">
        <v>246</v>
      </c>
      <c r="C262" s="5">
        <v>42234</v>
      </c>
      <c r="D262">
        <v>2015</v>
      </c>
      <c r="E262">
        <v>8</v>
      </c>
      <c r="F262" t="s">
        <v>102</v>
      </c>
      <c r="G262" t="s">
        <v>419</v>
      </c>
      <c r="H262" t="s">
        <v>485</v>
      </c>
      <c r="I262">
        <v>220</v>
      </c>
    </row>
    <row r="263" spans="1:9" x14ac:dyDescent="0.25">
      <c r="A263" t="s">
        <v>70</v>
      </c>
      <c r="B263" t="s">
        <v>246</v>
      </c>
      <c r="C263" s="5">
        <v>42241</v>
      </c>
      <c r="D263">
        <v>2015</v>
      </c>
      <c r="E263">
        <v>8</v>
      </c>
      <c r="F263" t="s">
        <v>102</v>
      </c>
      <c r="G263" t="s">
        <v>419</v>
      </c>
      <c r="H263" t="s">
        <v>486</v>
      </c>
      <c r="I263">
        <v>397</v>
      </c>
    </row>
    <row r="264" spans="1:9" x14ac:dyDescent="0.25">
      <c r="A264" t="s">
        <v>71</v>
      </c>
      <c r="B264" t="s">
        <v>248</v>
      </c>
      <c r="C264" s="5">
        <v>42272</v>
      </c>
      <c r="D264">
        <v>2015</v>
      </c>
      <c r="E264">
        <v>9</v>
      </c>
      <c r="F264" t="s">
        <v>102</v>
      </c>
      <c r="G264" t="s">
        <v>419</v>
      </c>
      <c r="H264" t="s">
        <v>487</v>
      </c>
      <c r="I264">
        <v>217</v>
      </c>
    </row>
    <row r="265" spans="1:9" x14ac:dyDescent="0.25">
      <c r="A265" t="s">
        <v>72</v>
      </c>
      <c r="B265" t="s">
        <v>250</v>
      </c>
      <c r="C265" s="5">
        <v>42377</v>
      </c>
      <c r="D265">
        <v>2016</v>
      </c>
      <c r="E265">
        <v>1</v>
      </c>
      <c r="F265" t="s">
        <v>102</v>
      </c>
      <c r="G265" t="s">
        <v>419</v>
      </c>
      <c r="H265" t="s">
        <v>488</v>
      </c>
      <c r="I265">
        <v>35</v>
      </c>
    </row>
    <row r="266" spans="1:9" x14ac:dyDescent="0.25">
      <c r="A266" t="s">
        <v>73</v>
      </c>
      <c r="B266" t="s">
        <v>256</v>
      </c>
      <c r="C266" s="5">
        <v>42500</v>
      </c>
      <c r="D266">
        <v>2016</v>
      </c>
      <c r="E266">
        <v>5</v>
      </c>
      <c r="F266" t="s">
        <v>102</v>
      </c>
      <c r="G266" t="s">
        <v>419</v>
      </c>
      <c r="H266" t="s">
        <v>489</v>
      </c>
      <c r="I266">
        <v>366</v>
      </c>
    </row>
    <row r="267" spans="1:9" x14ac:dyDescent="0.25">
      <c r="A267" t="s">
        <v>74</v>
      </c>
      <c r="B267" t="s">
        <v>256</v>
      </c>
      <c r="C267" s="5">
        <v>42507</v>
      </c>
      <c r="D267">
        <v>2016</v>
      </c>
      <c r="E267">
        <v>5</v>
      </c>
      <c r="F267" t="s">
        <v>102</v>
      </c>
      <c r="G267" t="s">
        <v>419</v>
      </c>
      <c r="H267" t="s">
        <v>490</v>
      </c>
      <c r="I267">
        <v>0</v>
      </c>
    </row>
    <row r="268" spans="1:9" x14ac:dyDescent="0.25">
      <c r="A268" t="s">
        <v>75</v>
      </c>
      <c r="B268" t="s">
        <v>256</v>
      </c>
      <c r="C268" s="5">
        <v>42521</v>
      </c>
      <c r="D268">
        <v>2016</v>
      </c>
      <c r="E268">
        <v>5</v>
      </c>
      <c r="F268" t="s">
        <v>102</v>
      </c>
      <c r="G268" t="s">
        <v>419</v>
      </c>
      <c r="H268" t="s">
        <v>491</v>
      </c>
      <c r="I268">
        <v>166</v>
      </c>
    </row>
    <row r="269" spans="1:9" x14ac:dyDescent="0.25">
      <c r="A269" t="s">
        <v>76</v>
      </c>
      <c r="B269" t="s">
        <v>258</v>
      </c>
      <c r="C269" s="5">
        <v>42522</v>
      </c>
      <c r="D269">
        <v>2016</v>
      </c>
      <c r="E269">
        <v>6</v>
      </c>
      <c r="F269" t="s">
        <v>102</v>
      </c>
      <c r="G269" t="s">
        <v>419</v>
      </c>
      <c r="H269" t="s">
        <v>492</v>
      </c>
      <c r="I269">
        <v>200</v>
      </c>
    </row>
    <row r="270" spans="1:9" x14ac:dyDescent="0.25">
      <c r="A270" t="s">
        <v>77</v>
      </c>
      <c r="B270" t="s">
        <v>260</v>
      </c>
      <c r="C270" s="5">
        <v>42563</v>
      </c>
      <c r="D270">
        <v>2016</v>
      </c>
      <c r="E270">
        <v>7</v>
      </c>
      <c r="F270" t="s">
        <v>102</v>
      </c>
      <c r="G270" t="s">
        <v>419</v>
      </c>
      <c r="H270" t="s">
        <v>493</v>
      </c>
      <c r="I270">
        <v>273</v>
      </c>
    </row>
    <row r="271" spans="1:9" x14ac:dyDescent="0.25">
      <c r="A271" t="s">
        <v>78</v>
      </c>
      <c r="B271" t="s">
        <v>260</v>
      </c>
      <c r="C271" s="5">
        <v>42572</v>
      </c>
      <c r="D271">
        <v>2016</v>
      </c>
      <c r="E271">
        <v>7</v>
      </c>
      <c r="F271" t="s">
        <v>102</v>
      </c>
      <c r="G271" t="s">
        <v>419</v>
      </c>
      <c r="H271" t="s">
        <v>494</v>
      </c>
      <c r="I271">
        <v>280</v>
      </c>
    </row>
    <row r="272" spans="1:9" x14ac:dyDescent="0.25">
      <c r="A272" t="s">
        <v>79</v>
      </c>
      <c r="B272" t="s">
        <v>262</v>
      </c>
      <c r="C272" s="5">
        <v>42599</v>
      </c>
      <c r="D272">
        <v>2016</v>
      </c>
      <c r="E272">
        <v>8</v>
      </c>
      <c r="F272" t="s">
        <v>102</v>
      </c>
      <c r="G272" t="s">
        <v>419</v>
      </c>
      <c r="H272" t="s">
        <v>495</v>
      </c>
      <c r="I272">
        <v>296</v>
      </c>
    </row>
    <row r="273" spans="1:9" x14ac:dyDescent="0.25">
      <c r="A273" t="s">
        <v>80</v>
      </c>
      <c r="B273" t="s">
        <v>262</v>
      </c>
      <c r="C273" s="5">
        <v>42605</v>
      </c>
      <c r="D273">
        <v>2016</v>
      </c>
      <c r="E273">
        <v>8</v>
      </c>
      <c r="F273" t="s">
        <v>102</v>
      </c>
      <c r="G273" t="s">
        <v>419</v>
      </c>
      <c r="H273" t="s">
        <v>496</v>
      </c>
      <c r="I273">
        <v>287</v>
      </c>
    </row>
    <row r="274" spans="1:9" x14ac:dyDescent="0.25">
      <c r="A274" t="s">
        <v>81</v>
      </c>
      <c r="B274" t="s">
        <v>264</v>
      </c>
      <c r="C274" s="5">
        <v>42619</v>
      </c>
      <c r="D274">
        <v>2016</v>
      </c>
      <c r="E274">
        <v>9</v>
      </c>
      <c r="F274" t="s">
        <v>102</v>
      </c>
      <c r="G274" t="s">
        <v>419</v>
      </c>
      <c r="H274" t="s">
        <v>497</v>
      </c>
      <c r="I274">
        <v>308</v>
      </c>
    </row>
    <row r="275" spans="1:9" x14ac:dyDescent="0.25">
      <c r="A275" t="s">
        <v>82</v>
      </c>
      <c r="B275" t="s">
        <v>264</v>
      </c>
      <c r="C275" s="5">
        <v>42620</v>
      </c>
      <c r="D275">
        <v>2016</v>
      </c>
      <c r="E275">
        <v>9</v>
      </c>
      <c r="F275" t="s">
        <v>102</v>
      </c>
      <c r="G275" t="s">
        <v>419</v>
      </c>
      <c r="H275" t="s">
        <v>498</v>
      </c>
      <c r="I275">
        <v>414</v>
      </c>
    </row>
    <row r="276" spans="1:9" x14ac:dyDescent="0.25">
      <c r="A276" t="s">
        <v>83</v>
      </c>
      <c r="B276" t="s">
        <v>264</v>
      </c>
      <c r="C276" s="5">
        <v>42634</v>
      </c>
      <c r="D276">
        <v>2016</v>
      </c>
      <c r="E276">
        <v>9</v>
      </c>
      <c r="F276" t="s">
        <v>102</v>
      </c>
      <c r="G276" t="s">
        <v>419</v>
      </c>
      <c r="H276" t="s">
        <v>499</v>
      </c>
      <c r="I276">
        <v>226</v>
      </c>
    </row>
    <row r="277" spans="1:9" x14ac:dyDescent="0.25">
      <c r="A277" t="s">
        <v>84</v>
      </c>
      <c r="B277" t="s">
        <v>252</v>
      </c>
      <c r="C277" s="5">
        <v>42645</v>
      </c>
      <c r="D277">
        <v>2016</v>
      </c>
      <c r="E277">
        <v>10</v>
      </c>
      <c r="F277" t="s">
        <v>102</v>
      </c>
      <c r="G277" t="s">
        <v>419</v>
      </c>
      <c r="H277" t="s">
        <v>500</v>
      </c>
      <c r="I277">
        <v>104</v>
      </c>
    </row>
    <row r="278" spans="1:9" x14ac:dyDescent="0.25">
      <c r="A278" t="s">
        <v>85</v>
      </c>
      <c r="B278" t="s">
        <v>254</v>
      </c>
      <c r="C278" s="5">
        <v>42719</v>
      </c>
      <c r="D278">
        <v>2016</v>
      </c>
      <c r="E278">
        <v>12</v>
      </c>
      <c r="F278" t="s">
        <v>102</v>
      </c>
      <c r="G278" t="s">
        <v>419</v>
      </c>
      <c r="H278" t="s">
        <v>501</v>
      </c>
      <c r="I278">
        <v>16</v>
      </c>
    </row>
    <row r="279" spans="1:9" x14ac:dyDescent="0.25">
      <c r="A279" t="s">
        <v>86</v>
      </c>
      <c r="B279" t="s">
        <v>266</v>
      </c>
      <c r="C279" s="5">
        <v>42740</v>
      </c>
      <c r="D279">
        <v>2017</v>
      </c>
      <c r="E279">
        <v>1</v>
      </c>
      <c r="F279" t="s">
        <v>102</v>
      </c>
      <c r="G279" t="s">
        <v>419</v>
      </c>
      <c r="H279" t="s">
        <v>502</v>
      </c>
      <c r="I279">
        <v>61</v>
      </c>
    </row>
    <row r="280" spans="1:9" x14ac:dyDescent="0.25">
      <c r="A280" t="s">
        <v>87</v>
      </c>
      <c r="B280" t="s">
        <v>270</v>
      </c>
      <c r="C280" s="5">
        <v>42788</v>
      </c>
      <c r="D280">
        <v>2017</v>
      </c>
      <c r="E280">
        <v>2</v>
      </c>
      <c r="F280" t="s">
        <v>102</v>
      </c>
      <c r="G280" t="s">
        <v>419</v>
      </c>
      <c r="H280" t="s">
        <v>503</v>
      </c>
      <c r="I280">
        <v>77</v>
      </c>
    </row>
    <row r="281" spans="1:9" x14ac:dyDescent="0.25">
      <c r="A281" t="s">
        <v>88</v>
      </c>
      <c r="B281" t="s">
        <v>272</v>
      </c>
      <c r="C281" s="5">
        <v>42893</v>
      </c>
      <c r="D281">
        <v>2017</v>
      </c>
      <c r="E281">
        <v>6</v>
      </c>
      <c r="F281" t="s">
        <v>102</v>
      </c>
      <c r="G281" t="s">
        <v>419</v>
      </c>
      <c r="H281" t="s">
        <v>504</v>
      </c>
      <c r="I281">
        <v>187</v>
      </c>
    </row>
    <row r="282" spans="1:9" x14ac:dyDescent="0.25">
      <c r="A282" t="s">
        <v>89</v>
      </c>
      <c r="B282" t="s">
        <v>272</v>
      </c>
      <c r="C282" s="5">
        <v>42905</v>
      </c>
      <c r="D282">
        <v>2017</v>
      </c>
      <c r="E282">
        <v>6</v>
      </c>
      <c r="F282" t="s">
        <v>102</v>
      </c>
      <c r="G282" t="s">
        <v>419</v>
      </c>
      <c r="H282" t="s">
        <v>505</v>
      </c>
      <c r="I282">
        <v>241</v>
      </c>
    </row>
    <row r="283" spans="1:9" x14ac:dyDescent="0.25">
      <c r="A283" t="s">
        <v>90</v>
      </c>
      <c r="B283" t="s">
        <v>272</v>
      </c>
      <c r="C283" s="5">
        <v>42910</v>
      </c>
      <c r="D283">
        <v>2017</v>
      </c>
      <c r="E283">
        <v>6</v>
      </c>
      <c r="F283" t="s">
        <v>102</v>
      </c>
      <c r="G283" t="s">
        <v>419</v>
      </c>
      <c r="H283" t="s">
        <v>506</v>
      </c>
      <c r="I283">
        <v>327</v>
      </c>
    </row>
    <row r="284" spans="1:9" x14ac:dyDescent="0.25">
      <c r="A284" t="s">
        <v>91</v>
      </c>
      <c r="B284" t="s">
        <v>274</v>
      </c>
      <c r="C284" s="5">
        <v>42948</v>
      </c>
      <c r="D284">
        <v>2017</v>
      </c>
      <c r="E284">
        <v>8</v>
      </c>
      <c r="F284" t="s">
        <v>102</v>
      </c>
      <c r="G284" t="s">
        <v>419</v>
      </c>
      <c r="H284" t="s">
        <v>507</v>
      </c>
      <c r="I284">
        <v>545</v>
      </c>
    </row>
    <row r="285" spans="1:9" x14ac:dyDescent="0.25">
      <c r="A285" t="s">
        <v>92</v>
      </c>
      <c r="B285" t="s">
        <v>274</v>
      </c>
      <c r="C285" s="5">
        <v>42971</v>
      </c>
      <c r="D285">
        <v>2017</v>
      </c>
      <c r="E285">
        <v>8</v>
      </c>
      <c r="F285" t="s">
        <v>102</v>
      </c>
      <c r="G285" t="s">
        <v>419</v>
      </c>
      <c r="H285" t="s">
        <v>508</v>
      </c>
      <c r="I285">
        <v>269</v>
      </c>
    </row>
    <row r="286" spans="1:9" x14ac:dyDescent="0.25">
      <c r="A286" t="s">
        <v>93</v>
      </c>
      <c r="B286" t="s">
        <v>274</v>
      </c>
      <c r="C286" s="5">
        <v>42977</v>
      </c>
      <c r="D286">
        <v>2017</v>
      </c>
      <c r="E286">
        <v>8</v>
      </c>
      <c r="F286" t="s">
        <v>102</v>
      </c>
      <c r="G286" t="s">
        <v>419</v>
      </c>
      <c r="H286" t="s">
        <v>509</v>
      </c>
      <c r="I286">
        <v>410</v>
      </c>
    </row>
    <row r="287" spans="1:9" x14ac:dyDescent="0.25">
      <c r="A287" t="s">
        <v>94</v>
      </c>
      <c r="B287" t="s">
        <v>276</v>
      </c>
      <c r="C287" s="5">
        <v>43005</v>
      </c>
      <c r="D287">
        <v>2017</v>
      </c>
      <c r="E287">
        <v>9</v>
      </c>
      <c r="F287" t="s">
        <v>102</v>
      </c>
      <c r="G287" t="s">
        <v>419</v>
      </c>
      <c r="H287" t="s">
        <v>510</v>
      </c>
      <c r="I287">
        <v>261</v>
      </c>
    </row>
    <row r="288" spans="1:9" x14ac:dyDescent="0.25">
      <c r="A288" t="s">
        <v>95</v>
      </c>
      <c r="B288" t="s">
        <v>268</v>
      </c>
      <c r="C288" s="5">
        <v>43034</v>
      </c>
      <c r="D288">
        <v>2017</v>
      </c>
      <c r="E288">
        <v>10</v>
      </c>
      <c r="F288" t="s">
        <v>102</v>
      </c>
      <c r="G288" t="s">
        <v>419</v>
      </c>
      <c r="H288" t="s">
        <v>511</v>
      </c>
      <c r="I288">
        <v>49</v>
      </c>
    </row>
    <row r="289" spans="1:9" x14ac:dyDescent="0.25">
      <c r="A289" t="s">
        <v>96</v>
      </c>
      <c r="B289" t="s">
        <v>278</v>
      </c>
      <c r="C289" s="5">
        <v>43165</v>
      </c>
      <c r="D289">
        <v>2018</v>
      </c>
      <c r="E289">
        <v>3</v>
      </c>
      <c r="F289" t="s">
        <v>102</v>
      </c>
      <c r="G289" t="s">
        <v>419</v>
      </c>
      <c r="H289" t="s">
        <v>512</v>
      </c>
      <c r="I289">
        <v>274</v>
      </c>
    </row>
    <row r="290" spans="1:9" x14ac:dyDescent="0.25">
      <c r="A290" t="s">
        <v>97</v>
      </c>
      <c r="B290" t="s">
        <v>280</v>
      </c>
      <c r="C290" s="5">
        <v>43193</v>
      </c>
      <c r="D290">
        <v>2018</v>
      </c>
      <c r="E290">
        <v>4</v>
      </c>
      <c r="F290" t="s">
        <v>102</v>
      </c>
      <c r="G290" t="s">
        <v>419</v>
      </c>
      <c r="H290" t="s">
        <v>513</v>
      </c>
      <c r="I290">
        <v>324</v>
      </c>
    </row>
    <row r="291" spans="1:9" x14ac:dyDescent="0.25">
      <c r="A291" t="s">
        <v>98</v>
      </c>
      <c r="B291" t="s">
        <v>282</v>
      </c>
      <c r="C291" s="5">
        <v>43238</v>
      </c>
      <c r="D291">
        <v>2018</v>
      </c>
      <c r="E291">
        <v>5</v>
      </c>
      <c r="F291" t="s">
        <v>102</v>
      </c>
      <c r="G291" t="s">
        <v>419</v>
      </c>
      <c r="H291" t="s">
        <v>514</v>
      </c>
      <c r="I291">
        <v>303</v>
      </c>
    </row>
    <row r="292" spans="1:9" x14ac:dyDescent="0.25">
      <c r="A292" t="s">
        <v>99</v>
      </c>
      <c r="B292" t="s">
        <v>284</v>
      </c>
      <c r="C292" s="5">
        <v>43258</v>
      </c>
      <c r="D292">
        <v>2018</v>
      </c>
      <c r="E292">
        <v>6</v>
      </c>
      <c r="F292" t="s">
        <v>102</v>
      </c>
      <c r="G292" t="s">
        <v>419</v>
      </c>
      <c r="H292" t="s">
        <v>515</v>
      </c>
      <c r="I292">
        <v>250</v>
      </c>
    </row>
    <row r="293" spans="1:9" x14ac:dyDescent="0.25">
      <c r="A293" t="s">
        <v>100</v>
      </c>
      <c r="B293" t="s">
        <v>284</v>
      </c>
      <c r="C293" s="5">
        <v>43262</v>
      </c>
      <c r="D293">
        <v>2018</v>
      </c>
      <c r="E293">
        <v>6</v>
      </c>
      <c r="F293" t="s">
        <v>102</v>
      </c>
      <c r="G293" t="s">
        <v>419</v>
      </c>
      <c r="H293" t="s">
        <v>516</v>
      </c>
      <c r="I293">
        <v>275</v>
      </c>
    </row>
    <row r="294" spans="1:9" x14ac:dyDescent="0.25">
      <c r="A294" t="s">
        <v>3</v>
      </c>
      <c r="B294" t="s">
        <v>118</v>
      </c>
      <c r="C294" s="5">
        <v>40308</v>
      </c>
      <c r="D294">
        <v>2010</v>
      </c>
      <c r="E294">
        <v>5</v>
      </c>
      <c r="F294" t="s">
        <v>102</v>
      </c>
      <c r="G294" t="s">
        <v>517</v>
      </c>
      <c r="H294" t="s">
        <v>518</v>
      </c>
      <c r="I294">
        <v>203</v>
      </c>
    </row>
    <row r="295" spans="1:9" x14ac:dyDescent="0.25">
      <c r="A295" t="s">
        <v>4</v>
      </c>
      <c r="B295" t="s">
        <v>123</v>
      </c>
      <c r="C295" s="5">
        <v>40388</v>
      </c>
      <c r="D295">
        <v>2010</v>
      </c>
      <c r="E295">
        <v>7</v>
      </c>
      <c r="F295" t="s">
        <v>102</v>
      </c>
      <c r="G295" t="s">
        <v>517</v>
      </c>
      <c r="H295" t="s">
        <v>519</v>
      </c>
      <c r="I295">
        <v>228</v>
      </c>
    </row>
    <row r="296" spans="1:9" x14ac:dyDescent="0.25">
      <c r="A296" t="s">
        <v>6</v>
      </c>
      <c r="B296" t="s">
        <v>125</v>
      </c>
      <c r="C296" s="5">
        <v>40395</v>
      </c>
      <c r="D296">
        <v>2010</v>
      </c>
      <c r="E296">
        <v>8</v>
      </c>
      <c r="F296" t="s">
        <v>102</v>
      </c>
      <c r="G296" t="s">
        <v>517</v>
      </c>
      <c r="H296" t="s">
        <v>520</v>
      </c>
      <c r="I296">
        <v>299</v>
      </c>
    </row>
    <row r="297" spans="1:9" x14ac:dyDescent="0.25">
      <c r="A297" t="s">
        <v>7</v>
      </c>
      <c r="B297" t="s">
        <v>125</v>
      </c>
      <c r="C297" s="5">
        <v>40401</v>
      </c>
      <c r="D297">
        <v>2010</v>
      </c>
      <c r="E297">
        <v>8</v>
      </c>
      <c r="F297" t="s">
        <v>102</v>
      </c>
      <c r="G297" t="s">
        <v>517</v>
      </c>
      <c r="H297" t="s">
        <v>521</v>
      </c>
      <c r="I297">
        <v>356</v>
      </c>
    </row>
    <row r="298" spans="1:9" x14ac:dyDescent="0.25">
      <c r="A298" t="s">
        <v>8</v>
      </c>
      <c r="B298" t="s">
        <v>125</v>
      </c>
      <c r="C298" s="5">
        <v>40402</v>
      </c>
      <c r="D298">
        <v>2010</v>
      </c>
      <c r="E298">
        <v>8</v>
      </c>
      <c r="F298" t="s">
        <v>102</v>
      </c>
      <c r="G298" t="s">
        <v>517</v>
      </c>
      <c r="H298" t="s">
        <v>522</v>
      </c>
      <c r="I298">
        <v>218</v>
      </c>
    </row>
    <row r="299" spans="1:9" x14ac:dyDescent="0.25">
      <c r="A299" t="s">
        <v>9</v>
      </c>
      <c r="B299" t="s">
        <v>131</v>
      </c>
      <c r="C299" s="5">
        <v>40436</v>
      </c>
      <c r="D299">
        <v>2010</v>
      </c>
      <c r="E299">
        <v>9</v>
      </c>
      <c r="F299" t="s">
        <v>102</v>
      </c>
      <c r="G299" t="s">
        <v>517</v>
      </c>
      <c r="H299" t="s">
        <v>523</v>
      </c>
      <c r="I299">
        <v>151</v>
      </c>
    </row>
    <row r="300" spans="1:9" x14ac:dyDescent="0.25">
      <c r="A300" t="s">
        <v>10</v>
      </c>
      <c r="B300" t="s">
        <v>131</v>
      </c>
      <c r="C300" s="5">
        <v>40451</v>
      </c>
      <c r="D300">
        <v>2010</v>
      </c>
      <c r="E300">
        <v>9</v>
      </c>
      <c r="F300" t="s">
        <v>102</v>
      </c>
      <c r="G300" t="s">
        <v>517</v>
      </c>
      <c r="H300" t="s">
        <v>524</v>
      </c>
      <c r="I300">
        <v>200</v>
      </c>
    </row>
    <row r="301" spans="1:9" x14ac:dyDescent="0.25">
      <c r="A301" t="s">
        <v>11</v>
      </c>
      <c r="B301" t="s">
        <v>121</v>
      </c>
      <c r="C301" s="5">
        <v>40505</v>
      </c>
      <c r="D301">
        <v>2010</v>
      </c>
      <c r="E301">
        <v>11</v>
      </c>
      <c r="F301" t="s">
        <v>102</v>
      </c>
      <c r="G301" t="s">
        <v>517</v>
      </c>
      <c r="H301" t="s">
        <v>525</v>
      </c>
      <c r="I301">
        <v>141</v>
      </c>
    </row>
    <row r="302" spans="1:9" x14ac:dyDescent="0.25">
      <c r="A302" t="s">
        <v>12</v>
      </c>
      <c r="B302" t="s">
        <v>144</v>
      </c>
      <c r="C302" s="5">
        <v>40583</v>
      </c>
      <c r="D302">
        <v>2011</v>
      </c>
      <c r="E302">
        <v>2</v>
      </c>
      <c r="F302" t="s">
        <v>102</v>
      </c>
      <c r="G302" t="s">
        <v>517</v>
      </c>
      <c r="H302" t="s">
        <v>526</v>
      </c>
      <c r="I302">
        <v>117</v>
      </c>
    </row>
    <row r="303" spans="1:9" x14ac:dyDescent="0.25">
      <c r="A303" t="s">
        <v>13</v>
      </c>
      <c r="B303" t="s">
        <v>147</v>
      </c>
      <c r="C303" s="5">
        <v>40655</v>
      </c>
      <c r="D303">
        <v>2011</v>
      </c>
      <c r="E303">
        <v>4</v>
      </c>
      <c r="F303" t="s">
        <v>102</v>
      </c>
      <c r="G303" t="s">
        <v>517</v>
      </c>
      <c r="H303" t="s">
        <v>527</v>
      </c>
      <c r="I303">
        <v>263</v>
      </c>
    </row>
    <row r="304" spans="1:9" x14ac:dyDescent="0.25">
      <c r="A304" t="s">
        <v>14</v>
      </c>
      <c r="B304" t="s">
        <v>149</v>
      </c>
      <c r="C304" s="5">
        <v>40664</v>
      </c>
      <c r="D304">
        <v>2011</v>
      </c>
      <c r="E304">
        <v>5</v>
      </c>
      <c r="F304" t="s">
        <v>102</v>
      </c>
      <c r="G304" t="s">
        <v>517</v>
      </c>
      <c r="H304" t="s">
        <v>528</v>
      </c>
      <c r="I304">
        <v>211</v>
      </c>
    </row>
    <row r="305" spans="1:9" x14ac:dyDescent="0.25">
      <c r="A305" t="s">
        <v>15</v>
      </c>
      <c r="B305" t="s">
        <v>149</v>
      </c>
      <c r="C305" s="5">
        <v>40672</v>
      </c>
      <c r="D305">
        <v>2011</v>
      </c>
      <c r="E305">
        <v>5</v>
      </c>
      <c r="F305" t="s">
        <v>102</v>
      </c>
      <c r="G305" t="s">
        <v>517</v>
      </c>
      <c r="H305" t="s">
        <v>529</v>
      </c>
      <c r="I305">
        <v>171</v>
      </c>
    </row>
    <row r="306" spans="1:9" x14ac:dyDescent="0.25">
      <c r="A306" t="s">
        <v>16</v>
      </c>
      <c r="B306" t="s">
        <v>149</v>
      </c>
      <c r="C306" s="5">
        <v>40681</v>
      </c>
      <c r="D306">
        <v>2011</v>
      </c>
      <c r="E306">
        <v>5</v>
      </c>
      <c r="F306" t="s">
        <v>102</v>
      </c>
      <c r="G306" t="s">
        <v>517</v>
      </c>
      <c r="H306" t="s">
        <v>530</v>
      </c>
      <c r="I306">
        <v>275</v>
      </c>
    </row>
    <row r="307" spans="1:9" x14ac:dyDescent="0.25">
      <c r="A307" t="s">
        <v>17</v>
      </c>
      <c r="B307" t="s">
        <v>152</v>
      </c>
      <c r="C307" s="5">
        <v>40696</v>
      </c>
      <c r="D307">
        <v>2011</v>
      </c>
      <c r="E307">
        <v>6</v>
      </c>
      <c r="F307" t="s">
        <v>102</v>
      </c>
      <c r="G307" t="s">
        <v>517</v>
      </c>
      <c r="H307" t="s">
        <v>531</v>
      </c>
      <c r="I307">
        <v>450</v>
      </c>
    </row>
    <row r="308" spans="1:9" x14ac:dyDescent="0.25">
      <c r="A308" t="s">
        <v>18</v>
      </c>
      <c r="B308" t="s">
        <v>152</v>
      </c>
      <c r="C308" s="5">
        <v>40717</v>
      </c>
      <c r="D308">
        <v>2011</v>
      </c>
      <c r="E308">
        <v>6</v>
      </c>
      <c r="F308" t="s">
        <v>102</v>
      </c>
      <c r="G308" t="s">
        <v>517</v>
      </c>
      <c r="H308" t="s">
        <v>532</v>
      </c>
      <c r="I308">
        <v>414</v>
      </c>
    </row>
    <row r="309" spans="1:9" x14ac:dyDescent="0.25">
      <c r="A309" t="s">
        <v>19</v>
      </c>
      <c r="B309" t="s">
        <v>160</v>
      </c>
      <c r="C309" s="5">
        <v>40746</v>
      </c>
      <c r="D309">
        <v>2011</v>
      </c>
      <c r="E309">
        <v>7</v>
      </c>
      <c r="F309" t="s">
        <v>102</v>
      </c>
      <c r="G309" t="s">
        <v>517</v>
      </c>
      <c r="H309" t="s">
        <v>533</v>
      </c>
      <c r="I309">
        <v>519</v>
      </c>
    </row>
    <row r="310" spans="1:9" x14ac:dyDescent="0.25">
      <c r="A310" t="s">
        <v>20</v>
      </c>
      <c r="B310" t="s">
        <v>160</v>
      </c>
      <c r="C310" s="5">
        <v>40752</v>
      </c>
      <c r="D310">
        <v>2011</v>
      </c>
      <c r="E310">
        <v>7</v>
      </c>
      <c r="F310" t="s">
        <v>102</v>
      </c>
      <c r="G310" t="s">
        <v>517</v>
      </c>
      <c r="H310" t="s">
        <v>534</v>
      </c>
      <c r="I310">
        <v>347</v>
      </c>
    </row>
    <row r="311" spans="1:9" x14ac:dyDescent="0.25">
      <c r="A311" t="s">
        <v>21</v>
      </c>
      <c r="B311" t="s">
        <v>163</v>
      </c>
      <c r="C311" s="5">
        <v>40765</v>
      </c>
      <c r="D311">
        <v>2011</v>
      </c>
      <c r="E311">
        <v>8</v>
      </c>
      <c r="F311" t="s">
        <v>102</v>
      </c>
      <c r="G311" t="s">
        <v>517</v>
      </c>
      <c r="H311" t="s">
        <v>535</v>
      </c>
      <c r="I311">
        <v>345</v>
      </c>
    </row>
    <row r="312" spans="1:9" x14ac:dyDescent="0.25">
      <c r="A312" t="s">
        <v>22</v>
      </c>
      <c r="B312" t="s">
        <v>163</v>
      </c>
      <c r="C312" s="5">
        <v>40772</v>
      </c>
      <c r="D312">
        <v>2011</v>
      </c>
      <c r="E312">
        <v>8</v>
      </c>
      <c r="F312" t="s">
        <v>102</v>
      </c>
      <c r="G312" t="s">
        <v>517</v>
      </c>
      <c r="H312" t="s">
        <v>536</v>
      </c>
      <c r="I312">
        <v>102</v>
      </c>
    </row>
    <row r="313" spans="1:9" x14ac:dyDescent="0.25">
      <c r="A313" t="s">
        <v>23</v>
      </c>
      <c r="B313" t="s">
        <v>166</v>
      </c>
      <c r="C313" s="5">
        <v>40787</v>
      </c>
      <c r="D313">
        <v>2011</v>
      </c>
      <c r="E313">
        <v>9</v>
      </c>
      <c r="F313" t="s">
        <v>102</v>
      </c>
      <c r="G313" t="s">
        <v>517</v>
      </c>
      <c r="H313" t="s">
        <v>537</v>
      </c>
      <c r="I313">
        <v>84</v>
      </c>
    </row>
    <row r="314" spans="1:9" x14ac:dyDescent="0.25">
      <c r="A314" t="s">
        <v>24</v>
      </c>
      <c r="B314" t="s">
        <v>166</v>
      </c>
      <c r="C314" s="5">
        <v>40806</v>
      </c>
      <c r="D314">
        <v>2011</v>
      </c>
      <c r="E314">
        <v>9</v>
      </c>
      <c r="F314" t="s">
        <v>102</v>
      </c>
      <c r="G314" t="s">
        <v>517</v>
      </c>
      <c r="H314" t="s">
        <v>538</v>
      </c>
      <c r="I314">
        <v>189</v>
      </c>
    </row>
    <row r="315" spans="1:9" x14ac:dyDescent="0.25">
      <c r="A315" t="s">
        <v>25</v>
      </c>
      <c r="B315" t="s">
        <v>135</v>
      </c>
      <c r="C315" s="5">
        <v>40831</v>
      </c>
      <c r="D315">
        <v>2011</v>
      </c>
      <c r="E315">
        <v>10</v>
      </c>
      <c r="F315" t="s">
        <v>102</v>
      </c>
      <c r="G315" t="s">
        <v>517</v>
      </c>
      <c r="H315" t="s">
        <v>539</v>
      </c>
      <c r="I315">
        <v>177</v>
      </c>
    </row>
    <row r="316" spans="1:9" x14ac:dyDescent="0.25">
      <c r="A316" t="s">
        <v>26</v>
      </c>
      <c r="B316" t="s">
        <v>141</v>
      </c>
      <c r="C316" s="5">
        <v>40862</v>
      </c>
      <c r="D316">
        <v>2011</v>
      </c>
      <c r="E316">
        <v>11</v>
      </c>
      <c r="F316" t="s">
        <v>102</v>
      </c>
      <c r="G316" t="s">
        <v>517</v>
      </c>
      <c r="H316" t="s">
        <v>540</v>
      </c>
      <c r="I316">
        <v>116</v>
      </c>
    </row>
    <row r="317" spans="1:9" x14ac:dyDescent="0.25">
      <c r="A317" t="s">
        <v>27</v>
      </c>
      <c r="B317" t="s">
        <v>190</v>
      </c>
      <c r="C317" s="5">
        <v>40975</v>
      </c>
      <c r="D317">
        <v>2012</v>
      </c>
      <c r="E317">
        <v>3</v>
      </c>
      <c r="F317" t="s">
        <v>102</v>
      </c>
      <c r="G317" t="s">
        <v>517</v>
      </c>
      <c r="H317" t="s">
        <v>541</v>
      </c>
      <c r="I317">
        <v>124</v>
      </c>
    </row>
    <row r="318" spans="1:9" x14ac:dyDescent="0.25">
      <c r="A318" t="s">
        <v>28</v>
      </c>
      <c r="B318" t="s">
        <v>194</v>
      </c>
      <c r="C318" s="5">
        <v>41022</v>
      </c>
      <c r="D318">
        <v>2012</v>
      </c>
      <c r="E318">
        <v>4</v>
      </c>
      <c r="F318" t="s">
        <v>102</v>
      </c>
      <c r="G318" t="s">
        <v>517</v>
      </c>
      <c r="H318" t="s">
        <v>542</v>
      </c>
      <c r="I318">
        <v>416</v>
      </c>
    </row>
    <row r="319" spans="1:9" x14ac:dyDescent="0.25">
      <c r="A319" t="s">
        <v>29</v>
      </c>
      <c r="B319" t="s">
        <v>198</v>
      </c>
      <c r="C319" s="5">
        <v>41036</v>
      </c>
      <c r="D319">
        <v>2012</v>
      </c>
      <c r="E319">
        <v>5</v>
      </c>
      <c r="F319" t="s">
        <v>102</v>
      </c>
      <c r="G319" t="s">
        <v>517</v>
      </c>
      <c r="H319" t="s">
        <v>543</v>
      </c>
      <c r="I319">
        <v>263</v>
      </c>
    </row>
    <row r="320" spans="1:9" x14ac:dyDescent="0.25">
      <c r="A320" t="s">
        <v>30</v>
      </c>
      <c r="B320" t="s">
        <v>198</v>
      </c>
      <c r="C320" s="5">
        <v>41060</v>
      </c>
      <c r="D320">
        <v>2012</v>
      </c>
      <c r="E320">
        <v>5</v>
      </c>
      <c r="F320" t="s">
        <v>102</v>
      </c>
      <c r="G320" t="s">
        <v>517</v>
      </c>
      <c r="H320" t="s">
        <v>544</v>
      </c>
      <c r="I320">
        <v>254</v>
      </c>
    </row>
    <row r="321" spans="1:9" x14ac:dyDescent="0.25">
      <c r="A321" t="s">
        <v>31</v>
      </c>
      <c r="B321" t="s">
        <v>200</v>
      </c>
      <c r="C321" s="5">
        <v>41072</v>
      </c>
      <c r="D321">
        <v>2012</v>
      </c>
      <c r="E321">
        <v>6</v>
      </c>
      <c r="F321" t="s">
        <v>102</v>
      </c>
      <c r="G321" t="s">
        <v>517</v>
      </c>
      <c r="H321" t="s">
        <v>545</v>
      </c>
      <c r="I321">
        <v>186</v>
      </c>
    </row>
    <row r="322" spans="1:9" x14ac:dyDescent="0.25">
      <c r="A322" t="s">
        <v>32</v>
      </c>
      <c r="B322" t="s">
        <v>200</v>
      </c>
      <c r="C322" s="5">
        <v>41074</v>
      </c>
      <c r="D322">
        <v>2012</v>
      </c>
      <c r="E322">
        <v>6</v>
      </c>
      <c r="F322" t="s">
        <v>102</v>
      </c>
      <c r="G322" t="s">
        <v>517</v>
      </c>
      <c r="H322" t="s">
        <v>546</v>
      </c>
      <c r="I322">
        <v>270</v>
      </c>
    </row>
    <row r="323" spans="1:9" x14ac:dyDescent="0.25">
      <c r="A323" t="s">
        <v>33</v>
      </c>
      <c r="B323" t="s">
        <v>200</v>
      </c>
      <c r="C323" s="5">
        <v>41080</v>
      </c>
      <c r="D323">
        <v>2012</v>
      </c>
      <c r="E323">
        <v>6</v>
      </c>
      <c r="F323" t="s">
        <v>102</v>
      </c>
      <c r="G323" t="s">
        <v>517</v>
      </c>
      <c r="H323" t="s">
        <v>547</v>
      </c>
      <c r="I323">
        <v>367</v>
      </c>
    </row>
    <row r="324" spans="1:9" x14ac:dyDescent="0.25">
      <c r="A324" t="s">
        <v>34</v>
      </c>
      <c r="B324" t="s">
        <v>200</v>
      </c>
      <c r="C324" s="5">
        <v>41087</v>
      </c>
      <c r="D324">
        <v>2012</v>
      </c>
      <c r="E324">
        <v>6</v>
      </c>
      <c r="F324" t="s">
        <v>102</v>
      </c>
      <c r="G324" t="s">
        <v>517</v>
      </c>
      <c r="H324" t="s">
        <v>548</v>
      </c>
      <c r="I324">
        <v>281</v>
      </c>
    </row>
    <row r="325" spans="1:9" x14ac:dyDescent="0.25">
      <c r="A325" t="s">
        <v>35</v>
      </c>
      <c r="B325" t="s">
        <v>202</v>
      </c>
      <c r="C325" s="5">
        <v>41117</v>
      </c>
      <c r="D325">
        <v>2012</v>
      </c>
      <c r="E325">
        <v>7</v>
      </c>
      <c r="F325" t="s">
        <v>102</v>
      </c>
      <c r="G325" t="s">
        <v>517</v>
      </c>
      <c r="H325" t="s">
        <v>549</v>
      </c>
      <c r="I325">
        <v>386</v>
      </c>
    </row>
    <row r="326" spans="1:9" x14ac:dyDescent="0.25">
      <c r="A326" t="s">
        <v>36</v>
      </c>
      <c r="B326" t="s">
        <v>205</v>
      </c>
      <c r="C326" s="5">
        <v>41122</v>
      </c>
      <c r="D326">
        <v>2012</v>
      </c>
      <c r="E326">
        <v>8</v>
      </c>
      <c r="F326" t="s">
        <v>102</v>
      </c>
      <c r="G326" t="s">
        <v>517</v>
      </c>
      <c r="H326" t="s">
        <v>550</v>
      </c>
      <c r="I326">
        <v>259</v>
      </c>
    </row>
    <row r="327" spans="1:9" x14ac:dyDescent="0.25">
      <c r="A327" t="s">
        <v>37</v>
      </c>
      <c r="B327" t="s">
        <v>205</v>
      </c>
      <c r="C327" s="5">
        <v>41136</v>
      </c>
      <c r="D327">
        <v>2012</v>
      </c>
      <c r="E327">
        <v>8</v>
      </c>
      <c r="F327" t="s">
        <v>102</v>
      </c>
      <c r="G327" t="s">
        <v>517</v>
      </c>
      <c r="H327" t="s">
        <v>551</v>
      </c>
      <c r="I327">
        <v>203</v>
      </c>
    </row>
    <row r="328" spans="1:9" x14ac:dyDescent="0.25">
      <c r="A328" t="s">
        <v>38</v>
      </c>
      <c r="B328" t="s">
        <v>207</v>
      </c>
      <c r="C328" s="5">
        <v>41164</v>
      </c>
      <c r="D328">
        <v>2012</v>
      </c>
      <c r="E328">
        <v>9</v>
      </c>
      <c r="F328" t="s">
        <v>102</v>
      </c>
      <c r="G328" t="s">
        <v>517</v>
      </c>
      <c r="H328" t="s">
        <v>552</v>
      </c>
      <c r="I328">
        <v>165</v>
      </c>
    </row>
    <row r="329" spans="1:9" x14ac:dyDescent="0.25">
      <c r="A329" t="s">
        <v>39</v>
      </c>
      <c r="B329" t="s">
        <v>207</v>
      </c>
      <c r="C329" s="5">
        <v>41178</v>
      </c>
      <c r="D329">
        <v>2012</v>
      </c>
      <c r="E329">
        <v>9</v>
      </c>
      <c r="F329" t="s">
        <v>102</v>
      </c>
      <c r="G329" t="s">
        <v>517</v>
      </c>
      <c r="H329" t="s">
        <v>553</v>
      </c>
      <c r="I329">
        <v>438</v>
      </c>
    </row>
    <row r="330" spans="1:9" x14ac:dyDescent="0.25">
      <c r="A330" t="s">
        <v>40</v>
      </c>
      <c r="B330" t="s">
        <v>169</v>
      </c>
      <c r="C330" s="5">
        <v>41207</v>
      </c>
      <c r="D330">
        <v>2012</v>
      </c>
      <c r="E330">
        <v>10</v>
      </c>
      <c r="F330" t="s">
        <v>102</v>
      </c>
      <c r="G330" t="s">
        <v>517</v>
      </c>
      <c r="H330" t="s">
        <v>554</v>
      </c>
      <c r="I330">
        <v>154</v>
      </c>
    </row>
    <row r="331" spans="1:9" x14ac:dyDescent="0.25">
      <c r="A331" t="s">
        <v>41</v>
      </c>
      <c r="B331" t="s">
        <v>174</v>
      </c>
      <c r="C331" s="5">
        <v>41228</v>
      </c>
      <c r="D331">
        <v>2012</v>
      </c>
      <c r="E331">
        <v>11</v>
      </c>
      <c r="F331" t="s">
        <v>102</v>
      </c>
      <c r="G331" t="s">
        <v>517</v>
      </c>
      <c r="H331" t="s">
        <v>555</v>
      </c>
      <c r="I331">
        <v>172</v>
      </c>
    </row>
    <row r="332" spans="1:9" x14ac:dyDescent="0.25">
      <c r="A332" t="s">
        <v>42</v>
      </c>
      <c r="B332" t="s">
        <v>185</v>
      </c>
      <c r="C332" s="5">
        <v>41253</v>
      </c>
      <c r="D332">
        <v>2012</v>
      </c>
      <c r="E332">
        <v>12</v>
      </c>
      <c r="F332" t="s">
        <v>102</v>
      </c>
      <c r="G332" t="s">
        <v>517</v>
      </c>
      <c r="H332" t="s">
        <v>556</v>
      </c>
      <c r="I332">
        <v>141</v>
      </c>
    </row>
    <row r="333" spans="1:9" x14ac:dyDescent="0.25">
      <c r="A333" t="s">
        <v>43</v>
      </c>
      <c r="B333" t="s">
        <v>212</v>
      </c>
      <c r="C333" s="5">
        <v>41290</v>
      </c>
      <c r="D333">
        <v>2013</v>
      </c>
      <c r="E333">
        <v>1</v>
      </c>
      <c r="F333" t="s">
        <v>102</v>
      </c>
      <c r="G333" t="s">
        <v>517</v>
      </c>
      <c r="H333" t="s">
        <v>557</v>
      </c>
      <c r="I333">
        <v>103</v>
      </c>
    </row>
    <row r="334" spans="1:9" x14ac:dyDescent="0.25">
      <c r="A334" t="s">
        <v>44</v>
      </c>
      <c r="B334" t="s">
        <v>214</v>
      </c>
      <c r="C334" s="5">
        <v>41319</v>
      </c>
      <c r="D334">
        <v>2013</v>
      </c>
      <c r="E334">
        <v>2</v>
      </c>
      <c r="F334" t="s">
        <v>102</v>
      </c>
      <c r="G334" t="s">
        <v>517</v>
      </c>
      <c r="H334" t="s">
        <v>558</v>
      </c>
      <c r="I334">
        <v>109</v>
      </c>
    </row>
    <row r="335" spans="1:9" x14ac:dyDescent="0.25">
      <c r="A335" t="s">
        <v>45</v>
      </c>
      <c r="B335" t="s">
        <v>216</v>
      </c>
      <c r="C335" s="5">
        <v>41359</v>
      </c>
      <c r="D335">
        <v>2013</v>
      </c>
      <c r="E335">
        <v>3</v>
      </c>
      <c r="F335" t="s">
        <v>102</v>
      </c>
      <c r="G335" t="s">
        <v>517</v>
      </c>
      <c r="H335" t="s">
        <v>559</v>
      </c>
      <c r="I335">
        <v>202</v>
      </c>
    </row>
    <row r="336" spans="1:9" x14ac:dyDescent="0.25">
      <c r="A336" t="s">
        <v>46</v>
      </c>
      <c r="B336" t="s">
        <v>218</v>
      </c>
      <c r="C336" s="5">
        <v>41386</v>
      </c>
      <c r="D336">
        <v>2013</v>
      </c>
      <c r="E336">
        <v>4</v>
      </c>
      <c r="F336" t="s">
        <v>102</v>
      </c>
      <c r="G336" t="s">
        <v>517</v>
      </c>
      <c r="H336" t="s">
        <v>560</v>
      </c>
      <c r="I336">
        <v>279</v>
      </c>
    </row>
    <row r="337" spans="1:9" x14ac:dyDescent="0.25">
      <c r="A337" t="s">
        <v>47</v>
      </c>
      <c r="B337" t="s">
        <v>220</v>
      </c>
      <c r="C337" s="5">
        <v>41395</v>
      </c>
      <c r="D337">
        <v>2013</v>
      </c>
      <c r="E337">
        <v>5</v>
      </c>
      <c r="F337" t="s">
        <v>102</v>
      </c>
      <c r="G337" t="s">
        <v>517</v>
      </c>
      <c r="H337" t="s">
        <v>561</v>
      </c>
      <c r="I337">
        <v>263</v>
      </c>
    </row>
    <row r="338" spans="1:9" x14ac:dyDescent="0.25">
      <c r="A338" t="s">
        <v>48</v>
      </c>
      <c r="B338" t="s">
        <v>222</v>
      </c>
      <c r="C338" s="5">
        <v>41431</v>
      </c>
      <c r="D338">
        <v>2013</v>
      </c>
      <c r="E338">
        <v>6</v>
      </c>
      <c r="F338" t="s">
        <v>102</v>
      </c>
      <c r="G338" t="s">
        <v>517</v>
      </c>
      <c r="H338" t="s">
        <v>562</v>
      </c>
      <c r="I338">
        <v>392</v>
      </c>
    </row>
    <row r="339" spans="1:9" x14ac:dyDescent="0.25">
      <c r="A339" t="s">
        <v>49</v>
      </c>
      <c r="B339" t="s">
        <v>222</v>
      </c>
      <c r="C339" s="5">
        <v>41444</v>
      </c>
      <c r="D339">
        <v>2013</v>
      </c>
      <c r="E339">
        <v>6</v>
      </c>
      <c r="F339" t="s">
        <v>102</v>
      </c>
      <c r="G339" t="s">
        <v>517</v>
      </c>
      <c r="H339" t="s">
        <v>563</v>
      </c>
      <c r="I339">
        <v>298</v>
      </c>
    </row>
    <row r="340" spans="1:9" x14ac:dyDescent="0.25">
      <c r="A340" t="s">
        <v>50</v>
      </c>
      <c r="B340" t="s">
        <v>222</v>
      </c>
      <c r="C340" s="5">
        <v>41453</v>
      </c>
      <c r="D340">
        <v>2013</v>
      </c>
      <c r="E340">
        <v>6</v>
      </c>
      <c r="F340" t="s">
        <v>102</v>
      </c>
      <c r="G340" t="s">
        <v>517</v>
      </c>
      <c r="H340" t="s">
        <v>564</v>
      </c>
      <c r="I340">
        <v>309</v>
      </c>
    </row>
    <row r="341" spans="1:9" x14ac:dyDescent="0.25">
      <c r="A341" t="s">
        <v>51</v>
      </c>
      <c r="B341" t="s">
        <v>224</v>
      </c>
      <c r="C341" s="5">
        <v>41465</v>
      </c>
      <c r="D341">
        <v>2013</v>
      </c>
      <c r="E341">
        <v>7</v>
      </c>
      <c r="F341" t="s">
        <v>102</v>
      </c>
      <c r="G341" t="s">
        <v>517</v>
      </c>
      <c r="H341" t="s">
        <v>565</v>
      </c>
      <c r="I341">
        <v>268</v>
      </c>
    </row>
    <row r="342" spans="1:9" x14ac:dyDescent="0.25">
      <c r="A342" t="s">
        <v>52</v>
      </c>
      <c r="B342" t="s">
        <v>224</v>
      </c>
      <c r="C342" s="5">
        <v>41470</v>
      </c>
      <c r="D342">
        <v>2013</v>
      </c>
      <c r="E342">
        <v>7</v>
      </c>
      <c r="F342" t="s">
        <v>102</v>
      </c>
      <c r="G342" t="s">
        <v>517</v>
      </c>
      <c r="H342" t="s">
        <v>566</v>
      </c>
      <c r="I342">
        <v>243</v>
      </c>
    </row>
    <row r="343" spans="1:9" x14ac:dyDescent="0.25">
      <c r="A343" t="s">
        <v>53</v>
      </c>
      <c r="B343" t="s">
        <v>226</v>
      </c>
      <c r="C343" s="5">
        <v>41493</v>
      </c>
      <c r="D343">
        <v>2013</v>
      </c>
      <c r="E343">
        <v>8</v>
      </c>
      <c r="F343" t="s">
        <v>102</v>
      </c>
      <c r="G343" t="s">
        <v>517</v>
      </c>
      <c r="H343" t="s">
        <v>567</v>
      </c>
      <c r="I343">
        <v>186</v>
      </c>
    </row>
    <row r="344" spans="1:9" x14ac:dyDescent="0.25">
      <c r="A344" t="s">
        <v>54</v>
      </c>
      <c r="B344" t="s">
        <v>226</v>
      </c>
      <c r="C344" s="5">
        <v>41507</v>
      </c>
      <c r="D344">
        <v>2013</v>
      </c>
      <c r="E344">
        <v>8</v>
      </c>
      <c r="F344" t="s">
        <v>102</v>
      </c>
      <c r="G344" t="s">
        <v>517</v>
      </c>
      <c r="H344" t="s">
        <v>568</v>
      </c>
      <c r="I344">
        <v>379</v>
      </c>
    </row>
    <row r="345" spans="1:9" x14ac:dyDescent="0.25">
      <c r="A345" t="s">
        <v>55</v>
      </c>
      <c r="B345" t="s">
        <v>228</v>
      </c>
      <c r="C345" s="5">
        <v>41521</v>
      </c>
      <c r="D345">
        <v>2013</v>
      </c>
      <c r="E345">
        <v>9</v>
      </c>
      <c r="F345" t="s">
        <v>102</v>
      </c>
      <c r="G345" t="s">
        <v>517</v>
      </c>
      <c r="H345" t="s">
        <v>569</v>
      </c>
      <c r="I345">
        <v>316</v>
      </c>
    </row>
    <row r="346" spans="1:9" x14ac:dyDescent="0.25">
      <c r="A346" t="s">
        <v>56</v>
      </c>
      <c r="B346" t="s">
        <v>230</v>
      </c>
      <c r="C346" s="5">
        <v>41766</v>
      </c>
      <c r="D346">
        <v>2014</v>
      </c>
      <c r="E346">
        <v>5</v>
      </c>
      <c r="F346" t="s">
        <v>102</v>
      </c>
      <c r="G346" t="s">
        <v>517</v>
      </c>
      <c r="H346" t="s">
        <v>570</v>
      </c>
      <c r="I346">
        <v>402</v>
      </c>
    </row>
    <row r="347" spans="1:9" x14ac:dyDescent="0.25">
      <c r="A347" t="s">
        <v>57</v>
      </c>
      <c r="B347" t="s">
        <v>232</v>
      </c>
      <c r="C347" s="5">
        <v>41801</v>
      </c>
      <c r="D347">
        <v>2014</v>
      </c>
      <c r="E347">
        <v>6</v>
      </c>
      <c r="F347" t="s">
        <v>102</v>
      </c>
      <c r="G347" t="s">
        <v>517</v>
      </c>
      <c r="H347" t="s">
        <v>571</v>
      </c>
      <c r="I347">
        <v>215</v>
      </c>
    </row>
    <row r="348" spans="1:9" x14ac:dyDescent="0.25">
      <c r="A348" t="s">
        <v>58</v>
      </c>
      <c r="B348" t="s">
        <v>232</v>
      </c>
      <c r="C348" s="5">
        <v>41808</v>
      </c>
      <c r="D348">
        <v>2014</v>
      </c>
      <c r="E348">
        <v>6</v>
      </c>
      <c r="F348" t="s">
        <v>102</v>
      </c>
      <c r="G348" t="s">
        <v>517</v>
      </c>
      <c r="H348" t="s">
        <v>572</v>
      </c>
      <c r="I348">
        <v>295</v>
      </c>
    </row>
    <row r="349" spans="1:9" x14ac:dyDescent="0.25">
      <c r="A349" t="s">
        <v>59</v>
      </c>
      <c r="B349" t="s">
        <v>234</v>
      </c>
      <c r="C349" s="5">
        <v>41822</v>
      </c>
      <c r="D349">
        <v>2014</v>
      </c>
      <c r="E349">
        <v>7</v>
      </c>
      <c r="F349" t="s">
        <v>102</v>
      </c>
      <c r="G349" t="s">
        <v>517</v>
      </c>
      <c r="H349" t="s">
        <v>573</v>
      </c>
      <c r="I349">
        <v>187</v>
      </c>
    </row>
    <row r="350" spans="1:9" x14ac:dyDescent="0.25">
      <c r="A350" t="s">
        <v>60</v>
      </c>
      <c r="B350" t="s">
        <v>234</v>
      </c>
      <c r="C350" s="5">
        <v>41841</v>
      </c>
      <c r="D350">
        <v>2014</v>
      </c>
      <c r="E350">
        <v>7</v>
      </c>
      <c r="F350" t="s">
        <v>102</v>
      </c>
      <c r="G350" t="s">
        <v>517</v>
      </c>
      <c r="H350" t="s">
        <v>574</v>
      </c>
      <c r="I350">
        <v>229</v>
      </c>
    </row>
    <row r="351" spans="1:9" x14ac:dyDescent="0.25">
      <c r="A351" t="s">
        <v>61</v>
      </c>
      <c r="B351" t="s">
        <v>236</v>
      </c>
      <c r="C351" s="5">
        <v>41859</v>
      </c>
      <c r="D351">
        <v>2014</v>
      </c>
      <c r="E351">
        <v>8</v>
      </c>
      <c r="F351" t="s">
        <v>102</v>
      </c>
      <c r="G351" t="s">
        <v>517</v>
      </c>
      <c r="H351" t="s">
        <v>575</v>
      </c>
      <c r="I351">
        <v>129</v>
      </c>
    </row>
    <row r="352" spans="1:9" x14ac:dyDescent="0.25">
      <c r="A352" t="s">
        <v>62</v>
      </c>
      <c r="B352" t="s">
        <v>238</v>
      </c>
      <c r="C352" s="5">
        <v>41887</v>
      </c>
      <c r="D352">
        <v>2014</v>
      </c>
      <c r="E352">
        <v>9</v>
      </c>
      <c r="F352" t="s">
        <v>102</v>
      </c>
      <c r="G352" t="s">
        <v>517</v>
      </c>
      <c r="H352" t="s">
        <v>576</v>
      </c>
      <c r="I352">
        <v>430</v>
      </c>
    </row>
    <row r="353" spans="1:9" x14ac:dyDescent="0.25">
      <c r="A353" t="s">
        <v>63</v>
      </c>
      <c r="B353" t="s">
        <v>238</v>
      </c>
      <c r="C353" s="5">
        <v>41891</v>
      </c>
      <c r="D353">
        <v>2014</v>
      </c>
      <c r="E353">
        <v>9</v>
      </c>
      <c r="F353" t="s">
        <v>102</v>
      </c>
      <c r="G353" t="s">
        <v>517</v>
      </c>
      <c r="H353" t="s">
        <v>577</v>
      </c>
      <c r="I353">
        <v>371</v>
      </c>
    </row>
    <row r="354" spans="1:9" x14ac:dyDescent="0.25">
      <c r="A354" t="s">
        <v>64</v>
      </c>
      <c r="B354" t="s">
        <v>238</v>
      </c>
      <c r="C354" s="5">
        <v>41899</v>
      </c>
      <c r="D354">
        <v>2014</v>
      </c>
      <c r="E354">
        <v>9</v>
      </c>
      <c r="F354" t="s">
        <v>102</v>
      </c>
      <c r="G354" t="s">
        <v>517</v>
      </c>
      <c r="H354" t="s">
        <v>578</v>
      </c>
      <c r="I354">
        <v>455</v>
      </c>
    </row>
    <row r="355" spans="1:9" x14ac:dyDescent="0.25">
      <c r="A355" t="s">
        <v>65</v>
      </c>
      <c r="B355" t="s">
        <v>240</v>
      </c>
      <c r="C355" s="5">
        <v>42011</v>
      </c>
      <c r="D355">
        <v>2015</v>
      </c>
      <c r="E355">
        <v>1</v>
      </c>
      <c r="F355" t="s">
        <v>102</v>
      </c>
      <c r="G355" t="s">
        <v>517</v>
      </c>
      <c r="H355" t="s">
        <v>579</v>
      </c>
      <c r="I355">
        <v>135</v>
      </c>
    </row>
    <row r="356" spans="1:9" x14ac:dyDescent="0.25">
      <c r="A356" t="s">
        <v>66</v>
      </c>
      <c r="B356" t="s">
        <v>240</v>
      </c>
      <c r="C356" s="5">
        <v>42032</v>
      </c>
      <c r="D356">
        <v>2015</v>
      </c>
      <c r="E356">
        <v>1</v>
      </c>
      <c r="F356" t="s">
        <v>102</v>
      </c>
      <c r="G356" t="s">
        <v>517</v>
      </c>
      <c r="H356" t="s">
        <v>580</v>
      </c>
      <c r="I356">
        <v>211</v>
      </c>
    </row>
    <row r="357" spans="1:9" x14ac:dyDescent="0.25">
      <c r="A357" t="s">
        <v>67</v>
      </c>
      <c r="B357" t="s">
        <v>242</v>
      </c>
      <c r="C357" s="5">
        <v>42055</v>
      </c>
      <c r="D357">
        <v>2015</v>
      </c>
      <c r="E357">
        <v>2</v>
      </c>
      <c r="F357" t="s">
        <v>102</v>
      </c>
      <c r="G357" t="s">
        <v>517</v>
      </c>
      <c r="H357" t="s">
        <v>581</v>
      </c>
      <c r="I357">
        <v>260</v>
      </c>
    </row>
    <row r="358" spans="1:9" x14ac:dyDescent="0.25">
      <c r="A358" t="s">
        <v>68</v>
      </c>
      <c r="B358" t="s">
        <v>244</v>
      </c>
      <c r="C358" s="5">
        <v>42193</v>
      </c>
      <c r="D358">
        <v>2015</v>
      </c>
      <c r="E358">
        <v>7</v>
      </c>
      <c r="F358" t="s">
        <v>102</v>
      </c>
      <c r="G358" t="s">
        <v>517</v>
      </c>
      <c r="H358" t="s">
        <v>582</v>
      </c>
      <c r="I358">
        <v>339</v>
      </c>
    </row>
    <row r="359" spans="1:9" x14ac:dyDescent="0.25">
      <c r="A359" t="s">
        <v>69</v>
      </c>
      <c r="B359" t="s">
        <v>246</v>
      </c>
      <c r="C359" s="5">
        <v>42234</v>
      </c>
      <c r="D359">
        <v>2015</v>
      </c>
      <c r="E359">
        <v>8</v>
      </c>
      <c r="F359" t="s">
        <v>102</v>
      </c>
      <c r="G359" t="s">
        <v>517</v>
      </c>
      <c r="H359" t="s">
        <v>583</v>
      </c>
      <c r="I359">
        <v>179</v>
      </c>
    </row>
    <row r="360" spans="1:9" x14ac:dyDescent="0.25">
      <c r="A360" t="s">
        <v>70</v>
      </c>
      <c r="B360" t="s">
        <v>246</v>
      </c>
      <c r="C360" s="5">
        <v>42241</v>
      </c>
      <c r="D360">
        <v>2015</v>
      </c>
      <c r="E360">
        <v>8</v>
      </c>
      <c r="F360" t="s">
        <v>102</v>
      </c>
      <c r="G360" t="s">
        <v>517</v>
      </c>
      <c r="H360" t="s">
        <v>584</v>
      </c>
      <c r="I360">
        <v>224</v>
      </c>
    </row>
    <row r="361" spans="1:9" x14ac:dyDescent="0.25">
      <c r="A361" t="s">
        <v>71</v>
      </c>
      <c r="B361" t="s">
        <v>248</v>
      </c>
      <c r="C361" s="5">
        <v>42272</v>
      </c>
      <c r="D361">
        <v>2015</v>
      </c>
      <c r="E361">
        <v>9</v>
      </c>
      <c r="F361" t="s">
        <v>102</v>
      </c>
      <c r="G361" t="s">
        <v>517</v>
      </c>
      <c r="H361" t="s">
        <v>585</v>
      </c>
      <c r="I361">
        <v>226</v>
      </c>
    </row>
    <row r="362" spans="1:9" x14ac:dyDescent="0.25">
      <c r="A362" t="s">
        <v>72</v>
      </c>
      <c r="B362" t="s">
        <v>250</v>
      </c>
      <c r="C362" s="5">
        <v>42377</v>
      </c>
      <c r="D362">
        <v>2016</v>
      </c>
      <c r="E362">
        <v>1</v>
      </c>
      <c r="F362" t="s">
        <v>102</v>
      </c>
      <c r="G362" t="s">
        <v>517</v>
      </c>
      <c r="H362" t="s">
        <v>586</v>
      </c>
      <c r="I362">
        <v>108</v>
      </c>
    </row>
    <row r="363" spans="1:9" x14ac:dyDescent="0.25">
      <c r="A363" t="s">
        <v>73</v>
      </c>
      <c r="B363" t="s">
        <v>256</v>
      </c>
      <c r="C363" s="5">
        <v>42500</v>
      </c>
      <c r="D363">
        <v>2016</v>
      </c>
      <c r="E363">
        <v>5</v>
      </c>
      <c r="F363" t="s">
        <v>102</v>
      </c>
      <c r="G363" t="s">
        <v>517</v>
      </c>
      <c r="H363" t="s">
        <v>587</v>
      </c>
      <c r="I363">
        <v>409</v>
      </c>
    </row>
    <row r="364" spans="1:9" x14ac:dyDescent="0.25">
      <c r="A364" t="s">
        <v>74</v>
      </c>
      <c r="B364" t="s">
        <v>256</v>
      </c>
      <c r="C364" s="5">
        <v>42507</v>
      </c>
      <c r="D364">
        <v>2016</v>
      </c>
      <c r="E364">
        <v>5</v>
      </c>
      <c r="F364" t="s">
        <v>102</v>
      </c>
      <c r="G364" t="s">
        <v>517</v>
      </c>
      <c r="H364" t="s">
        <v>588</v>
      </c>
      <c r="I364">
        <v>442</v>
      </c>
    </row>
    <row r="365" spans="1:9" x14ac:dyDescent="0.25">
      <c r="A365" t="s">
        <v>75</v>
      </c>
      <c r="B365" t="s">
        <v>256</v>
      </c>
      <c r="C365" s="5">
        <v>42521</v>
      </c>
      <c r="D365">
        <v>2016</v>
      </c>
      <c r="E365">
        <v>5</v>
      </c>
      <c r="F365" t="s">
        <v>102</v>
      </c>
      <c r="G365" t="s">
        <v>517</v>
      </c>
      <c r="H365" t="s">
        <v>589</v>
      </c>
      <c r="I365">
        <v>275</v>
      </c>
    </row>
    <row r="366" spans="1:9" x14ac:dyDescent="0.25">
      <c r="A366" t="s">
        <v>76</v>
      </c>
      <c r="B366" t="s">
        <v>258</v>
      </c>
      <c r="C366" s="5">
        <v>42522</v>
      </c>
      <c r="D366">
        <v>2016</v>
      </c>
      <c r="E366">
        <v>6</v>
      </c>
      <c r="F366" t="s">
        <v>102</v>
      </c>
      <c r="G366" t="s">
        <v>517</v>
      </c>
      <c r="H366" t="s">
        <v>590</v>
      </c>
      <c r="I366">
        <v>294</v>
      </c>
    </row>
    <row r="367" spans="1:9" x14ac:dyDescent="0.25">
      <c r="A367" t="s">
        <v>77</v>
      </c>
      <c r="B367" t="s">
        <v>260</v>
      </c>
      <c r="C367" s="5">
        <v>42563</v>
      </c>
      <c r="D367">
        <v>2016</v>
      </c>
      <c r="E367">
        <v>7</v>
      </c>
      <c r="F367" t="s">
        <v>102</v>
      </c>
      <c r="G367" t="s">
        <v>517</v>
      </c>
      <c r="H367" t="s">
        <v>591</v>
      </c>
      <c r="I367">
        <v>259</v>
      </c>
    </row>
    <row r="368" spans="1:9" x14ac:dyDescent="0.25">
      <c r="A368" t="s">
        <v>78</v>
      </c>
      <c r="B368" t="s">
        <v>260</v>
      </c>
      <c r="C368" s="5">
        <v>42572</v>
      </c>
      <c r="D368">
        <v>2016</v>
      </c>
      <c r="E368">
        <v>7</v>
      </c>
      <c r="F368" t="s">
        <v>102</v>
      </c>
      <c r="G368" t="s">
        <v>517</v>
      </c>
      <c r="H368" t="s">
        <v>592</v>
      </c>
      <c r="I368">
        <v>324</v>
      </c>
    </row>
    <row r="369" spans="1:9" x14ac:dyDescent="0.25">
      <c r="A369" t="s">
        <v>79</v>
      </c>
      <c r="B369" t="s">
        <v>262</v>
      </c>
      <c r="C369" s="5">
        <v>42599</v>
      </c>
      <c r="D369">
        <v>2016</v>
      </c>
      <c r="E369">
        <v>8</v>
      </c>
      <c r="F369" t="s">
        <v>102</v>
      </c>
      <c r="G369" t="s">
        <v>517</v>
      </c>
      <c r="H369" t="s">
        <v>593</v>
      </c>
      <c r="I369">
        <v>322</v>
      </c>
    </row>
    <row r="370" spans="1:9" x14ac:dyDescent="0.25">
      <c r="A370" t="s">
        <v>80</v>
      </c>
      <c r="B370" t="s">
        <v>262</v>
      </c>
      <c r="C370" s="5">
        <v>42605</v>
      </c>
      <c r="D370">
        <v>2016</v>
      </c>
      <c r="E370">
        <v>8</v>
      </c>
      <c r="F370" t="s">
        <v>102</v>
      </c>
      <c r="G370" t="s">
        <v>517</v>
      </c>
      <c r="H370" t="s">
        <v>594</v>
      </c>
      <c r="I370">
        <v>348</v>
      </c>
    </row>
    <row r="371" spans="1:9" x14ac:dyDescent="0.25">
      <c r="A371" t="s">
        <v>81</v>
      </c>
      <c r="B371" t="s">
        <v>264</v>
      </c>
      <c r="C371" s="5">
        <v>42619</v>
      </c>
      <c r="D371">
        <v>2016</v>
      </c>
      <c r="E371">
        <v>9</v>
      </c>
      <c r="F371" t="s">
        <v>102</v>
      </c>
      <c r="G371" t="s">
        <v>517</v>
      </c>
      <c r="H371" t="s">
        <v>595</v>
      </c>
      <c r="I371">
        <v>327</v>
      </c>
    </row>
    <row r="372" spans="1:9" x14ac:dyDescent="0.25">
      <c r="A372" t="s">
        <v>82</v>
      </c>
      <c r="B372" t="s">
        <v>264</v>
      </c>
      <c r="C372" s="5">
        <v>42620</v>
      </c>
      <c r="D372">
        <v>2016</v>
      </c>
      <c r="E372">
        <v>9</v>
      </c>
      <c r="F372" t="s">
        <v>102</v>
      </c>
      <c r="G372" t="s">
        <v>517</v>
      </c>
      <c r="H372" t="s">
        <v>596</v>
      </c>
      <c r="I372">
        <v>271</v>
      </c>
    </row>
    <row r="373" spans="1:9" x14ac:dyDescent="0.25">
      <c r="A373" t="s">
        <v>83</v>
      </c>
      <c r="B373" t="s">
        <v>264</v>
      </c>
      <c r="C373" s="5">
        <v>42634</v>
      </c>
      <c r="D373">
        <v>2016</v>
      </c>
      <c r="E373">
        <v>9</v>
      </c>
      <c r="F373" t="s">
        <v>102</v>
      </c>
      <c r="G373" t="s">
        <v>517</v>
      </c>
      <c r="H373" t="s">
        <v>597</v>
      </c>
      <c r="I373">
        <v>202</v>
      </c>
    </row>
    <row r="374" spans="1:9" x14ac:dyDescent="0.25">
      <c r="A374" t="s">
        <v>84</v>
      </c>
      <c r="B374" t="s">
        <v>252</v>
      </c>
      <c r="C374" s="5">
        <v>42645</v>
      </c>
      <c r="D374">
        <v>2016</v>
      </c>
      <c r="E374">
        <v>10</v>
      </c>
      <c r="F374" t="s">
        <v>102</v>
      </c>
      <c r="G374" t="s">
        <v>517</v>
      </c>
      <c r="H374" t="s">
        <v>598</v>
      </c>
      <c r="I374">
        <v>119</v>
      </c>
    </row>
    <row r="375" spans="1:9" x14ac:dyDescent="0.25">
      <c r="A375" t="s">
        <v>85</v>
      </c>
      <c r="B375" t="s">
        <v>254</v>
      </c>
      <c r="C375" s="5">
        <v>42719</v>
      </c>
      <c r="D375">
        <v>2016</v>
      </c>
      <c r="E375">
        <v>12</v>
      </c>
      <c r="F375" t="s">
        <v>102</v>
      </c>
      <c r="G375" t="s">
        <v>517</v>
      </c>
      <c r="H375" t="s">
        <v>599</v>
      </c>
      <c r="I375">
        <v>99</v>
      </c>
    </row>
    <row r="376" spans="1:9" x14ac:dyDescent="0.25">
      <c r="A376" t="s">
        <v>86</v>
      </c>
      <c r="B376" t="s">
        <v>266</v>
      </c>
      <c r="C376" s="5">
        <v>42740</v>
      </c>
      <c r="D376">
        <v>2017</v>
      </c>
      <c r="E376">
        <v>1</v>
      </c>
      <c r="F376" t="s">
        <v>102</v>
      </c>
      <c r="G376" t="s">
        <v>517</v>
      </c>
      <c r="H376" t="s">
        <v>600</v>
      </c>
      <c r="I376">
        <v>185</v>
      </c>
    </row>
    <row r="377" spans="1:9" x14ac:dyDescent="0.25">
      <c r="A377" t="s">
        <v>87</v>
      </c>
      <c r="B377" t="s">
        <v>270</v>
      </c>
      <c r="C377" s="5">
        <v>42788</v>
      </c>
      <c r="D377">
        <v>2017</v>
      </c>
      <c r="E377">
        <v>2</v>
      </c>
      <c r="F377" t="s">
        <v>102</v>
      </c>
      <c r="G377" t="s">
        <v>517</v>
      </c>
      <c r="H377" t="s">
        <v>601</v>
      </c>
      <c r="I377">
        <v>200</v>
      </c>
    </row>
    <row r="378" spans="1:9" x14ac:dyDescent="0.25">
      <c r="A378" t="s">
        <v>88</v>
      </c>
      <c r="B378" t="s">
        <v>272</v>
      </c>
      <c r="C378" s="5">
        <v>42893</v>
      </c>
      <c r="D378">
        <v>2017</v>
      </c>
      <c r="E378">
        <v>6</v>
      </c>
      <c r="F378" t="s">
        <v>102</v>
      </c>
      <c r="G378" t="s">
        <v>517</v>
      </c>
      <c r="H378" t="s">
        <v>602</v>
      </c>
      <c r="I378">
        <v>304</v>
      </c>
    </row>
    <row r="379" spans="1:9" x14ac:dyDescent="0.25">
      <c r="A379" t="s">
        <v>89</v>
      </c>
      <c r="B379" t="s">
        <v>272</v>
      </c>
      <c r="C379" s="5">
        <v>42905</v>
      </c>
      <c r="D379">
        <v>2017</v>
      </c>
      <c r="E379">
        <v>6</v>
      </c>
      <c r="F379" t="s">
        <v>102</v>
      </c>
      <c r="G379" t="s">
        <v>517</v>
      </c>
      <c r="H379" t="s">
        <v>603</v>
      </c>
      <c r="I379">
        <v>286</v>
      </c>
    </row>
    <row r="380" spans="1:9" x14ac:dyDescent="0.25">
      <c r="A380" t="s">
        <v>90</v>
      </c>
      <c r="B380" t="s">
        <v>272</v>
      </c>
      <c r="C380" s="5">
        <v>42910</v>
      </c>
      <c r="D380">
        <v>2017</v>
      </c>
      <c r="E380">
        <v>6</v>
      </c>
      <c r="F380" t="s">
        <v>102</v>
      </c>
      <c r="G380" t="s">
        <v>517</v>
      </c>
      <c r="H380" t="s">
        <v>604</v>
      </c>
      <c r="I380">
        <v>331</v>
      </c>
    </row>
    <row r="381" spans="1:9" x14ac:dyDescent="0.25">
      <c r="A381" t="s">
        <v>91</v>
      </c>
      <c r="B381" t="s">
        <v>274</v>
      </c>
      <c r="C381" s="5">
        <v>42948</v>
      </c>
      <c r="D381">
        <v>2017</v>
      </c>
      <c r="E381">
        <v>8</v>
      </c>
      <c r="F381" t="s">
        <v>102</v>
      </c>
      <c r="G381" t="s">
        <v>517</v>
      </c>
      <c r="H381" t="s">
        <v>605</v>
      </c>
      <c r="I381">
        <v>460</v>
      </c>
    </row>
    <row r="382" spans="1:9" x14ac:dyDescent="0.25">
      <c r="A382" t="s">
        <v>92</v>
      </c>
      <c r="B382" t="s">
        <v>274</v>
      </c>
      <c r="C382" s="5">
        <v>42971</v>
      </c>
      <c r="D382">
        <v>2017</v>
      </c>
      <c r="E382">
        <v>8</v>
      </c>
      <c r="F382" t="s">
        <v>102</v>
      </c>
      <c r="G382" t="s">
        <v>517</v>
      </c>
      <c r="H382" t="s">
        <v>606</v>
      </c>
      <c r="I382">
        <v>194</v>
      </c>
    </row>
    <row r="383" spans="1:9" x14ac:dyDescent="0.25">
      <c r="A383" t="s">
        <v>93</v>
      </c>
      <c r="B383" t="s">
        <v>274</v>
      </c>
      <c r="C383" s="5">
        <v>42977</v>
      </c>
      <c r="D383">
        <v>2017</v>
      </c>
      <c r="E383">
        <v>8</v>
      </c>
      <c r="F383" t="s">
        <v>102</v>
      </c>
      <c r="G383" t="s">
        <v>517</v>
      </c>
      <c r="H383" t="s">
        <v>607</v>
      </c>
      <c r="I383">
        <v>275</v>
      </c>
    </row>
    <row r="384" spans="1:9" x14ac:dyDescent="0.25">
      <c r="A384" t="s">
        <v>94</v>
      </c>
      <c r="B384" t="s">
        <v>276</v>
      </c>
      <c r="C384" s="5">
        <v>43005</v>
      </c>
      <c r="D384">
        <v>2017</v>
      </c>
      <c r="E384">
        <v>9</v>
      </c>
      <c r="F384" t="s">
        <v>102</v>
      </c>
      <c r="G384" t="s">
        <v>517</v>
      </c>
      <c r="H384" t="s">
        <v>608</v>
      </c>
      <c r="I384">
        <v>437</v>
      </c>
    </row>
    <row r="385" spans="1:9" x14ac:dyDescent="0.25">
      <c r="A385" t="s">
        <v>95</v>
      </c>
      <c r="B385" t="s">
        <v>268</v>
      </c>
      <c r="C385" s="5">
        <v>43034</v>
      </c>
      <c r="D385">
        <v>2017</v>
      </c>
      <c r="E385">
        <v>10</v>
      </c>
      <c r="F385" t="s">
        <v>102</v>
      </c>
      <c r="G385" t="s">
        <v>517</v>
      </c>
      <c r="H385" t="s">
        <v>609</v>
      </c>
      <c r="I385">
        <v>64</v>
      </c>
    </row>
    <row r="386" spans="1:9" x14ac:dyDescent="0.25">
      <c r="A386" t="s">
        <v>96</v>
      </c>
      <c r="B386" t="s">
        <v>278</v>
      </c>
      <c r="C386" s="5">
        <v>43165</v>
      </c>
      <c r="D386">
        <v>2018</v>
      </c>
      <c r="E386">
        <v>3</v>
      </c>
      <c r="F386" t="s">
        <v>102</v>
      </c>
      <c r="G386" t="s">
        <v>517</v>
      </c>
      <c r="H386" t="s">
        <v>610</v>
      </c>
      <c r="I386">
        <v>328</v>
      </c>
    </row>
    <row r="387" spans="1:9" x14ac:dyDescent="0.25">
      <c r="A387" t="s">
        <v>97</v>
      </c>
      <c r="B387" t="s">
        <v>280</v>
      </c>
      <c r="C387" s="5">
        <v>43193</v>
      </c>
      <c r="D387">
        <v>2018</v>
      </c>
      <c r="E387">
        <v>4</v>
      </c>
      <c r="F387" t="s">
        <v>102</v>
      </c>
      <c r="G387" t="s">
        <v>517</v>
      </c>
      <c r="H387" t="s">
        <v>611</v>
      </c>
      <c r="I387">
        <v>371</v>
      </c>
    </row>
    <row r="388" spans="1:9" x14ac:dyDescent="0.25">
      <c r="A388" t="s">
        <v>98</v>
      </c>
      <c r="B388" t="s">
        <v>282</v>
      </c>
      <c r="C388" s="5">
        <v>43238</v>
      </c>
      <c r="D388">
        <v>2018</v>
      </c>
      <c r="E388">
        <v>5</v>
      </c>
      <c r="F388" t="s">
        <v>102</v>
      </c>
      <c r="G388" t="s">
        <v>517</v>
      </c>
      <c r="H388" t="s">
        <v>612</v>
      </c>
      <c r="I388">
        <v>387</v>
      </c>
    </row>
    <row r="389" spans="1:9" x14ac:dyDescent="0.25">
      <c r="A389" t="s">
        <v>99</v>
      </c>
      <c r="B389" t="s">
        <v>284</v>
      </c>
      <c r="C389" s="5">
        <v>43258</v>
      </c>
      <c r="D389">
        <v>2018</v>
      </c>
      <c r="E389">
        <v>6</v>
      </c>
      <c r="F389" t="s">
        <v>102</v>
      </c>
      <c r="G389" t="s">
        <v>517</v>
      </c>
      <c r="H389" t="s">
        <v>613</v>
      </c>
      <c r="I389">
        <v>315</v>
      </c>
    </row>
    <row r="390" spans="1:9" x14ac:dyDescent="0.25">
      <c r="A390" t="s">
        <v>100</v>
      </c>
      <c r="B390" t="s">
        <v>284</v>
      </c>
      <c r="C390" s="5">
        <v>43262</v>
      </c>
      <c r="D390">
        <v>2018</v>
      </c>
      <c r="E390">
        <v>6</v>
      </c>
      <c r="F390" t="s">
        <v>102</v>
      </c>
      <c r="G390" t="s">
        <v>517</v>
      </c>
      <c r="H390" t="s">
        <v>614</v>
      </c>
      <c r="I390">
        <v>330</v>
      </c>
    </row>
    <row r="391" spans="1:9" x14ac:dyDescent="0.25">
      <c r="A391" t="s">
        <v>3</v>
      </c>
      <c r="B391" t="s">
        <v>118</v>
      </c>
      <c r="C391" s="5">
        <v>40308</v>
      </c>
      <c r="D391">
        <v>2010</v>
      </c>
      <c r="E391">
        <v>5</v>
      </c>
      <c r="F391" t="s">
        <v>615</v>
      </c>
      <c r="G391" t="s">
        <v>119</v>
      </c>
      <c r="H391" t="s">
        <v>616</v>
      </c>
      <c r="I391">
        <v>0</v>
      </c>
    </row>
    <row r="392" spans="1:9" x14ac:dyDescent="0.25">
      <c r="A392" t="s">
        <v>4</v>
      </c>
      <c r="B392" t="s">
        <v>123</v>
      </c>
      <c r="C392" s="5">
        <v>40388</v>
      </c>
      <c r="D392">
        <v>2010</v>
      </c>
      <c r="E392">
        <v>7</v>
      </c>
      <c r="F392" t="s">
        <v>615</v>
      </c>
      <c r="G392" t="s">
        <v>119</v>
      </c>
      <c r="H392" t="s">
        <v>617</v>
      </c>
      <c r="I392">
        <v>0</v>
      </c>
    </row>
    <row r="393" spans="1:9" x14ac:dyDescent="0.25">
      <c r="A393" t="s">
        <v>6</v>
      </c>
      <c r="B393" t="s">
        <v>125</v>
      </c>
      <c r="C393" s="5">
        <v>40395</v>
      </c>
      <c r="D393">
        <v>2010</v>
      </c>
      <c r="E393">
        <v>8</v>
      </c>
      <c r="F393" t="s">
        <v>615</v>
      </c>
      <c r="G393" t="s">
        <v>119</v>
      </c>
      <c r="H393" t="s">
        <v>618</v>
      </c>
      <c r="I393">
        <v>0</v>
      </c>
    </row>
    <row r="394" spans="1:9" x14ac:dyDescent="0.25">
      <c r="A394" t="s">
        <v>7</v>
      </c>
      <c r="B394" t="s">
        <v>125</v>
      </c>
      <c r="C394" s="5">
        <v>40401</v>
      </c>
      <c r="D394">
        <v>2010</v>
      </c>
      <c r="E394">
        <v>8</v>
      </c>
      <c r="F394" t="s">
        <v>615</v>
      </c>
      <c r="G394" t="s">
        <v>119</v>
      </c>
      <c r="H394" t="s">
        <v>619</v>
      </c>
      <c r="I394">
        <v>1</v>
      </c>
    </row>
    <row r="395" spans="1:9" x14ac:dyDescent="0.25">
      <c r="A395" t="s">
        <v>8</v>
      </c>
      <c r="B395" t="s">
        <v>125</v>
      </c>
      <c r="C395" s="5">
        <v>40402</v>
      </c>
      <c r="D395">
        <v>2010</v>
      </c>
      <c r="E395">
        <v>8</v>
      </c>
      <c r="F395" t="s">
        <v>615</v>
      </c>
      <c r="G395" t="s">
        <v>119</v>
      </c>
      <c r="H395" t="s">
        <v>620</v>
      </c>
      <c r="I395">
        <v>0</v>
      </c>
    </row>
    <row r="396" spans="1:9" x14ac:dyDescent="0.25">
      <c r="A396" t="s">
        <v>9</v>
      </c>
      <c r="B396" t="s">
        <v>131</v>
      </c>
      <c r="C396" s="5">
        <v>40436</v>
      </c>
      <c r="D396">
        <v>2010</v>
      </c>
      <c r="E396">
        <v>9</v>
      </c>
      <c r="F396" t="s">
        <v>615</v>
      </c>
      <c r="G396" t="s">
        <v>119</v>
      </c>
      <c r="H396" t="s">
        <v>621</v>
      </c>
      <c r="I396">
        <v>0</v>
      </c>
    </row>
    <row r="397" spans="1:9" x14ac:dyDescent="0.25">
      <c r="A397" t="s">
        <v>10</v>
      </c>
      <c r="B397" t="s">
        <v>131</v>
      </c>
      <c r="C397" s="5">
        <v>40451</v>
      </c>
      <c r="D397">
        <v>2010</v>
      </c>
      <c r="E397">
        <v>9</v>
      </c>
      <c r="F397" t="s">
        <v>615</v>
      </c>
      <c r="G397" t="s">
        <v>119</v>
      </c>
      <c r="H397" t="s">
        <v>622</v>
      </c>
      <c r="I397">
        <v>0</v>
      </c>
    </row>
    <row r="398" spans="1:9" x14ac:dyDescent="0.25">
      <c r="A398" t="s">
        <v>11</v>
      </c>
      <c r="B398" t="s">
        <v>121</v>
      </c>
      <c r="C398" s="5">
        <v>40505</v>
      </c>
      <c r="D398">
        <v>2010</v>
      </c>
      <c r="E398">
        <v>11</v>
      </c>
      <c r="F398" t="s">
        <v>615</v>
      </c>
      <c r="G398" t="s">
        <v>119</v>
      </c>
      <c r="H398" t="s">
        <v>623</v>
      </c>
      <c r="I398">
        <v>0</v>
      </c>
    </row>
    <row r="399" spans="1:9" x14ac:dyDescent="0.25">
      <c r="A399" t="s">
        <v>12</v>
      </c>
      <c r="B399" t="s">
        <v>144</v>
      </c>
      <c r="C399" s="5">
        <v>40583</v>
      </c>
      <c r="D399">
        <v>2011</v>
      </c>
      <c r="E399">
        <v>2</v>
      </c>
      <c r="F399" t="s">
        <v>615</v>
      </c>
      <c r="G399" t="s">
        <v>119</v>
      </c>
      <c r="H399" t="s">
        <v>624</v>
      </c>
      <c r="I399">
        <v>3</v>
      </c>
    </row>
    <row r="400" spans="1:9" x14ac:dyDescent="0.25">
      <c r="A400" t="s">
        <v>13</v>
      </c>
      <c r="B400" t="s">
        <v>147</v>
      </c>
      <c r="C400" s="5">
        <v>40655</v>
      </c>
      <c r="D400">
        <v>2011</v>
      </c>
      <c r="E400">
        <v>4</v>
      </c>
      <c r="F400" t="s">
        <v>615</v>
      </c>
      <c r="G400" t="s">
        <v>119</v>
      </c>
      <c r="H400" t="s">
        <v>625</v>
      </c>
      <c r="I400">
        <v>0</v>
      </c>
    </row>
    <row r="401" spans="1:9" x14ac:dyDescent="0.25">
      <c r="A401" t="s">
        <v>14</v>
      </c>
      <c r="B401" t="s">
        <v>149</v>
      </c>
      <c r="C401" s="5">
        <v>40664</v>
      </c>
      <c r="D401">
        <v>2011</v>
      </c>
      <c r="E401">
        <v>5</v>
      </c>
      <c r="F401" t="s">
        <v>615</v>
      </c>
      <c r="G401" t="s">
        <v>119</v>
      </c>
      <c r="H401" t="s">
        <v>626</v>
      </c>
      <c r="I401">
        <v>1</v>
      </c>
    </row>
    <row r="402" spans="1:9" x14ac:dyDescent="0.25">
      <c r="A402" t="s">
        <v>15</v>
      </c>
      <c r="B402" t="s">
        <v>149</v>
      </c>
      <c r="C402" s="5">
        <v>40672</v>
      </c>
      <c r="D402">
        <v>2011</v>
      </c>
      <c r="E402">
        <v>5</v>
      </c>
      <c r="F402" t="s">
        <v>615</v>
      </c>
      <c r="G402" t="s">
        <v>119</v>
      </c>
      <c r="H402" t="s">
        <v>627</v>
      </c>
      <c r="I402">
        <v>0</v>
      </c>
    </row>
    <row r="403" spans="1:9" x14ac:dyDescent="0.25">
      <c r="A403" t="s">
        <v>16</v>
      </c>
      <c r="B403" t="s">
        <v>149</v>
      </c>
      <c r="C403" s="5">
        <v>40681</v>
      </c>
      <c r="D403">
        <v>2011</v>
      </c>
      <c r="E403">
        <v>5</v>
      </c>
      <c r="F403" t="s">
        <v>615</v>
      </c>
      <c r="G403" t="s">
        <v>119</v>
      </c>
      <c r="H403" t="s">
        <v>628</v>
      </c>
      <c r="I403">
        <v>1</v>
      </c>
    </row>
    <row r="404" spans="1:9" x14ac:dyDescent="0.25">
      <c r="A404" t="s">
        <v>17</v>
      </c>
      <c r="B404" t="s">
        <v>152</v>
      </c>
      <c r="C404" s="5">
        <v>40696</v>
      </c>
      <c r="D404">
        <v>2011</v>
      </c>
      <c r="E404">
        <v>6</v>
      </c>
      <c r="F404" t="s">
        <v>615</v>
      </c>
      <c r="G404" t="s">
        <v>119</v>
      </c>
      <c r="H404" t="s">
        <v>629</v>
      </c>
      <c r="I404">
        <v>9</v>
      </c>
    </row>
    <row r="405" spans="1:9" x14ac:dyDescent="0.25">
      <c r="A405" t="s">
        <v>18</v>
      </c>
      <c r="B405" t="s">
        <v>152</v>
      </c>
      <c r="C405" s="5">
        <v>40717</v>
      </c>
      <c r="D405">
        <v>2011</v>
      </c>
      <c r="E405">
        <v>6</v>
      </c>
      <c r="F405" t="s">
        <v>615</v>
      </c>
      <c r="G405" t="s">
        <v>119</v>
      </c>
      <c r="H405" t="s">
        <v>630</v>
      </c>
      <c r="I405">
        <v>0</v>
      </c>
    </row>
    <row r="406" spans="1:9" x14ac:dyDescent="0.25">
      <c r="A406" t="s">
        <v>19</v>
      </c>
      <c r="B406" t="s">
        <v>160</v>
      </c>
      <c r="C406" s="5">
        <v>40746</v>
      </c>
      <c r="D406">
        <v>2011</v>
      </c>
      <c r="E406">
        <v>7</v>
      </c>
      <c r="F406" t="s">
        <v>615</v>
      </c>
      <c r="G406" t="s">
        <v>119</v>
      </c>
      <c r="H406" t="s">
        <v>631</v>
      </c>
      <c r="I406">
        <v>1</v>
      </c>
    </row>
    <row r="407" spans="1:9" x14ac:dyDescent="0.25">
      <c r="A407" t="s">
        <v>20</v>
      </c>
      <c r="B407" t="s">
        <v>160</v>
      </c>
      <c r="C407" s="5">
        <v>40752</v>
      </c>
      <c r="D407">
        <v>2011</v>
      </c>
      <c r="E407">
        <v>7</v>
      </c>
      <c r="F407" t="s">
        <v>615</v>
      </c>
      <c r="G407" t="s">
        <v>119</v>
      </c>
      <c r="H407" t="s">
        <v>632</v>
      </c>
      <c r="I407">
        <v>0</v>
      </c>
    </row>
    <row r="408" spans="1:9" x14ac:dyDescent="0.25">
      <c r="A408" t="s">
        <v>21</v>
      </c>
      <c r="B408" t="s">
        <v>163</v>
      </c>
      <c r="C408" s="5">
        <v>40765</v>
      </c>
      <c r="D408">
        <v>2011</v>
      </c>
      <c r="E408">
        <v>8</v>
      </c>
      <c r="F408" t="s">
        <v>615</v>
      </c>
      <c r="G408" t="s">
        <v>119</v>
      </c>
      <c r="H408" t="s">
        <v>633</v>
      </c>
      <c r="I408">
        <v>2</v>
      </c>
    </row>
    <row r="409" spans="1:9" x14ac:dyDescent="0.25">
      <c r="A409" t="s">
        <v>22</v>
      </c>
      <c r="B409" t="s">
        <v>163</v>
      </c>
      <c r="C409" s="5">
        <v>40772</v>
      </c>
      <c r="D409">
        <v>2011</v>
      </c>
      <c r="E409">
        <v>8</v>
      </c>
      <c r="F409" t="s">
        <v>615</v>
      </c>
      <c r="G409" t="s">
        <v>119</v>
      </c>
      <c r="H409" t="s">
        <v>634</v>
      </c>
      <c r="I409">
        <v>0</v>
      </c>
    </row>
    <row r="410" spans="1:9" x14ac:dyDescent="0.25">
      <c r="A410" t="s">
        <v>23</v>
      </c>
      <c r="B410" t="s">
        <v>166</v>
      </c>
      <c r="C410" s="5">
        <v>40787</v>
      </c>
      <c r="D410">
        <v>2011</v>
      </c>
      <c r="E410">
        <v>9</v>
      </c>
      <c r="F410" t="s">
        <v>615</v>
      </c>
      <c r="G410" t="s">
        <v>119</v>
      </c>
      <c r="H410" t="s">
        <v>635</v>
      </c>
      <c r="I410">
        <v>1</v>
      </c>
    </row>
    <row r="411" spans="1:9" x14ac:dyDescent="0.25">
      <c r="A411" t="s">
        <v>24</v>
      </c>
      <c r="B411" t="s">
        <v>166</v>
      </c>
      <c r="C411" s="5">
        <v>40806</v>
      </c>
      <c r="D411">
        <v>2011</v>
      </c>
      <c r="E411">
        <v>9</v>
      </c>
      <c r="F411" t="s">
        <v>615</v>
      </c>
      <c r="G411" t="s">
        <v>119</v>
      </c>
      <c r="H411" t="s">
        <v>636</v>
      </c>
      <c r="I411">
        <v>2</v>
      </c>
    </row>
    <row r="412" spans="1:9" x14ac:dyDescent="0.25">
      <c r="A412" t="s">
        <v>25</v>
      </c>
      <c r="B412" t="s">
        <v>135</v>
      </c>
      <c r="C412" s="5">
        <v>40831</v>
      </c>
      <c r="D412">
        <v>2011</v>
      </c>
      <c r="E412">
        <v>10</v>
      </c>
      <c r="F412" t="s">
        <v>615</v>
      </c>
      <c r="G412" t="s">
        <v>119</v>
      </c>
      <c r="H412" t="s">
        <v>637</v>
      </c>
      <c r="I412">
        <v>0</v>
      </c>
    </row>
    <row r="413" spans="1:9" x14ac:dyDescent="0.25">
      <c r="A413" t="s">
        <v>26</v>
      </c>
      <c r="B413" t="s">
        <v>141</v>
      </c>
      <c r="C413" s="5">
        <v>40862</v>
      </c>
      <c r="D413">
        <v>2011</v>
      </c>
      <c r="E413">
        <v>11</v>
      </c>
      <c r="F413" t="s">
        <v>615</v>
      </c>
      <c r="G413" t="s">
        <v>119</v>
      </c>
      <c r="H413" t="s">
        <v>638</v>
      </c>
      <c r="I413">
        <v>0</v>
      </c>
    </row>
    <row r="414" spans="1:9" x14ac:dyDescent="0.25">
      <c r="A414" t="s">
        <v>27</v>
      </c>
      <c r="B414" t="s">
        <v>190</v>
      </c>
      <c r="C414" s="5">
        <v>40975</v>
      </c>
      <c r="D414">
        <v>2012</v>
      </c>
      <c r="E414">
        <v>3</v>
      </c>
      <c r="F414" t="s">
        <v>615</v>
      </c>
      <c r="G414" t="s">
        <v>119</v>
      </c>
      <c r="H414" t="s">
        <v>639</v>
      </c>
      <c r="I414">
        <v>0</v>
      </c>
    </row>
    <row r="415" spans="1:9" x14ac:dyDescent="0.25">
      <c r="A415" t="s">
        <v>28</v>
      </c>
      <c r="B415" t="s">
        <v>194</v>
      </c>
      <c r="C415" s="5">
        <v>41022</v>
      </c>
      <c r="D415">
        <v>2012</v>
      </c>
      <c r="E415">
        <v>4</v>
      </c>
      <c r="F415" t="s">
        <v>615</v>
      </c>
      <c r="G415" t="s">
        <v>119</v>
      </c>
      <c r="H415" t="s">
        <v>640</v>
      </c>
      <c r="I415">
        <v>5</v>
      </c>
    </row>
    <row r="416" spans="1:9" x14ac:dyDescent="0.25">
      <c r="A416" t="s">
        <v>29</v>
      </c>
      <c r="B416" t="s">
        <v>198</v>
      </c>
      <c r="C416" s="5">
        <v>41036</v>
      </c>
      <c r="D416">
        <v>2012</v>
      </c>
      <c r="E416">
        <v>5</v>
      </c>
      <c r="F416" t="s">
        <v>615</v>
      </c>
      <c r="G416" t="s">
        <v>119</v>
      </c>
      <c r="H416" t="s">
        <v>641</v>
      </c>
      <c r="I416">
        <v>0</v>
      </c>
    </row>
    <row r="417" spans="1:9" x14ac:dyDescent="0.25">
      <c r="A417" t="s">
        <v>30</v>
      </c>
      <c r="B417" t="s">
        <v>198</v>
      </c>
      <c r="C417" s="5">
        <v>41060</v>
      </c>
      <c r="D417">
        <v>2012</v>
      </c>
      <c r="E417">
        <v>5</v>
      </c>
      <c r="F417" t="s">
        <v>615</v>
      </c>
      <c r="G417" t="s">
        <v>119</v>
      </c>
      <c r="H417" t="s">
        <v>642</v>
      </c>
      <c r="I417">
        <v>1</v>
      </c>
    </row>
    <row r="418" spans="1:9" x14ac:dyDescent="0.25">
      <c r="A418" t="s">
        <v>31</v>
      </c>
      <c r="B418" t="s">
        <v>200</v>
      </c>
      <c r="C418" s="5">
        <v>41072</v>
      </c>
      <c r="D418">
        <v>2012</v>
      </c>
      <c r="E418">
        <v>6</v>
      </c>
      <c r="F418" t="s">
        <v>615</v>
      </c>
      <c r="G418" t="s">
        <v>119</v>
      </c>
      <c r="H418" t="s">
        <v>643</v>
      </c>
      <c r="I418">
        <v>8</v>
      </c>
    </row>
    <row r="419" spans="1:9" x14ac:dyDescent="0.25">
      <c r="A419" t="s">
        <v>32</v>
      </c>
      <c r="B419" t="s">
        <v>200</v>
      </c>
      <c r="C419" s="5">
        <v>41074</v>
      </c>
      <c r="D419">
        <v>2012</v>
      </c>
      <c r="E419">
        <v>6</v>
      </c>
      <c r="F419" t="s">
        <v>615</v>
      </c>
      <c r="G419" t="s">
        <v>119</v>
      </c>
      <c r="H419" t="s">
        <v>644</v>
      </c>
      <c r="I419">
        <v>8</v>
      </c>
    </row>
    <row r="420" spans="1:9" x14ac:dyDescent="0.25">
      <c r="A420" t="s">
        <v>33</v>
      </c>
      <c r="B420" t="s">
        <v>200</v>
      </c>
      <c r="C420" s="5">
        <v>41080</v>
      </c>
      <c r="D420">
        <v>2012</v>
      </c>
      <c r="E420">
        <v>6</v>
      </c>
      <c r="F420" t="s">
        <v>615</v>
      </c>
      <c r="G420" t="s">
        <v>119</v>
      </c>
      <c r="H420" t="s">
        <v>645</v>
      </c>
      <c r="I420">
        <v>0</v>
      </c>
    </row>
    <row r="421" spans="1:9" x14ac:dyDescent="0.25">
      <c r="A421" t="s">
        <v>34</v>
      </c>
      <c r="B421" t="s">
        <v>200</v>
      </c>
      <c r="C421" s="5">
        <v>41087</v>
      </c>
      <c r="D421">
        <v>2012</v>
      </c>
      <c r="E421">
        <v>6</v>
      </c>
      <c r="F421" t="s">
        <v>615</v>
      </c>
      <c r="G421" t="s">
        <v>119</v>
      </c>
      <c r="H421" t="s">
        <v>646</v>
      </c>
      <c r="I421">
        <v>0</v>
      </c>
    </row>
    <row r="422" spans="1:9" x14ac:dyDescent="0.25">
      <c r="A422" t="s">
        <v>35</v>
      </c>
      <c r="B422" t="s">
        <v>202</v>
      </c>
      <c r="C422" s="5">
        <v>41117</v>
      </c>
      <c r="D422">
        <v>2012</v>
      </c>
      <c r="E422">
        <v>7</v>
      </c>
      <c r="F422" t="s">
        <v>615</v>
      </c>
      <c r="G422" t="s">
        <v>119</v>
      </c>
      <c r="H422" t="s">
        <v>647</v>
      </c>
      <c r="I422">
        <v>0</v>
      </c>
    </row>
    <row r="423" spans="1:9" x14ac:dyDescent="0.25">
      <c r="A423" t="s">
        <v>36</v>
      </c>
      <c r="B423" t="s">
        <v>205</v>
      </c>
      <c r="C423" s="5">
        <v>41122</v>
      </c>
      <c r="D423">
        <v>2012</v>
      </c>
      <c r="E423">
        <v>8</v>
      </c>
      <c r="F423" t="s">
        <v>615</v>
      </c>
      <c r="G423" t="s">
        <v>119</v>
      </c>
      <c r="H423" t="s">
        <v>648</v>
      </c>
      <c r="I423">
        <v>0</v>
      </c>
    </row>
    <row r="424" spans="1:9" x14ac:dyDescent="0.25">
      <c r="A424" t="s">
        <v>37</v>
      </c>
      <c r="B424" t="s">
        <v>205</v>
      </c>
      <c r="C424" s="5">
        <v>41136</v>
      </c>
      <c r="D424">
        <v>2012</v>
      </c>
      <c r="E424">
        <v>8</v>
      </c>
      <c r="F424" t="s">
        <v>615</v>
      </c>
      <c r="G424" t="s">
        <v>119</v>
      </c>
      <c r="H424" t="s">
        <v>649</v>
      </c>
      <c r="I424">
        <v>1</v>
      </c>
    </row>
    <row r="425" spans="1:9" x14ac:dyDescent="0.25">
      <c r="A425" t="s">
        <v>38</v>
      </c>
      <c r="B425" t="s">
        <v>207</v>
      </c>
      <c r="C425" s="5">
        <v>41164</v>
      </c>
      <c r="D425">
        <v>2012</v>
      </c>
      <c r="E425">
        <v>9</v>
      </c>
      <c r="F425" t="s">
        <v>615</v>
      </c>
      <c r="G425" t="s">
        <v>119</v>
      </c>
      <c r="H425" t="s">
        <v>650</v>
      </c>
      <c r="I425">
        <v>0</v>
      </c>
    </row>
    <row r="426" spans="1:9" x14ac:dyDescent="0.25">
      <c r="A426" t="s">
        <v>39</v>
      </c>
      <c r="B426" t="s">
        <v>207</v>
      </c>
      <c r="C426" s="5">
        <v>41178</v>
      </c>
      <c r="D426">
        <v>2012</v>
      </c>
      <c r="E426">
        <v>9</v>
      </c>
      <c r="F426" t="s">
        <v>615</v>
      </c>
      <c r="G426" t="s">
        <v>119</v>
      </c>
      <c r="H426" t="s">
        <v>651</v>
      </c>
      <c r="I426">
        <v>0</v>
      </c>
    </row>
    <row r="427" spans="1:9" x14ac:dyDescent="0.25">
      <c r="A427" t="s">
        <v>40</v>
      </c>
      <c r="B427" t="s">
        <v>169</v>
      </c>
      <c r="C427" s="5">
        <v>41207</v>
      </c>
      <c r="D427">
        <v>2012</v>
      </c>
      <c r="E427">
        <v>10</v>
      </c>
      <c r="F427" t="s">
        <v>615</v>
      </c>
      <c r="G427" t="s">
        <v>119</v>
      </c>
      <c r="H427" t="s">
        <v>652</v>
      </c>
      <c r="I427">
        <v>2</v>
      </c>
    </row>
    <row r="428" spans="1:9" x14ac:dyDescent="0.25">
      <c r="A428" t="s">
        <v>41</v>
      </c>
      <c r="B428" t="s">
        <v>174</v>
      </c>
      <c r="C428" s="5">
        <v>41228</v>
      </c>
      <c r="D428">
        <v>2012</v>
      </c>
      <c r="E428">
        <v>11</v>
      </c>
      <c r="F428" t="s">
        <v>615</v>
      </c>
      <c r="G428" t="s">
        <v>119</v>
      </c>
      <c r="H428" t="s">
        <v>653</v>
      </c>
      <c r="I428">
        <v>3</v>
      </c>
    </row>
    <row r="429" spans="1:9" x14ac:dyDescent="0.25">
      <c r="A429" t="s">
        <v>42</v>
      </c>
      <c r="B429" t="s">
        <v>185</v>
      </c>
      <c r="C429" s="5">
        <v>41253</v>
      </c>
      <c r="D429">
        <v>2012</v>
      </c>
      <c r="E429">
        <v>12</v>
      </c>
      <c r="F429" t="s">
        <v>615</v>
      </c>
      <c r="G429" t="s">
        <v>119</v>
      </c>
      <c r="H429" t="s">
        <v>654</v>
      </c>
      <c r="I429">
        <v>0</v>
      </c>
    </row>
    <row r="430" spans="1:9" x14ac:dyDescent="0.25">
      <c r="A430" t="s">
        <v>43</v>
      </c>
      <c r="B430" t="s">
        <v>212</v>
      </c>
      <c r="C430" s="5">
        <v>41290</v>
      </c>
      <c r="D430">
        <v>2013</v>
      </c>
      <c r="E430">
        <v>1</v>
      </c>
      <c r="F430" t="s">
        <v>615</v>
      </c>
      <c r="G430" t="s">
        <v>119</v>
      </c>
      <c r="H430" t="s">
        <v>655</v>
      </c>
      <c r="I430">
        <v>0</v>
      </c>
    </row>
    <row r="431" spans="1:9" x14ac:dyDescent="0.25">
      <c r="A431" t="s">
        <v>44</v>
      </c>
      <c r="B431" t="s">
        <v>214</v>
      </c>
      <c r="C431" s="5">
        <v>41319</v>
      </c>
      <c r="D431">
        <v>2013</v>
      </c>
      <c r="E431">
        <v>2</v>
      </c>
      <c r="F431" t="s">
        <v>615</v>
      </c>
      <c r="G431" t="s">
        <v>119</v>
      </c>
      <c r="H431" t="s">
        <v>656</v>
      </c>
      <c r="I431">
        <v>0</v>
      </c>
    </row>
    <row r="432" spans="1:9" x14ac:dyDescent="0.25">
      <c r="A432" t="s">
        <v>45</v>
      </c>
      <c r="B432" t="s">
        <v>216</v>
      </c>
      <c r="C432" s="5">
        <v>41359</v>
      </c>
      <c r="D432">
        <v>2013</v>
      </c>
      <c r="E432">
        <v>3</v>
      </c>
      <c r="F432" t="s">
        <v>615</v>
      </c>
      <c r="G432" t="s">
        <v>119</v>
      </c>
      <c r="H432" t="s">
        <v>657</v>
      </c>
      <c r="I432">
        <v>0</v>
      </c>
    </row>
    <row r="433" spans="1:9" x14ac:dyDescent="0.25">
      <c r="A433" t="s">
        <v>46</v>
      </c>
      <c r="B433" t="s">
        <v>218</v>
      </c>
      <c r="C433" s="5">
        <v>41386</v>
      </c>
      <c r="D433">
        <v>2013</v>
      </c>
      <c r="E433">
        <v>4</v>
      </c>
      <c r="F433" t="s">
        <v>615</v>
      </c>
      <c r="G433" t="s">
        <v>119</v>
      </c>
      <c r="H433" t="s">
        <v>658</v>
      </c>
      <c r="I433">
        <v>2</v>
      </c>
    </row>
    <row r="434" spans="1:9" x14ac:dyDescent="0.25">
      <c r="A434" t="s">
        <v>47</v>
      </c>
      <c r="B434" t="s">
        <v>220</v>
      </c>
      <c r="C434" s="5">
        <v>41395</v>
      </c>
      <c r="D434">
        <v>2013</v>
      </c>
      <c r="E434">
        <v>5</v>
      </c>
      <c r="F434" t="s">
        <v>615</v>
      </c>
      <c r="G434" t="s">
        <v>119</v>
      </c>
      <c r="H434" t="s">
        <v>659</v>
      </c>
      <c r="I434">
        <v>5</v>
      </c>
    </row>
    <row r="435" spans="1:9" x14ac:dyDescent="0.25">
      <c r="A435" t="s">
        <v>48</v>
      </c>
      <c r="B435" t="s">
        <v>222</v>
      </c>
      <c r="C435" s="5">
        <v>41431</v>
      </c>
      <c r="D435">
        <v>2013</v>
      </c>
      <c r="E435">
        <v>6</v>
      </c>
      <c r="F435" t="s">
        <v>615</v>
      </c>
      <c r="G435" t="s">
        <v>119</v>
      </c>
      <c r="H435" t="s">
        <v>660</v>
      </c>
      <c r="I435">
        <v>0</v>
      </c>
    </row>
    <row r="436" spans="1:9" x14ac:dyDescent="0.25">
      <c r="A436" t="s">
        <v>49</v>
      </c>
      <c r="B436" t="s">
        <v>222</v>
      </c>
      <c r="C436" s="5">
        <v>41444</v>
      </c>
      <c r="D436">
        <v>2013</v>
      </c>
      <c r="E436">
        <v>6</v>
      </c>
      <c r="F436" t="s">
        <v>615</v>
      </c>
      <c r="G436" t="s">
        <v>119</v>
      </c>
      <c r="H436" t="s">
        <v>661</v>
      </c>
      <c r="I436">
        <v>0</v>
      </c>
    </row>
    <row r="437" spans="1:9" x14ac:dyDescent="0.25">
      <c r="A437" t="s">
        <v>50</v>
      </c>
      <c r="B437" t="s">
        <v>222</v>
      </c>
      <c r="C437" s="5">
        <v>41453</v>
      </c>
      <c r="D437">
        <v>2013</v>
      </c>
      <c r="E437">
        <v>6</v>
      </c>
      <c r="F437" t="s">
        <v>615</v>
      </c>
      <c r="G437" t="s">
        <v>119</v>
      </c>
      <c r="H437" t="s">
        <v>662</v>
      </c>
      <c r="I437">
        <v>0</v>
      </c>
    </row>
    <row r="438" spans="1:9" x14ac:dyDescent="0.25">
      <c r="A438" t="s">
        <v>51</v>
      </c>
      <c r="B438" t="s">
        <v>224</v>
      </c>
      <c r="C438" s="5">
        <v>41465</v>
      </c>
      <c r="D438">
        <v>2013</v>
      </c>
      <c r="E438">
        <v>7</v>
      </c>
      <c r="F438" t="s">
        <v>615</v>
      </c>
      <c r="G438" t="s">
        <v>119</v>
      </c>
      <c r="H438" t="s">
        <v>663</v>
      </c>
      <c r="I438">
        <v>0</v>
      </c>
    </row>
    <row r="439" spans="1:9" x14ac:dyDescent="0.25">
      <c r="A439" t="s">
        <v>52</v>
      </c>
      <c r="B439" t="s">
        <v>224</v>
      </c>
      <c r="C439" s="5">
        <v>41470</v>
      </c>
      <c r="D439">
        <v>2013</v>
      </c>
      <c r="E439">
        <v>7</v>
      </c>
      <c r="F439" t="s">
        <v>615</v>
      </c>
      <c r="G439" t="s">
        <v>119</v>
      </c>
      <c r="H439" t="s">
        <v>664</v>
      </c>
      <c r="I439">
        <v>0</v>
      </c>
    </row>
    <row r="440" spans="1:9" x14ac:dyDescent="0.25">
      <c r="A440" t="s">
        <v>53</v>
      </c>
      <c r="B440" t="s">
        <v>226</v>
      </c>
      <c r="C440" s="5">
        <v>41493</v>
      </c>
      <c r="D440">
        <v>2013</v>
      </c>
      <c r="E440">
        <v>8</v>
      </c>
      <c r="F440" t="s">
        <v>615</v>
      </c>
      <c r="G440" t="s">
        <v>119</v>
      </c>
      <c r="H440" t="s">
        <v>665</v>
      </c>
      <c r="I440">
        <v>0</v>
      </c>
    </row>
    <row r="441" spans="1:9" x14ac:dyDescent="0.25">
      <c r="A441" t="s">
        <v>54</v>
      </c>
      <c r="B441" t="s">
        <v>226</v>
      </c>
      <c r="C441" s="5">
        <v>41507</v>
      </c>
      <c r="D441">
        <v>2013</v>
      </c>
      <c r="E441">
        <v>8</v>
      </c>
      <c r="F441" t="s">
        <v>615</v>
      </c>
      <c r="G441" t="s">
        <v>119</v>
      </c>
      <c r="H441" t="s">
        <v>666</v>
      </c>
      <c r="I441">
        <v>0</v>
      </c>
    </row>
    <row r="442" spans="1:9" x14ac:dyDescent="0.25">
      <c r="A442" t="s">
        <v>55</v>
      </c>
      <c r="B442" t="s">
        <v>228</v>
      </c>
      <c r="C442" s="5">
        <v>41521</v>
      </c>
      <c r="D442">
        <v>2013</v>
      </c>
      <c r="E442">
        <v>9</v>
      </c>
      <c r="F442" t="s">
        <v>615</v>
      </c>
      <c r="G442" t="s">
        <v>119</v>
      </c>
      <c r="H442" t="s">
        <v>667</v>
      </c>
      <c r="I442">
        <v>0</v>
      </c>
    </row>
    <row r="443" spans="1:9" x14ac:dyDescent="0.25">
      <c r="A443" t="s">
        <v>56</v>
      </c>
      <c r="B443" t="s">
        <v>230</v>
      </c>
      <c r="C443" s="5">
        <v>41766</v>
      </c>
      <c r="D443">
        <v>2014</v>
      </c>
      <c r="E443">
        <v>5</v>
      </c>
      <c r="F443" t="s">
        <v>615</v>
      </c>
      <c r="G443" t="s">
        <v>119</v>
      </c>
      <c r="H443" t="s">
        <v>668</v>
      </c>
      <c r="I443">
        <v>6</v>
      </c>
    </row>
    <row r="444" spans="1:9" x14ac:dyDescent="0.25">
      <c r="A444" t="s">
        <v>57</v>
      </c>
      <c r="B444" t="s">
        <v>232</v>
      </c>
      <c r="C444" s="5">
        <v>41801</v>
      </c>
      <c r="D444">
        <v>2014</v>
      </c>
      <c r="E444">
        <v>6</v>
      </c>
      <c r="F444" t="s">
        <v>615</v>
      </c>
      <c r="G444" t="s">
        <v>119</v>
      </c>
      <c r="H444" t="s">
        <v>669</v>
      </c>
      <c r="I444">
        <v>3</v>
      </c>
    </row>
    <row r="445" spans="1:9" x14ac:dyDescent="0.25">
      <c r="A445" t="s">
        <v>58</v>
      </c>
      <c r="B445" t="s">
        <v>232</v>
      </c>
      <c r="C445" s="5">
        <v>41808</v>
      </c>
      <c r="D445">
        <v>2014</v>
      </c>
      <c r="E445">
        <v>6</v>
      </c>
      <c r="F445" t="s">
        <v>615</v>
      </c>
      <c r="G445" t="s">
        <v>119</v>
      </c>
      <c r="H445" t="s">
        <v>670</v>
      </c>
      <c r="I445">
        <v>1</v>
      </c>
    </row>
    <row r="446" spans="1:9" x14ac:dyDescent="0.25">
      <c r="A446" t="s">
        <v>59</v>
      </c>
      <c r="B446" t="s">
        <v>234</v>
      </c>
      <c r="C446" s="5">
        <v>41822</v>
      </c>
      <c r="D446">
        <v>2014</v>
      </c>
      <c r="E446">
        <v>7</v>
      </c>
      <c r="F446" t="s">
        <v>615</v>
      </c>
      <c r="G446" t="s">
        <v>119</v>
      </c>
      <c r="H446" t="s">
        <v>671</v>
      </c>
      <c r="I446">
        <v>0</v>
      </c>
    </row>
    <row r="447" spans="1:9" x14ac:dyDescent="0.25">
      <c r="A447" t="s">
        <v>60</v>
      </c>
      <c r="B447" t="s">
        <v>234</v>
      </c>
      <c r="C447" s="5">
        <v>41841</v>
      </c>
      <c r="D447">
        <v>2014</v>
      </c>
      <c r="E447">
        <v>7</v>
      </c>
      <c r="F447" t="s">
        <v>615</v>
      </c>
      <c r="G447" t="s">
        <v>119</v>
      </c>
      <c r="H447" t="s">
        <v>672</v>
      </c>
      <c r="I447">
        <v>0</v>
      </c>
    </row>
    <row r="448" spans="1:9" x14ac:dyDescent="0.25">
      <c r="A448" t="s">
        <v>61</v>
      </c>
      <c r="B448" t="s">
        <v>236</v>
      </c>
      <c r="C448" s="5">
        <v>41859</v>
      </c>
      <c r="D448">
        <v>2014</v>
      </c>
      <c r="E448">
        <v>8</v>
      </c>
      <c r="F448" t="s">
        <v>615</v>
      </c>
      <c r="G448" t="s">
        <v>119</v>
      </c>
      <c r="H448" t="s">
        <v>673</v>
      </c>
      <c r="I448">
        <v>4</v>
      </c>
    </row>
    <row r="449" spans="1:9" x14ac:dyDescent="0.25">
      <c r="A449" t="s">
        <v>62</v>
      </c>
      <c r="B449" t="s">
        <v>238</v>
      </c>
      <c r="C449" s="5">
        <v>41887</v>
      </c>
      <c r="D449">
        <v>2014</v>
      </c>
      <c r="E449">
        <v>9</v>
      </c>
      <c r="F449" t="s">
        <v>615</v>
      </c>
      <c r="G449" t="s">
        <v>119</v>
      </c>
      <c r="H449" t="s">
        <v>674</v>
      </c>
      <c r="I449">
        <v>0</v>
      </c>
    </row>
    <row r="450" spans="1:9" x14ac:dyDescent="0.25">
      <c r="A450" t="s">
        <v>63</v>
      </c>
      <c r="B450" t="s">
        <v>238</v>
      </c>
      <c r="C450" s="5">
        <v>41891</v>
      </c>
      <c r="D450">
        <v>2014</v>
      </c>
      <c r="E450">
        <v>9</v>
      </c>
      <c r="F450" t="s">
        <v>615</v>
      </c>
      <c r="G450" t="s">
        <v>119</v>
      </c>
      <c r="H450" t="s">
        <v>675</v>
      </c>
      <c r="I450">
        <v>0</v>
      </c>
    </row>
    <row r="451" spans="1:9" x14ac:dyDescent="0.25">
      <c r="A451" t="s">
        <v>64</v>
      </c>
      <c r="B451" t="s">
        <v>238</v>
      </c>
      <c r="C451" s="5">
        <v>41899</v>
      </c>
      <c r="D451">
        <v>2014</v>
      </c>
      <c r="E451">
        <v>9</v>
      </c>
      <c r="F451" t="s">
        <v>615</v>
      </c>
      <c r="G451" t="s">
        <v>119</v>
      </c>
      <c r="H451" t="s">
        <v>676</v>
      </c>
      <c r="I451">
        <v>2</v>
      </c>
    </row>
    <row r="452" spans="1:9" x14ac:dyDescent="0.25">
      <c r="A452" t="s">
        <v>65</v>
      </c>
      <c r="B452" t="s">
        <v>240</v>
      </c>
      <c r="C452" s="5">
        <v>42011</v>
      </c>
      <c r="D452">
        <v>2015</v>
      </c>
      <c r="E452">
        <v>1</v>
      </c>
      <c r="F452" t="s">
        <v>615</v>
      </c>
      <c r="G452" t="s">
        <v>119</v>
      </c>
      <c r="H452" t="s">
        <v>677</v>
      </c>
      <c r="I452">
        <v>2</v>
      </c>
    </row>
    <row r="453" spans="1:9" x14ac:dyDescent="0.25">
      <c r="A453" t="s">
        <v>66</v>
      </c>
      <c r="B453" t="s">
        <v>240</v>
      </c>
      <c r="C453" s="5">
        <v>42032</v>
      </c>
      <c r="D453">
        <v>2015</v>
      </c>
      <c r="E453">
        <v>1</v>
      </c>
      <c r="F453" t="s">
        <v>615</v>
      </c>
      <c r="G453" t="s">
        <v>119</v>
      </c>
      <c r="H453" t="s">
        <v>678</v>
      </c>
      <c r="I453">
        <v>20</v>
      </c>
    </row>
    <row r="454" spans="1:9" x14ac:dyDescent="0.25">
      <c r="A454" t="s">
        <v>67</v>
      </c>
      <c r="B454" t="s">
        <v>242</v>
      </c>
      <c r="C454" s="5">
        <v>42055</v>
      </c>
      <c r="D454">
        <v>2015</v>
      </c>
      <c r="E454">
        <v>2</v>
      </c>
      <c r="F454" t="s">
        <v>615</v>
      </c>
      <c r="G454" t="s">
        <v>119</v>
      </c>
      <c r="H454" t="s">
        <v>679</v>
      </c>
      <c r="I454">
        <v>1</v>
      </c>
    </row>
    <row r="455" spans="1:9" x14ac:dyDescent="0.25">
      <c r="A455" t="s">
        <v>68</v>
      </c>
      <c r="B455" t="s">
        <v>244</v>
      </c>
      <c r="C455" s="5">
        <v>42193</v>
      </c>
      <c r="D455">
        <v>2015</v>
      </c>
      <c r="E455">
        <v>7</v>
      </c>
      <c r="F455" t="s">
        <v>615</v>
      </c>
      <c r="G455" t="s">
        <v>119</v>
      </c>
      <c r="H455" t="s">
        <v>680</v>
      </c>
      <c r="I455">
        <v>0</v>
      </c>
    </row>
    <row r="456" spans="1:9" x14ac:dyDescent="0.25">
      <c r="A456" t="s">
        <v>69</v>
      </c>
      <c r="B456" t="s">
        <v>246</v>
      </c>
      <c r="C456" s="5">
        <v>42234</v>
      </c>
      <c r="D456">
        <v>2015</v>
      </c>
      <c r="E456">
        <v>8</v>
      </c>
      <c r="F456" t="s">
        <v>615</v>
      </c>
      <c r="G456" t="s">
        <v>119</v>
      </c>
      <c r="H456" t="s">
        <v>681</v>
      </c>
      <c r="I456">
        <v>0</v>
      </c>
    </row>
    <row r="457" spans="1:9" x14ac:dyDescent="0.25">
      <c r="A457" t="s">
        <v>70</v>
      </c>
      <c r="B457" t="s">
        <v>246</v>
      </c>
      <c r="C457" s="5">
        <v>42241</v>
      </c>
      <c r="D457">
        <v>2015</v>
      </c>
      <c r="E457">
        <v>8</v>
      </c>
      <c r="F457" t="s">
        <v>615</v>
      </c>
      <c r="G457" t="s">
        <v>119</v>
      </c>
      <c r="H457" t="s">
        <v>682</v>
      </c>
      <c r="I457">
        <v>0</v>
      </c>
    </row>
    <row r="458" spans="1:9" x14ac:dyDescent="0.25">
      <c r="A458" t="s">
        <v>71</v>
      </c>
      <c r="B458" t="s">
        <v>248</v>
      </c>
      <c r="C458" s="5">
        <v>42272</v>
      </c>
      <c r="D458">
        <v>2015</v>
      </c>
      <c r="E458">
        <v>9</v>
      </c>
      <c r="F458" t="s">
        <v>615</v>
      </c>
      <c r="G458" t="s">
        <v>119</v>
      </c>
      <c r="H458" t="s">
        <v>683</v>
      </c>
      <c r="I458">
        <v>0</v>
      </c>
    </row>
    <row r="459" spans="1:9" x14ac:dyDescent="0.25">
      <c r="A459" t="s">
        <v>72</v>
      </c>
      <c r="B459" t="s">
        <v>250</v>
      </c>
      <c r="C459" s="5">
        <v>42377</v>
      </c>
      <c r="D459">
        <v>2016</v>
      </c>
      <c r="E459">
        <v>1</v>
      </c>
      <c r="F459" t="s">
        <v>615</v>
      </c>
      <c r="G459" t="s">
        <v>119</v>
      </c>
      <c r="H459" t="s">
        <v>684</v>
      </c>
      <c r="I459">
        <v>4</v>
      </c>
    </row>
    <row r="460" spans="1:9" x14ac:dyDescent="0.25">
      <c r="A460" t="s">
        <v>73</v>
      </c>
      <c r="B460" t="s">
        <v>256</v>
      </c>
      <c r="C460" s="5">
        <v>42500</v>
      </c>
      <c r="D460">
        <v>2016</v>
      </c>
      <c r="E460">
        <v>5</v>
      </c>
      <c r="F460" t="s">
        <v>615</v>
      </c>
      <c r="G460" t="s">
        <v>119</v>
      </c>
      <c r="H460" t="s">
        <v>685</v>
      </c>
      <c r="I460">
        <v>1</v>
      </c>
    </row>
    <row r="461" spans="1:9" x14ac:dyDescent="0.25">
      <c r="A461" t="s">
        <v>74</v>
      </c>
      <c r="B461" t="s">
        <v>256</v>
      </c>
      <c r="C461" s="5">
        <v>42507</v>
      </c>
      <c r="D461">
        <v>2016</v>
      </c>
      <c r="E461">
        <v>5</v>
      </c>
      <c r="F461" t="s">
        <v>615</v>
      </c>
      <c r="G461" t="s">
        <v>119</v>
      </c>
      <c r="H461" t="s">
        <v>686</v>
      </c>
      <c r="I461">
        <v>15</v>
      </c>
    </row>
    <row r="462" spans="1:9" x14ac:dyDescent="0.25">
      <c r="A462" t="s">
        <v>75</v>
      </c>
      <c r="B462" t="s">
        <v>256</v>
      </c>
      <c r="C462" s="5">
        <v>42521</v>
      </c>
      <c r="D462">
        <v>2016</v>
      </c>
      <c r="E462">
        <v>5</v>
      </c>
      <c r="F462" t="s">
        <v>615</v>
      </c>
      <c r="G462" t="s">
        <v>119</v>
      </c>
      <c r="H462" t="s">
        <v>687</v>
      </c>
      <c r="I462">
        <v>1</v>
      </c>
    </row>
    <row r="463" spans="1:9" x14ac:dyDescent="0.25">
      <c r="A463" t="s">
        <v>76</v>
      </c>
      <c r="B463" t="s">
        <v>258</v>
      </c>
      <c r="C463" s="5">
        <v>42522</v>
      </c>
      <c r="D463">
        <v>2016</v>
      </c>
      <c r="E463">
        <v>6</v>
      </c>
      <c r="F463" t="s">
        <v>615</v>
      </c>
      <c r="G463" t="s">
        <v>119</v>
      </c>
      <c r="H463" t="s">
        <v>688</v>
      </c>
      <c r="I463">
        <v>1</v>
      </c>
    </row>
    <row r="464" spans="1:9" x14ac:dyDescent="0.25">
      <c r="A464" t="s">
        <v>77</v>
      </c>
      <c r="B464" t="s">
        <v>260</v>
      </c>
      <c r="C464" s="5">
        <v>42563</v>
      </c>
      <c r="D464">
        <v>2016</v>
      </c>
      <c r="E464">
        <v>7</v>
      </c>
      <c r="F464" t="s">
        <v>615</v>
      </c>
      <c r="G464" t="s">
        <v>119</v>
      </c>
      <c r="H464" t="s">
        <v>689</v>
      </c>
      <c r="I464">
        <v>0</v>
      </c>
    </row>
    <row r="465" spans="1:9" x14ac:dyDescent="0.25">
      <c r="A465" t="s">
        <v>78</v>
      </c>
      <c r="B465" t="s">
        <v>260</v>
      </c>
      <c r="C465" s="5">
        <v>42572</v>
      </c>
      <c r="D465">
        <v>2016</v>
      </c>
      <c r="E465">
        <v>7</v>
      </c>
      <c r="F465" t="s">
        <v>615</v>
      </c>
      <c r="G465" t="s">
        <v>119</v>
      </c>
      <c r="H465" t="s">
        <v>690</v>
      </c>
      <c r="I465">
        <v>0</v>
      </c>
    </row>
    <row r="466" spans="1:9" x14ac:dyDescent="0.25">
      <c r="A466" t="s">
        <v>79</v>
      </c>
      <c r="B466" t="s">
        <v>262</v>
      </c>
      <c r="C466" s="5">
        <v>42599</v>
      </c>
      <c r="D466">
        <v>2016</v>
      </c>
      <c r="E466">
        <v>8</v>
      </c>
      <c r="F466" t="s">
        <v>615</v>
      </c>
      <c r="G466" t="s">
        <v>119</v>
      </c>
      <c r="H466" t="s">
        <v>691</v>
      </c>
      <c r="I466">
        <v>0</v>
      </c>
    </row>
    <row r="467" spans="1:9" x14ac:dyDescent="0.25">
      <c r="A467" t="s">
        <v>80</v>
      </c>
      <c r="B467" t="s">
        <v>262</v>
      </c>
      <c r="C467" s="5">
        <v>42605</v>
      </c>
      <c r="D467">
        <v>2016</v>
      </c>
      <c r="E467">
        <v>8</v>
      </c>
      <c r="F467" t="s">
        <v>615</v>
      </c>
      <c r="G467" t="s">
        <v>119</v>
      </c>
      <c r="H467" t="s">
        <v>692</v>
      </c>
      <c r="I467">
        <v>2</v>
      </c>
    </row>
    <row r="468" spans="1:9" x14ac:dyDescent="0.25">
      <c r="A468" t="s">
        <v>81</v>
      </c>
      <c r="B468" t="s">
        <v>264</v>
      </c>
      <c r="C468" s="5">
        <v>42619</v>
      </c>
      <c r="D468">
        <v>2016</v>
      </c>
      <c r="E468">
        <v>9</v>
      </c>
      <c r="F468" t="s">
        <v>615</v>
      </c>
      <c r="G468" t="s">
        <v>119</v>
      </c>
      <c r="H468" t="s">
        <v>693</v>
      </c>
      <c r="I468">
        <v>4</v>
      </c>
    </row>
    <row r="469" spans="1:9" x14ac:dyDescent="0.25">
      <c r="A469" t="s">
        <v>82</v>
      </c>
      <c r="B469" t="s">
        <v>264</v>
      </c>
      <c r="C469" s="5">
        <v>42620</v>
      </c>
      <c r="D469">
        <v>2016</v>
      </c>
      <c r="E469">
        <v>9</v>
      </c>
      <c r="F469" t="s">
        <v>615</v>
      </c>
      <c r="G469" t="s">
        <v>119</v>
      </c>
      <c r="H469" t="s">
        <v>694</v>
      </c>
      <c r="I469">
        <v>2</v>
      </c>
    </row>
    <row r="470" spans="1:9" x14ac:dyDescent="0.25">
      <c r="A470" t="s">
        <v>83</v>
      </c>
      <c r="B470" t="s">
        <v>264</v>
      </c>
      <c r="C470" s="5">
        <v>42634</v>
      </c>
      <c r="D470">
        <v>2016</v>
      </c>
      <c r="E470">
        <v>9</v>
      </c>
      <c r="F470" t="s">
        <v>615</v>
      </c>
      <c r="G470" t="s">
        <v>119</v>
      </c>
      <c r="H470" t="s">
        <v>695</v>
      </c>
      <c r="I470">
        <v>0</v>
      </c>
    </row>
    <row r="471" spans="1:9" x14ac:dyDescent="0.25">
      <c r="A471" t="s">
        <v>84</v>
      </c>
      <c r="B471" t="s">
        <v>252</v>
      </c>
      <c r="C471" s="5">
        <v>42645</v>
      </c>
      <c r="D471">
        <v>2016</v>
      </c>
      <c r="E471">
        <v>10</v>
      </c>
      <c r="F471" t="s">
        <v>615</v>
      </c>
      <c r="G471" t="s">
        <v>119</v>
      </c>
      <c r="H471" t="s">
        <v>696</v>
      </c>
      <c r="I471">
        <v>1</v>
      </c>
    </row>
    <row r="472" spans="1:9" x14ac:dyDescent="0.25">
      <c r="A472" t="s">
        <v>85</v>
      </c>
      <c r="B472" t="s">
        <v>254</v>
      </c>
      <c r="C472" s="5">
        <v>42719</v>
      </c>
      <c r="D472">
        <v>2016</v>
      </c>
      <c r="E472">
        <v>12</v>
      </c>
      <c r="F472" t="s">
        <v>615</v>
      </c>
      <c r="G472" t="s">
        <v>119</v>
      </c>
      <c r="H472" t="s">
        <v>697</v>
      </c>
      <c r="I472">
        <v>0</v>
      </c>
    </row>
    <row r="473" spans="1:9" x14ac:dyDescent="0.25">
      <c r="A473" t="s">
        <v>86</v>
      </c>
      <c r="B473" t="s">
        <v>266</v>
      </c>
      <c r="C473" s="5">
        <v>42740</v>
      </c>
      <c r="D473">
        <v>2017</v>
      </c>
      <c r="E473">
        <v>1</v>
      </c>
      <c r="F473" t="s">
        <v>615</v>
      </c>
      <c r="G473" t="s">
        <v>119</v>
      </c>
      <c r="H473" t="s">
        <v>698</v>
      </c>
      <c r="I473">
        <v>4</v>
      </c>
    </row>
    <row r="474" spans="1:9" x14ac:dyDescent="0.25">
      <c r="A474" t="s">
        <v>87</v>
      </c>
      <c r="B474" t="s">
        <v>270</v>
      </c>
      <c r="C474" s="5">
        <v>42788</v>
      </c>
      <c r="D474">
        <v>2017</v>
      </c>
      <c r="E474">
        <v>2</v>
      </c>
      <c r="F474" t="s">
        <v>615</v>
      </c>
      <c r="G474" t="s">
        <v>119</v>
      </c>
      <c r="H474" t="s">
        <v>699</v>
      </c>
      <c r="I474">
        <v>0</v>
      </c>
    </row>
    <row r="475" spans="1:9" x14ac:dyDescent="0.25">
      <c r="A475" t="s">
        <v>88</v>
      </c>
      <c r="B475" t="s">
        <v>272</v>
      </c>
      <c r="C475" s="5">
        <v>42893</v>
      </c>
      <c r="D475">
        <v>2017</v>
      </c>
      <c r="E475">
        <v>6</v>
      </c>
      <c r="F475" t="s">
        <v>615</v>
      </c>
      <c r="G475" t="s">
        <v>119</v>
      </c>
      <c r="H475" t="s">
        <v>700</v>
      </c>
      <c r="I475">
        <v>4</v>
      </c>
    </row>
    <row r="476" spans="1:9" x14ac:dyDescent="0.25">
      <c r="A476" t="s">
        <v>89</v>
      </c>
      <c r="B476" t="s">
        <v>272</v>
      </c>
      <c r="C476" s="5">
        <v>42905</v>
      </c>
      <c r="D476">
        <v>2017</v>
      </c>
      <c r="E476">
        <v>6</v>
      </c>
      <c r="F476" t="s">
        <v>615</v>
      </c>
      <c r="G476" t="s">
        <v>119</v>
      </c>
      <c r="H476" t="s">
        <v>701</v>
      </c>
      <c r="I476">
        <v>1</v>
      </c>
    </row>
    <row r="477" spans="1:9" x14ac:dyDescent="0.25">
      <c r="A477" t="s">
        <v>90</v>
      </c>
      <c r="B477" t="s">
        <v>272</v>
      </c>
      <c r="C477" s="5">
        <v>42910</v>
      </c>
      <c r="D477">
        <v>2017</v>
      </c>
      <c r="E477">
        <v>6</v>
      </c>
      <c r="F477" t="s">
        <v>615</v>
      </c>
      <c r="G477" t="s">
        <v>119</v>
      </c>
      <c r="H477" t="s">
        <v>702</v>
      </c>
      <c r="I477">
        <v>0</v>
      </c>
    </row>
    <row r="478" spans="1:9" x14ac:dyDescent="0.25">
      <c r="A478" t="s">
        <v>91</v>
      </c>
      <c r="B478" t="s">
        <v>274</v>
      </c>
      <c r="C478" s="5">
        <v>42948</v>
      </c>
      <c r="D478">
        <v>2017</v>
      </c>
      <c r="E478">
        <v>8</v>
      </c>
      <c r="F478" t="s">
        <v>615</v>
      </c>
      <c r="G478" t="s">
        <v>119</v>
      </c>
      <c r="H478" t="s">
        <v>703</v>
      </c>
      <c r="I478">
        <v>0</v>
      </c>
    </row>
    <row r="479" spans="1:9" x14ac:dyDescent="0.25">
      <c r="A479" t="s">
        <v>92</v>
      </c>
      <c r="B479" t="s">
        <v>274</v>
      </c>
      <c r="C479" s="5">
        <v>42971</v>
      </c>
      <c r="D479">
        <v>2017</v>
      </c>
      <c r="E479">
        <v>8</v>
      </c>
      <c r="F479" t="s">
        <v>615</v>
      </c>
      <c r="G479" t="s">
        <v>119</v>
      </c>
      <c r="H479" t="s">
        <v>704</v>
      </c>
      <c r="I479">
        <v>0</v>
      </c>
    </row>
    <row r="480" spans="1:9" x14ac:dyDescent="0.25">
      <c r="A480" t="s">
        <v>93</v>
      </c>
      <c r="B480" t="s">
        <v>274</v>
      </c>
      <c r="C480" s="5">
        <v>42977</v>
      </c>
      <c r="D480">
        <v>2017</v>
      </c>
      <c r="E480">
        <v>8</v>
      </c>
      <c r="F480" t="s">
        <v>615</v>
      </c>
      <c r="G480" t="s">
        <v>119</v>
      </c>
      <c r="H480" t="s">
        <v>705</v>
      </c>
      <c r="I480">
        <v>21</v>
      </c>
    </row>
    <row r="481" spans="1:9" x14ac:dyDescent="0.25">
      <c r="A481" t="s">
        <v>94</v>
      </c>
      <c r="B481" t="s">
        <v>276</v>
      </c>
      <c r="C481" s="5">
        <v>43005</v>
      </c>
      <c r="D481">
        <v>2017</v>
      </c>
      <c r="E481">
        <v>9</v>
      </c>
      <c r="F481" t="s">
        <v>615</v>
      </c>
      <c r="G481" t="s">
        <v>119</v>
      </c>
      <c r="H481" t="s">
        <v>706</v>
      </c>
      <c r="I481">
        <v>1</v>
      </c>
    </row>
    <row r="482" spans="1:9" x14ac:dyDescent="0.25">
      <c r="A482" t="s">
        <v>95</v>
      </c>
      <c r="B482" t="s">
        <v>268</v>
      </c>
      <c r="C482" s="5">
        <v>43034</v>
      </c>
      <c r="D482">
        <v>2017</v>
      </c>
      <c r="E482">
        <v>10</v>
      </c>
      <c r="F482" t="s">
        <v>615</v>
      </c>
      <c r="G482" t="s">
        <v>119</v>
      </c>
      <c r="H482" t="s">
        <v>707</v>
      </c>
      <c r="I482">
        <v>1</v>
      </c>
    </row>
    <row r="483" spans="1:9" x14ac:dyDescent="0.25">
      <c r="A483" t="s">
        <v>96</v>
      </c>
      <c r="B483" t="s">
        <v>278</v>
      </c>
      <c r="C483" s="5">
        <v>43165</v>
      </c>
      <c r="D483">
        <v>2018</v>
      </c>
      <c r="E483">
        <v>3</v>
      </c>
      <c r="F483" t="s">
        <v>615</v>
      </c>
      <c r="G483" t="s">
        <v>119</v>
      </c>
      <c r="H483" t="s">
        <v>708</v>
      </c>
      <c r="I483">
        <v>1</v>
      </c>
    </row>
    <row r="484" spans="1:9" x14ac:dyDescent="0.25">
      <c r="A484" t="s">
        <v>97</v>
      </c>
      <c r="B484" t="s">
        <v>280</v>
      </c>
      <c r="C484" s="5">
        <v>43193</v>
      </c>
      <c r="D484">
        <v>2018</v>
      </c>
      <c r="E484">
        <v>4</v>
      </c>
      <c r="F484" t="s">
        <v>615</v>
      </c>
      <c r="G484" t="s">
        <v>119</v>
      </c>
      <c r="H484" t="s">
        <v>709</v>
      </c>
      <c r="I484">
        <v>1</v>
      </c>
    </row>
    <row r="485" spans="1:9" x14ac:dyDescent="0.25">
      <c r="A485" t="s">
        <v>98</v>
      </c>
      <c r="B485" t="s">
        <v>282</v>
      </c>
      <c r="C485" s="5">
        <v>43238</v>
      </c>
      <c r="D485">
        <v>2018</v>
      </c>
      <c r="E485">
        <v>5</v>
      </c>
      <c r="F485" t="s">
        <v>615</v>
      </c>
      <c r="G485" t="s">
        <v>119</v>
      </c>
      <c r="H485" t="s">
        <v>710</v>
      </c>
      <c r="I485">
        <v>5</v>
      </c>
    </row>
    <row r="486" spans="1:9" x14ac:dyDescent="0.25">
      <c r="A486" t="s">
        <v>99</v>
      </c>
      <c r="B486" t="s">
        <v>284</v>
      </c>
      <c r="C486" s="5">
        <v>43258</v>
      </c>
      <c r="D486">
        <v>2018</v>
      </c>
      <c r="E486">
        <v>6</v>
      </c>
      <c r="F486" t="s">
        <v>615</v>
      </c>
      <c r="G486" t="s">
        <v>119</v>
      </c>
      <c r="H486" t="s">
        <v>711</v>
      </c>
      <c r="I486">
        <v>0</v>
      </c>
    </row>
    <row r="487" spans="1:9" x14ac:dyDescent="0.25">
      <c r="A487" t="s">
        <v>100</v>
      </c>
      <c r="B487" t="s">
        <v>284</v>
      </c>
      <c r="C487" s="5">
        <v>43262</v>
      </c>
      <c r="D487">
        <v>2018</v>
      </c>
      <c r="E487">
        <v>6</v>
      </c>
      <c r="F487" t="s">
        <v>615</v>
      </c>
      <c r="G487" t="s">
        <v>119</v>
      </c>
      <c r="H487" t="s">
        <v>712</v>
      </c>
      <c r="I487">
        <v>1</v>
      </c>
    </row>
    <row r="488" spans="1:9" x14ac:dyDescent="0.25">
      <c r="A488" t="s">
        <v>3</v>
      </c>
      <c r="B488" t="s">
        <v>118</v>
      </c>
      <c r="C488" s="5">
        <v>40308</v>
      </c>
      <c r="D488">
        <v>2010</v>
      </c>
      <c r="E488">
        <v>5</v>
      </c>
      <c r="F488" t="s">
        <v>615</v>
      </c>
      <c r="G488" t="s">
        <v>321</v>
      </c>
      <c r="H488" t="s">
        <v>713</v>
      </c>
      <c r="I488">
        <v>208</v>
      </c>
    </row>
    <row r="489" spans="1:9" x14ac:dyDescent="0.25">
      <c r="A489" t="s">
        <v>4</v>
      </c>
      <c r="B489" t="s">
        <v>123</v>
      </c>
      <c r="C489" s="5">
        <v>40388</v>
      </c>
      <c r="D489">
        <v>2010</v>
      </c>
      <c r="E489">
        <v>7</v>
      </c>
      <c r="F489" t="s">
        <v>615</v>
      </c>
      <c r="G489" t="s">
        <v>321</v>
      </c>
      <c r="H489" t="s">
        <v>714</v>
      </c>
      <c r="I489">
        <v>100</v>
      </c>
    </row>
    <row r="490" spans="1:9" x14ac:dyDescent="0.25">
      <c r="A490" t="s">
        <v>6</v>
      </c>
      <c r="B490" t="s">
        <v>125</v>
      </c>
      <c r="C490" s="5">
        <v>40395</v>
      </c>
      <c r="D490">
        <v>2010</v>
      </c>
      <c r="E490">
        <v>8</v>
      </c>
      <c r="F490" t="s">
        <v>615</v>
      </c>
      <c r="G490" t="s">
        <v>321</v>
      </c>
      <c r="H490" t="s">
        <v>715</v>
      </c>
      <c r="I490">
        <v>456</v>
      </c>
    </row>
    <row r="491" spans="1:9" x14ac:dyDescent="0.25">
      <c r="A491" t="s">
        <v>7</v>
      </c>
      <c r="B491" t="s">
        <v>125</v>
      </c>
      <c r="C491" s="5">
        <v>40401</v>
      </c>
      <c r="D491">
        <v>2010</v>
      </c>
      <c r="E491">
        <v>8</v>
      </c>
      <c r="F491" t="s">
        <v>615</v>
      </c>
      <c r="G491" t="s">
        <v>321</v>
      </c>
      <c r="H491" t="s">
        <v>716</v>
      </c>
      <c r="I491">
        <v>375</v>
      </c>
    </row>
    <row r="492" spans="1:9" x14ac:dyDescent="0.25">
      <c r="A492" t="s">
        <v>8</v>
      </c>
      <c r="B492" t="s">
        <v>125</v>
      </c>
      <c r="C492" s="5">
        <v>40402</v>
      </c>
      <c r="D492">
        <v>2010</v>
      </c>
      <c r="E492">
        <v>8</v>
      </c>
      <c r="F492" t="s">
        <v>615</v>
      </c>
      <c r="G492" t="s">
        <v>321</v>
      </c>
      <c r="H492" t="s">
        <v>717</v>
      </c>
      <c r="I492">
        <v>540</v>
      </c>
    </row>
    <row r="493" spans="1:9" x14ac:dyDescent="0.25">
      <c r="A493" t="s">
        <v>9</v>
      </c>
      <c r="B493" t="s">
        <v>131</v>
      </c>
      <c r="C493" s="5">
        <v>40436</v>
      </c>
      <c r="D493">
        <v>2010</v>
      </c>
      <c r="E493">
        <v>9</v>
      </c>
      <c r="F493" t="s">
        <v>615</v>
      </c>
      <c r="G493" t="s">
        <v>321</v>
      </c>
      <c r="H493" t="s">
        <v>718</v>
      </c>
      <c r="I493">
        <v>0</v>
      </c>
    </row>
    <row r="494" spans="1:9" x14ac:dyDescent="0.25">
      <c r="A494" t="s">
        <v>10</v>
      </c>
      <c r="B494" t="s">
        <v>131</v>
      </c>
      <c r="C494" s="5">
        <v>40451</v>
      </c>
      <c r="D494">
        <v>2010</v>
      </c>
      <c r="E494">
        <v>9</v>
      </c>
      <c r="F494" t="s">
        <v>615</v>
      </c>
      <c r="G494" t="s">
        <v>321</v>
      </c>
      <c r="H494" t="s">
        <v>719</v>
      </c>
      <c r="I494">
        <v>11</v>
      </c>
    </row>
    <row r="495" spans="1:9" x14ac:dyDescent="0.25">
      <c r="A495" t="s">
        <v>11</v>
      </c>
      <c r="B495" t="s">
        <v>121</v>
      </c>
      <c r="C495" s="5">
        <v>40505</v>
      </c>
      <c r="D495">
        <v>2010</v>
      </c>
      <c r="E495">
        <v>11</v>
      </c>
      <c r="F495" t="s">
        <v>615</v>
      </c>
      <c r="G495" t="s">
        <v>321</v>
      </c>
      <c r="H495" t="s">
        <v>720</v>
      </c>
      <c r="I495">
        <v>550</v>
      </c>
    </row>
    <row r="496" spans="1:9" x14ac:dyDescent="0.25">
      <c r="A496" t="s">
        <v>12</v>
      </c>
      <c r="B496" t="s">
        <v>144</v>
      </c>
      <c r="C496" s="5">
        <v>40583</v>
      </c>
      <c r="D496">
        <v>2011</v>
      </c>
      <c r="E496">
        <v>2</v>
      </c>
      <c r="F496" t="s">
        <v>615</v>
      </c>
      <c r="G496" t="s">
        <v>321</v>
      </c>
      <c r="H496" t="s">
        <v>721</v>
      </c>
      <c r="I496">
        <v>200</v>
      </c>
    </row>
    <row r="497" spans="1:9" x14ac:dyDescent="0.25">
      <c r="A497" t="s">
        <v>13</v>
      </c>
      <c r="B497" t="s">
        <v>147</v>
      </c>
      <c r="C497" s="5">
        <v>40655</v>
      </c>
      <c r="D497">
        <v>2011</v>
      </c>
      <c r="E497">
        <v>4</v>
      </c>
      <c r="F497" t="s">
        <v>615</v>
      </c>
      <c r="G497" t="s">
        <v>321</v>
      </c>
      <c r="H497" t="s">
        <v>722</v>
      </c>
      <c r="I497">
        <v>199</v>
      </c>
    </row>
    <row r="498" spans="1:9" x14ac:dyDescent="0.25">
      <c r="A498" t="s">
        <v>14</v>
      </c>
      <c r="B498" t="s">
        <v>149</v>
      </c>
      <c r="C498" s="5">
        <v>40664</v>
      </c>
      <c r="D498">
        <v>2011</v>
      </c>
      <c r="E498">
        <v>5</v>
      </c>
      <c r="F498" t="s">
        <v>615</v>
      </c>
      <c r="G498" t="s">
        <v>321</v>
      </c>
      <c r="H498" t="s">
        <v>723</v>
      </c>
      <c r="I498">
        <v>226</v>
      </c>
    </row>
    <row r="499" spans="1:9" x14ac:dyDescent="0.25">
      <c r="A499" t="s">
        <v>15</v>
      </c>
      <c r="B499" t="s">
        <v>149</v>
      </c>
      <c r="C499" s="5">
        <v>40672</v>
      </c>
      <c r="D499">
        <v>2011</v>
      </c>
      <c r="E499">
        <v>5</v>
      </c>
      <c r="F499" t="s">
        <v>615</v>
      </c>
      <c r="G499" t="s">
        <v>321</v>
      </c>
      <c r="H499" t="s">
        <v>724</v>
      </c>
      <c r="I499">
        <v>65</v>
      </c>
    </row>
    <row r="500" spans="1:9" x14ac:dyDescent="0.25">
      <c r="A500" t="s">
        <v>16</v>
      </c>
      <c r="B500" t="s">
        <v>149</v>
      </c>
      <c r="C500" s="5">
        <v>40681</v>
      </c>
      <c r="D500">
        <v>2011</v>
      </c>
      <c r="E500">
        <v>5</v>
      </c>
      <c r="F500" t="s">
        <v>615</v>
      </c>
      <c r="G500" t="s">
        <v>321</v>
      </c>
      <c r="H500" t="s">
        <v>725</v>
      </c>
      <c r="I500">
        <v>224</v>
      </c>
    </row>
    <row r="501" spans="1:9" x14ac:dyDescent="0.25">
      <c r="A501" t="s">
        <v>17</v>
      </c>
      <c r="B501" t="s">
        <v>152</v>
      </c>
      <c r="C501" s="5">
        <v>40696</v>
      </c>
      <c r="D501">
        <v>2011</v>
      </c>
      <c r="E501">
        <v>6</v>
      </c>
      <c r="F501" t="s">
        <v>615</v>
      </c>
      <c r="G501" t="s">
        <v>321</v>
      </c>
      <c r="H501" t="s">
        <v>726</v>
      </c>
      <c r="I501">
        <v>390</v>
      </c>
    </row>
    <row r="502" spans="1:9" x14ac:dyDescent="0.25">
      <c r="A502" t="s">
        <v>18</v>
      </c>
      <c r="B502" t="s">
        <v>152</v>
      </c>
      <c r="C502" s="5">
        <v>40717</v>
      </c>
      <c r="D502">
        <v>2011</v>
      </c>
      <c r="E502">
        <v>6</v>
      </c>
      <c r="F502" t="s">
        <v>615</v>
      </c>
      <c r="G502" t="s">
        <v>321</v>
      </c>
      <c r="H502" t="s">
        <v>727</v>
      </c>
      <c r="I502">
        <v>17</v>
      </c>
    </row>
    <row r="503" spans="1:9" x14ac:dyDescent="0.25">
      <c r="A503" t="s">
        <v>19</v>
      </c>
      <c r="B503" t="s">
        <v>160</v>
      </c>
      <c r="C503" s="5">
        <v>40746</v>
      </c>
      <c r="D503">
        <v>2011</v>
      </c>
      <c r="E503">
        <v>7</v>
      </c>
      <c r="F503" t="s">
        <v>615</v>
      </c>
      <c r="G503" t="s">
        <v>321</v>
      </c>
      <c r="H503" t="s">
        <v>728</v>
      </c>
      <c r="I503">
        <v>3</v>
      </c>
    </row>
    <row r="504" spans="1:9" x14ac:dyDescent="0.25">
      <c r="A504" t="s">
        <v>20</v>
      </c>
      <c r="B504" t="s">
        <v>160</v>
      </c>
      <c r="C504" s="5">
        <v>40752</v>
      </c>
      <c r="D504">
        <v>2011</v>
      </c>
      <c r="E504">
        <v>7</v>
      </c>
      <c r="F504" t="s">
        <v>615</v>
      </c>
      <c r="G504" t="s">
        <v>321</v>
      </c>
      <c r="H504" t="s">
        <v>729</v>
      </c>
      <c r="I504">
        <v>66</v>
      </c>
    </row>
    <row r="505" spans="1:9" x14ac:dyDescent="0.25">
      <c r="A505" t="s">
        <v>21</v>
      </c>
      <c r="B505" t="s">
        <v>163</v>
      </c>
      <c r="C505" s="5">
        <v>40765</v>
      </c>
      <c r="D505">
        <v>2011</v>
      </c>
      <c r="E505">
        <v>8</v>
      </c>
      <c r="F505" t="s">
        <v>615</v>
      </c>
      <c r="G505" t="s">
        <v>321</v>
      </c>
      <c r="H505" t="s">
        <v>730</v>
      </c>
      <c r="I505">
        <v>240</v>
      </c>
    </row>
    <row r="506" spans="1:9" x14ac:dyDescent="0.25">
      <c r="A506" t="s">
        <v>22</v>
      </c>
      <c r="B506" t="s">
        <v>163</v>
      </c>
      <c r="C506" s="5">
        <v>40772</v>
      </c>
      <c r="D506">
        <v>2011</v>
      </c>
      <c r="E506">
        <v>8</v>
      </c>
      <c r="F506" t="s">
        <v>615</v>
      </c>
      <c r="G506" t="s">
        <v>321</v>
      </c>
      <c r="H506" t="s">
        <v>731</v>
      </c>
      <c r="I506">
        <v>391</v>
      </c>
    </row>
    <row r="507" spans="1:9" x14ac:dyDescent="0.25">
      <c r="A507" t="s">
        <v>23</v>
      </c>
      <c r="B507" t="s">
        <v>166</v>
      </c>
      <c r="C507" s="5">
        <v>40787</v>
      </c>
      <c r="D507">
        <v>2011</v>
      </c>
      <c r="E507">
        <v>9</v>
      </c>
      <c r="F507" t="s">
        <v>615</v>
      </c>
      <c r="G507" t="s">
        <v>321</v>
      </c>
      <c r="H507" t="s">
        <v>732</v>
      </c>
      <c r="I507">
        <v>0</v>
      </c>
    </row>
    <row r="508" spans="1:9" x14ac:dyDescent="0.25">
      <c r="A508" t="s">
        <v>24</v>
      </c>
      <c r="B508" t="s">
        <v>166</v>
      </c>
      <c r="C508" s="5">
        <v>40806</v>
      </c>
      <c r="D508">
        <v>2011</v>
      </c>
      <c r="E508">
        <v>9</v>
      </c>
      <c r="F508" t="s">
        <v>615</v>
      </c>
      <c r="G508" t="s">
        <v>321</v>
      </c>
      <c r="H508" t="s">
        <v>733</v>
      </c>
      <c r="I508">
        <v>0</v>
      </c>
    </row>
    <row r="509" spans="1:9" x14ac:dyDescent="0.25">
      <c r="A509" t="s">
        <v>25</v>
      </c>
      <c r="B509" t="s">
        <v>135</v>
      </c>
      <c r="C509" s="5">
        <v>40831</v>
      </c>
      <c r="D509">
        <v>2011</v>
      </c>
      <c r="E509">
        <v>10</v>
      </c>
      <c r="F509" t="s">
        <v>615</v>
      </c>
      <c r="G509" t="s">
        <v>321</v>
      </c>
      <c r="H509" t="s">
        <v>734</v>
      </c>
      <c r="I509">
        <v>1500</v>
      </c>
    </row>
    <row r="510" spans="1:9" x14ac:dyDescent="0.25">
      <c r="A510" t="s">
        <v>26</v>
      </c>
      <c r="B510" t="s">
        <v>141</v>
      </c>
      <c r="C510" s="5">
        <v>40862</v>
      </c>
      <c r="D510">
        <v>2011</v>
      </c>
      <c r="E510">
        <v>11</v>
      </c>
      <c r="F510" t="s">
        <v>615</v>
      </c>
      <c r="G510" t="s">
        <v>321</v>
      </c>
      <c r="H510" t="s">
        <v>735</v>
      </c>
      <c r="I510">
        <v>0</v>
      </c>
    </row>
    <row r="511" spans="1:9" x14ac:dyDescent="0.25">
      <c r="A511" t="s">
        <v>27</v>
      </c>
      <c r="B511" t="s">
        <v>190</v>
      </c>
      <c r="C511" s="5">
        <v>40975</v>
      </c>
      <c r="D511">
        <v>2012</v>
      </c>
      <c r="E511">
        <v>3</v>
      </c>
      <c r="F511" t="s">
        <v>615</v>
      </c>
      <c r="G511" t="s">
        <v>321</v>
      </c>
      <c r="H511" t="s">
        <v>736</v>
      </c>
      <c r="I511">
        <v>71</v>
      </c>
    </row>
    <row r="512" spans="1:9" x14ac:dyDescent="0.25">
      <c r="A512" t="s">
        <v>28</v>
      </c>
      <c r="B512" t="s">
        <v>194</v>
      </c>
      <c r="C512" s="5">
        <v>41022</v>
      </c>
      <c r="D512">
        <v>2012</v>
      </c>
      <c r="E512">
        <v>4</v>
      </c>
      <c r="F512" t="s">
        <v>615</v>
      </c>
      <c r="G512" t="s">
        <v>321</v>
      </c>
      <c r="H512" t="s">
        <v>737</v>
      </c>
      <c r="I512">
        <v>295</v>
      </c>
    </row>
    <row r="513" spans="1:9" x14ac:dyDescent="0.25">
      <c r="A513" t="s">
        <v>29</v>
      </c>
      <c r="B513" t="s">
        <v>198</v>
      </c>
      <c r="C513" s="5">
        <v>41036</v>
      </c>
      <c r="D513">
        <v>2012</v>
      </c>
      <c r="E513">
        <v>5</v>
      </c>
      <c r="F513" t="s">
        <v>615</v>
      </c>
      <c r="G513" t="s">
        <v>321</v>
      </c>
      <c r="H513" t="s">
        <v>738</v>
      </c>
      <c r="I513">
        <v>384</v>
      </c>
    </row>
    <row r="514" spans="1:9" x14ac:dyDescent="0.25">
      <c r="A514" t="s">
        <v>30</v>
      </c>
      <c r="B514" t="s">
        <v>198</v>
      </c>
      <c r="C514" s="5">
        <v>41060</v>
      </c>
      <c r="D514">
        <v>2012</v>
      </c>
      <c r="E514">
        <v>5</v>
      </c>
      <c r="F514" t="s">
        <v>615</v>
      </c>
      <c r="G514" t="s">
        <v>321</v>
      </c>
      <c r="H514" t="s">
        <v>739</v>
      </c>
      <c r="I514">
        <v>650</v>
      </c>
    </row>
    <row r="515" spans="1:9" x14ac:dyDescent="0.25">
      <c r="A515" t="s">
        <v>31</v>
      </c>
      <c r="B515" t="s">
        <v>200</v>
      </c>
      <c r="C515" s="5">
        <v>41072</v>
      </c>
      <c r="D515">
        <v>2012</v>
      </c>
      <c r="E515">
        <v>6</v>
      </c>
      <c r="F515" t="s">
        <v>615</v>
      </c>
      <c r="G515" t="s">
        <v>321</v>
      </c>
      <c r="H515" t="s">
        <v>740</v>
      </c>
      <c r="I515">
        <v>200</v>
      </c>
    </row>
    <row r="516" spans="1:9" x14ac:dyDescent="0.25">
      <c r="A516" t="s">
        <v>32</v>
      </c>
      <c r="B516" t="s">
        <v>200</v>
      </c>
      <c r="C516" s="5">
        <v>41074</v>
      </c>
      <c r="D516">
        <v>2012</v>
      </c>
      <c r="E516">
        <v>6</v>
      </c>
      <c r="F516" t="s">
        <v>615</v>
      </c>
      <c r="G516" t="s">
        <v>321</v>
      </c>
      <c r="H516" t="s">
        <v>741</v>
      </c>
      <c r="I516">
        <v>230</v>
      </c>
    </row>
    <row r="517" spans="1:9" x14ac:dyDescent="0.25">
      <c r="A517" t="s">
        <v>33</v>
      </c>
      <c r="B517" t="s">
        <v>200</v>
      </c>
      <c r="C517" s="5">
        <v>41080</v>
      </c>
      <c r="D517">
        <v>2012</v>
      </c>
      <c r="E517">
        <v>6</v>
      </c>
      <c r="F517" t="s">
        <v>615</v>
      </c>
      <c r="G517" t="s">
        <v>321</v>
      </c>
      <c r="H517" t="s">
        <v>742</v>
      </c>
      <c r="I517">
        <v>0</v>
      </c>
    </row>
    <row r="518" spans="1:9" x14ac:dyDescent="0.25">
      <c r="A518" t="s">
        <v>34</v>
      </c>
      <c r="B518" t="s">
        <v>200</v>
      </c>
      <c r="C518" s="5">
        <v>41087</v>
      </c>
      <c r="D518">
        <v>2012</v>
      </c>
      <c r="E518">
        <v>6</v>
      </c>
      <c r="F518" t="s">
        <v>615</v>
      </c>
      <c r="G518" t="s">
        <v>321</v>
      </c>
      <c r="H518" t="s">
        <v>743</v>
      </c>
      <c r="I518">
        <v>3</v>
      </c>
    </row>
    <row r="519" spans="1:9" x14ac:dyDescent="0.25">
      <c r="A519" t="s">
        <v>35</v>
      </c>
      <c r="B519" t="s">
        <v>202</v>
      </c>
      <c r="C519" s="5">
        <v>41117</v>
      </c>
      <c r="D519">
        <v>2012</v>
      </c>
      <c r="E519">
        <v>7</v>
      </c>
      <c r="F519" t="s">
        <v>615</v>
      </c>
      <c r="G519" t="s">
        <v>321</v>
      </c>
      <c r="H519" t="s">
        <v>744</v>
      </c>
      <c r="I519">
        <v>35</v>
      </c>
    </row>
    <row r="520" spans="1:9" x14ac:dyDescent="0.25">
      <c r="A520" t="s">
        <v>36</v>
      </c>
      <c r="B520" t="s">
        <v>205</v>
      </c>
      <c r="C520" s="5">
        <v>41122</v>
      </c>
      <c r="D520">
        <v>2012</v>
      </c>
      <c r="E520">
        <v>8</v>
      </c>
      <c r="F520" t="s">
        <v>615</v>
      </c>
      <c r="G520" t="s">
        <v>321</v>
      </c>
      <c r="H520" t="s">
        <v>745</v>
      </c>
      <c r="I520">
        <v>120</v>
      </c>
    </row>
    <row r="521" spans="1:9" x14ac:dyDescent="0.25">
      <c r="A521" t="s">
        <v>37</v>
      </c>
      <c r="B521" t="s">
        <v>205</v>
      </c>
      <c r="C521" s="5">
        <v>41136</v>
      </c>
      <c r="D521">
        <v>2012</v>
      </c>
      <c r="E521">
        <v>8</v>
      </c>
      <c r="F521" t="s">
        <v>615</v>
      </c>
      <c r="G521" t="s">
        <v>321</v>
      </c>
      <c r="H521" t="s">
        <v>746</v>
      </c>
      <c r="I521">
        <v>800</v>
      </c>
    </row>
    <row r="522" spans="1:9" x14ac:dyDescent="0.25">
      <c r="A522" t="s">
        <v>38</v>
      </c>
      <c r="B522" t="s">
        <v>207</v>
      </c>
      <c r="C522" s="5">
        <v>41164</v>
      </c>
      <c r="D522">
        <v>2012</v>
      </c>
      <c r="E522">
        <v>9</v>
      </c>
      <c r="F522" t="s">
        <v>615</v>
      </c>
      <c r="G522" t="s">
        <v>321</v>
      </c>
      <c r="H522" t="s">
        <v>747</v>
      </c>
      <c r="I522">
        <v>0</v>
      </c>
    </row>
    <row r="523" spans="1:9" x14ac:dyDescent="0.25">
      <c r="A523" t="s">
        <v>39</v>
      </c>
      <c r="B523" t="s">
        <v>207</v>
      </c>
      <c r="C523" s="5">
        <v>41178</v>
      </c>
      <c r="D523">
        <v>2012</v>
      </c>
      <c r="E523">
        <v>9</v>
      </c>
      <c r="F523" t="s">
        <v>615</v>
      </c>
      <c r="G523" t="s">
        <v>321</v>
      </c>
      <c r="H523" t="s">
        <v>748</v>
      </c>
      <c r="I523">
        <v>1760</v>
      </c>
    </row>
    <row r="524" spans="1:9" x14ac:dyDescent="0.25">
      <c r="A524" t="s">
        <v>40</v>
      </c>
      <c r="B524" t="s">
        <v>169</v>
      </c>
      <c r="C524" s="5">
        <v>41207</v>
      </c>
      <c r="D524">
        <v>2012</v>
      </c>
      <c r="E524">
        <v>10</v>
      </c>
      <c r="F524" t="s">
        <v>615</v>
      </c>
      <c r="G524" t="s">
        <v>321</v>
      </c>
      <c r="H524" t="s">
        <v>749</v>
      </c>
      <c r="I524">
        <v>1100</v>
      </c>
    </row>
    <row r="525" spans="1:9" x14ac:dyDescent="0.25">
      <c r="A525" t="s">
        <v>41</v>
      </c>
      <c r="B525" t="s">
        <v>174</v>
      </c>
      <c r="C525" s="5">
        <v>41228</v>
      </c>
      <c r="D525">
        <v>2012</v>
      </c>
      <c r="E525">
        <v>11</v>
      </c>
      <c r="F525" t="s">
        <v>615</v>
      </c>
      <c r="G525" t="s">
        <v>321</v>
      </c>
      <c r="H525" t="s">
        <v>750</v>
      </c>
      <c r="I525">
        <v>640</v>
      </c>
    </row>
    <row r="526" spans="1:9" x14ac:dyDescent="0.25">
      <c r="A526" t="s">
        <v>42</v>
      </c>
      <c r="B526" t="s">
        <v>185</v>
      </c>
      <c r="C526" s="5">
        <v>41253</v>
      </c>
      <c r="D526">
        <v>2012</v>
      </c>
      <c r="E526">
        <v>12</v>
      </c>
      <c r="F526" t="s">
        <v>615</v>
      </c>
      <c r="G526" t="s">
        <v>321</v>
      </c>
      <c r="H526" t="s">
        <v>751</v>
      </c>
      <c r="I526">
        <v>84</v>
      </c>
    </row>
    <row r="527" spans="1:9" x14ac:dyDescent="0.25">
      <c r="A527" t="s">
        <v>43</v>
      </c>
      <c r="B527" t="s">
        <v>212</v>
      </c>
      <c r="C527" s="5">
        <v>41290</v>
      </c>
      <c r="D527">
        <v>2013</v>
      </c>
      <c r="E527">
        <v>1</v>
      </c>
      <c r="F527" t="s">
        <v>615</v>
      </c>
      <c r="G527" t="s">
        <v>321</v>
      </c>
      <c r="H527" t="s">
        <v>752</v>
      </c>
      <c r="I527">
        <v>0</v>
      </c>
    </row>
    <row r="528" spans="1:9" x14ac:dyDescent="0.25">
      <c r="A528" t="s">
        <v>44</v>
      </c>
      <c r="B528" t="s">
        <v>214</v>
      </c>
      <c r="C528" s="5">
        <v>41319</v>
      </c>
      <c r="D528">
        <v>2013</v>
      </c>
      <c r="E528">
        <v>2</v>
      </c>
      <c r="F528" t="s">
        <v>615</v>
      </c>
      <c r="G528" t="s">
        <v>321</v>
      </c>
      <c r="H528" t="s">
        <v>753</v>
      </c>
      <c r="I528">
        <v>73</v>
      </c>
    </row>
    <row r="529" spans="1:9" x14ac:dyDescent="0.25">
      <c r="A529" t="s">
        <v>45</v>
      </c>
      <c r="B529" t="s">
        <v>216</v>
      </c>
      <c r="C529" s="5">
        <v>41359</v>
      </c>
      <c r="D529">
        <v>2013</v>
      </c>
      <c r="E529">
        <v>3</v>
      </c>
      <c r="F529" t="s">
        <v>615</v>
      </c>
      <c r="G529" t="s">
        <v>321</v>
      </c>
      <c r="H529" t="s">
        <v>754</v>
      </c>
      <c r="I529">
        <v>301</v>
      </c>
    </row>
    <row r="530" spans="1:9" x14ac:dyDescent="0.25">
      <c r="A530" t="s">
        <v>46</v>
      </c>
      <c r="B530" t="s">
        <v>218</v>
      </c>
      <c r="C530" s="5">
        <v>41386</v>
      </c>
      <c r="D530">
        <v>2013</v>
      </c>
      <c r="E530">
        <v>4</v>
      </c>
      <c r="F530" t="s">
        <v>615</v>
      </c>
      <c r="G530" t="s">
        <v>321</v>
      </c>
      <c r="H530" t="s">
        <v>755</v>
      </c>
      <c r="I530">
        <v>637</v>
      </c>
    </row>
    <row r="531" spans="1:9" x14ac:dyDescent="0.25">
      <c r="A531" t="s">
        <v>47</v>
      </c>
      <c r="B531" t="s">
        <v>220</v>
      </c>
      <c r="C531" s="5">
        <v>41395</v>
      </c>
      <c r="D531">
        <v>2013</v>
      </c>
      <c r="E531">
        <v>5</v>
      </c>
      <c r="F531" t="s">
        <v>615</v>
      </c>
      <c r="G531" t="s">
        <v>321</v>
      </c>
      <c r="H531" t="s">
        <v>756</v>
      </c>
      <c r="I531">
        <v>325</v>
      </c>
    </row>
    <row r="532" spans="1:9" x14ac:dyDescent="0.25">
      <c r="A532" t="s">
        <v>48</v>
      </c>
      <c r="B532" t="s">
        <v>222</v>
      </c>
      <c r="C532" s="5">
        <v>41431</v>
      </c>
      <c r="D532">
        <v>2013</v>
      </c>
      <c r="E532">
        <v>6</v>
      </c>
      <c r="F532" t="s">
        <v>615</v>
      </c>
      <c r="G532" t="s">
        <v>321</v>
      </c>
      <c r="H532" t="s">
        <v>757</v>
      </c>
      <c r="I532">
        <v>330</v>
      </c>
    </row>
    <row r="533" spans="1:9" x14ac:dyDescent="0.25">
      <c r="A533" t="s">
        <v>49</v>
      </c>
      <c r="B533" t="s">
        <v>222</v>
      </c>
      <c r="C533" s="5">
        <v>41444</v>
      </c>
      <c r="D533">
        <v>2013</v>
      </c>
      <c r="E533">
        <v>6</v>
      </c>
      <c r="F533" t="s">
        <v>615</v>
      </c>
      <c r="G533" t="s">
        <v>321</v>
      </c>
      <c r="H533" t="s">
        <v>758</v>
      </c>
      <c r="I533">
        <v>20</v>
      </c>
    </row>
    <row r="534" spans="1:9" x14ac:dyDescent="0.25">
      <c r="A534" t="s">
        <v>50</v>
      </c>
      <c r="B534" t="s">
        <v>222</v>
      </c>
      <c r="C534" s="5">
        <v>41453</v>
      </c>
      <c r="D534">
        <v>2013</v>
      </c>
      <c r="E534">
        <v>6</v>
      </c>
      <c r="F534" t="s">
        <v>615</v>
      </c>
      <c r="G534" t="s">
        <v>321</v>
      </c>
      <c r="H534" t="s">
        <v>759</v>
      </c>
      <c r="I534">
        <v>6</v>
      </c>
    </row>
    <row r="535" spans="1:9" x14ac:dyDescent="0.25">
      <c r="A535" t="s">
        <v>51</v>
      </c>
      <c r="B535" t="s">
        <v>224</v>
      </c>
      <c r="C535" s="5">
        <v>41465</v>
      </c>
      <c r="D535">
        <v>2013</v>
      </c>
      <c r="E535">
        <v>7</v>
      </c>
      <c r="F535" t="s">
        <v>615</v>
      </c>
      <c r="G535" t="s">
        <v>321</v>
      </c>
      <c r="H535" t="s">
        <v>760</v>
      </c>
      <c r="I535">
        <v>4</v>
      </c>
    </row>
    <row r="536" spans="1:9" x14ac:dyDescent="0.25">
      <c r="A536" t="s">
        <v>52</v>
      </c>
      <c r="B536" t="s">
        <v>224</v>
      </c>
      <c r="C536" s="5">
        <v>41470</v>
      </c>
      <c r="D536">
        <v>2013</v>
      </c>
      <c r="E536">
        <v>7</v>
      </c>
      <c r="F536" t="s">
        <v>615</v>
      </c>
      <c r="G536" t="s">
        <v>321</v>
      </c>
      <c r="H536" t="s">
        <v>761</v>
      </c>
      <c r="I536">
        <v>3</v>
      </c>
    </row>
    <row r="537" spans="1:9" x14ac:dyDescent="0.25">
      <c r="A537" t="s">
        <v>53</v>
      </c>
      <c r="B537" t="s">
        <v>226</v>
      </c>
      <c r="C537" s="5">
        <v>41493</v>
      </c>
      <c r="D537">
        <v>2013</v>
      </c>
      <c r="E537">
        <v>8</v>
      </c>
      <c r="F537" t="s">
        <v>615</v>
      </c>
      <c r="G537" t="s">
        <v>321</v>
      </c>
      <c r="H537" t="s">
        <v>762</v>
      </c>
      <c r="I537">
        <v>267</v>
      </c>
    </row>
    <row r="538" spans="1:9" x14ac:dyDescent="0.25">
      <c r="A538" t="s">
        <v>54</v>
      </c>
      <c r="B538" t="s">
        <v>226</v>
      </c>
      <c r="C538" s="5">
        <v>41507</v>
      </c>
      <c r="D538">
        <v>2013</v>
      </c>
      <c r="E538">
        <v>8</v>
      </c>
      <c r="F538" t="s">
        <v>615</v>
      </c>
      <c r="G538" t="s">
        <v>321</v>
      </c>
      <c r="H538" t="s">
        <v>763</v>
      </c>
      <c r="I538">
        <v>1</v>
      </c>
    </row>
    <row r="539" spans="1:9" x14ac:dyDescent="0.25">
      <c r="A539" t="s">
        <v>55</v>
      </c>
      <c r="B539" t="s">
        <v>228</v>
      </c>
      <c r="C539" s="5">
        <v>41521</v>
      </c>
      <c r="D539">
        <v>2013</v>
      </c>
      <c r="E539">
        <v>9</v>
      </c>
      <c r="F539" t="s">
        <v>615</v>
      </c>
      <c r="G539" t="s">
        <v>321</v>
      </c>
      <c r="H539" t="s">
        <v>764</v>
      </c>
      <c r="I539">
        <v>1435</v>
      </c>
    </row>
    <row r="540" spans="1:9" x14ac:dyDescent="0.25">
      <c r="A540" t="s">
        <v>56</v>
      </c>
      <c r="B540" t="s">
        <v>230</v>
      </c>
      <c r="C540" s="5">
        <v>41766</v>
      </c>
      <c r="D540">
        <v>2014</v>
      </c>
      <c r="E540">
        <v>5</v>
      </c>
      <c r="F540" t="s">
        <v>615</v>
      </c>
      <c r="G540" t="s">
        <v>321</v>
      </c>
      <c r="H540" t="s">
        <v>765</v>
      </c>
      <c r="I540">
        <v>210</v>
      </c>
    </row>
    <row r="541" spans="1:9" x14ac:dyDescent="0.25">
      <c r="A541" t="s">
        <v>57</v>
      </c>
      <c r="B541" t="s">
        <v>232</v>
      </c>
      <c r="C541" s="5">
        <v>41801</v>
      </c>
      <c r="D541">
        <v>2014</v>
      </c>
      <c r="E541">
        <v>6</v>
      </c>
      <c r="F541" t="s">
        <v>615</v>
      </c>
      <c r="G541" t="s">
        <v>321</v>
      </c>
      <c r="H541" t="s">
        <v>766</v>
      </c>
      <c r="I541">
        <v>64</v>
      </c>
    </row>
    <row r="542" spans="1:9" x14ac:dyDescent="0.25">
      <c r="A542" t="s">
        <v>58</v>
      </c>
      <c r="B542" t="s">
        <v>232</v>
      </c>
      <c r="C542" s="5">
        <v>41808</v>
      </c>
      <c r="D542">
        <v>2014</v>
      </c>
      <c r="E542">
        <v>6</v>
      </c>
      <c r="F542" t="s">
        <v>615</v>
      </c>
      <c r="G542" t="s">
        <v>321</v>
      </c>
      <c r="H542" t="s">
        <v>767</v>
      </c>
      <c r="I542">
        <v>24</v>
      </c>
    </row>
    <row r="543" spans="1:9" x14ac:dyDescent="0.25">
      <c r="A543" t="s">
        <v>59</v>
      </c>
      <c r="B543" t="s">
        <v>234</v>
      </c>
      <c r="C543" s="5">
        <v>41822</v>
      </c>
      <c r="D543">
        <v>2014</v>
      </c>
      <c r="E543">
        <v>7</v>
      </c>
      <c r="F543" t="s">
        <v>615</v>
      </c>
      <c r="G543" t="s">
        <v>321</v>
      </c>
      <c r="H543" t="s">
        <v>768</v>
      </c>
      <c r="I543">
        <v>4</v>
      </c>
    </row>
    <row r="544" spans="1:9" x14ac:dyDescent="0.25">
      <c r="A544" t="s">
        <v>60</v>
      </c>
      <c r="B544" t="s">
        <v>234</v>
      </c>
      <c r="C544" s="5">
        <v>41841</v>
      </c>
      <c r="D544">
        <v>2014</v>
      </c>
      <c r="E544">
        <v>7</v>
      </c>
      <c r="F544" t="s">
        <v>615</v>
      </c>
      <c r="G544" t="s">
        <v>321</v>
      </c>
      <c r="H544" t="s">
        <v>769</v>
      </c>
      <c r="I544">
        <v>0</v>
      </c>
    </row>
    <row r="545" spans="1:9" x14ac:dyDescent="0.25">
      <c r="A545" t="s">
        <v>61</v>
      </c>
      <c r="B545" t="s">
        <v>236</v>
      </c>
      <c r="C545" s="5">
        <v>41859</v>
      </c>
      <c r="D545">
        <v>2014</v>
      </c>
      <c r="E545">
        <v>8</v>
      </c>
      <c r="F545" t="s">
        <v>615</v>
      </c>
      <c r="G545" t="s">
        <v>321</v>
      </c>
      <c r="H545" t="s">
        <v>770</v>
      </c>
      <c r="I545">
        <v>815</v>
      </c>
    </row>
    <row r="546" spans="1:9" x14ac:dyDescent="0.25">
      <c r="A546" t="s">
        <v>62</v>
      </c>
      <c r="B546" t="s">
        <v>238</v>
      </c>
      <c r="C546" s="5">
        <v>41887</v>
      </c>
      <c r="D546">
        <v>2014</v>
      </c>
      <c r="E546">
        <v>9</v>
      </c>
      <c r="F546" t="s">
        <v>615</v>
      </c>
      <c r="G546" t="s">
        <v>321</v>
      </c>
      <c r="H546" t="s">
        <v>771</v>
      </c>
      <c r="I546">
        <v>1</v>
      </c>
    </row>
    <row r="547" spans="1:9" x14ac:dyDescent="0.25">
      <c r="A547" t="s">
        <v>63</v>
      </c>
      <c r="B547" t="s">
        <v>238</v>
      </c>
      <c r="C547" s="5">
        <v>41891</v>
      </c>
      <c r="D547">
        <v>2014</v>
      </c>
      <c r="E547">
        <v>9</v>
      </c>
      <c r="F547" t="s">
        <v>615</v>
      </c>
      <c r="G547" t="s">
        <v>321</v>
      </c>
      <c r="H547" t="s">
        <v>772</v>
      </c>
      <c r="I547">
        <v>1530</v>
      </c>
    </row>
    <row r="548" spans="1:9" x14ac:dyDescent="0.25">
      <c r="A548" t="s">
        <v>64</v>
      </c>
      <c r="B548" t="s">
        <v>238</v>
      </c>
      <c r="C548" s="5">
        <v>41899</v>
      </c>
      <c r="D548">
        <v>2014</v>
      </c>
      <c r="E548">
        <v>9</v>
      </c>
      <c r="F548" t="s">
        <v>615</v>
      </c>
      <c r="G548" t="s">
        <v>321</v>
      </c>
      <c r="H548" t="s">
        <v>773</v>
      </c>
      <c r="I548">
        <v>0</v>
      </c>
    </row>
    <row r="549" spans="1:9" x14ac:dyDescent="0.25">
      <c r="A549" t="s">
        <v>65</v>
      </c>
      <c r="B549" t="s">
        <v>240</v>
      </c>
      <c r="C549" s="5">
        <v>42011</v>
      </c>
      <c r="D549">
        <v>2015</v>
      </c>
      <c r="E549">
        <v>1</v>
      </c>
      <c r="F549" t="s">
        <v>615</v>
      </c>
      <c r="G549" t="s">
        <v>321</v>
      </c>
      <c r="H549" t="s">
        <v>774</v>
      </c>
      <c r="I549">
        <v>200</v>
      </c>
    </row>
    <row r="550" spans="1:9" x14ac:dyDescent="0.25">
      <c r="A550" t="s">
        <v>66</v>
      </c>
      <c r="B550" t="s">
        <v>240</v>
      </c>
      <c r="C550" s="5">
        <v>42032</v>
      </c>
      <c r="D550">
        <v>2015</v>
      </c>
      <c r="E550">
        <v>1</v>
      </c>
      <c r="F550" t="s">
        <v>615</v>
      </c>
      <c r="G550" t="s">
        <v>321</v>
      </c>
      <c r="H550" t="s">
        <v>775</v>
      </c>
      <c r="I550">
        <v>199</v>
      </c>
    </row>
    <row r="551" spans="1:9" x14ac:dyDescent="0.25">
      <c r="A551" t="s">
        <v>67</v>
      </c>
      <c r="B551" t="s">
        <v>242</v>
      </c>
      <c r="C551" s="5">
        <v>42055</v>
      </c>
      <c r="D551">
        <v>2015</v>
      </c>
      <c r="E551">
        <v>2</v>
      </c>
      <c r="F551" t="s">
        <v>615</v>
      </c>
      <c r="G551" t="s">
        <v>321</v>
      </c>
      <c r="H551" t="s">
        <v>776</v>
      </c>
      <c r="I551">
        <v>296</v>
      </c>
    </row>
    <row r="552" spans="1:9" x14ac:dyDescent="0.25">
      <c r="A552" t="s">
        <v>68</v>
      </c>
      <c r="B552" t="s">
        <v>244</v>
      </c>
      <c r="C552" s="5">
        <v>42193</v>
      </c>
      <c r="D552">
        <v>2015</v>
      </c>
      <c r="E552">
        <v>7</v>
      </c>
      <c r="F552" t="s">
        <v>615</v>
      </c>
      <c r="G552" t="s">
        <v>321</v>
      </c>
      <c r="H552" t="s">
        <v>777</v>
      </c>
      <c r="I552">
        <v>6</v>
      </c>
    </row>
    <row r="553" spans="1:9" x14ac:dyDescent="0.25">
      <c r="A553" t="s">
        <v>69</v>
      </c>
      <c r="B553" t="s">
        <v>246</v>
      </c>
      <c r="C553" s="5">
        <v>42234</v>
      </c>
      <c r="D553">
        <v>2015</v>
      </c>
      <c r="E553">
        <v>8</v>
      </c>
      <c r="F553" t="s">
        <v>615</v>
      </c>
      <c r="G553" t="s">
        <v>321</v>
      </c>
      <c r="H553" t="s">
        <v>778</v>
      </c>
      <c r="I553">
        <v>974</v>
      </c>
    </row>
    <row r="554" spans="1:9" x14ac:dyDescent="0.25">
      <c r="A554" t="s">
        <v>70</v>
      </c>
      <c r="B554" t="s">
        <v>246</v>
      </c>
      <c r="C554" s="5">
        <v>42241</v>
      </c>
      <c r="D554">
        <v>2015</v>
      </c>
      <c r="E554">
        <v>8</v>
      </c>
      <c r="F554" t="s">
        <v>615</v>
      </c>
      <c r="G554" t="s">
        <v>321</v>
      </c>
      <c r="H554" t="s">
        <v>779</v>
      </c>
      <c r="I554">
        <v>416</v>
      </c>
    </row>
    <row r="555" spans="1:9" x14ac:dyDescent="0.25">
      <c r="A555" t="s">
        <v>71</v>
      </c>
      <c r="B555" t="s">
        <v>248</v>
      </c>
      <c r="C555" s="5">
        <v>42272</v>
      </c>
      <c r="D555">
        <v>2015</v>
      </c>
      <c r="E555">
        <v>9</v>
      </c>
      <c r="F555" t="s">
        <v>615</v>
      </c>
      <c r="G555" t="s">
        <v>321</v>
      </c>
      <c r="H555" t="s">
        <v>780</v>
      </c>
      <c r="I555">
        <v>856</v>
      </c>
    </row>
    <row r="556" spans="1:9" x14ac:dyDescent="0.25">
      <c r="A556" t="s">
        <v>72</v>
      </c>
      <c r="B556" t="s">
        <v>250</v>
      </c>
      <c r="C556" s="5">
        <v>42377</v>
      </c>
      <c r="D556">
        <v>2016</v>
      </c>
      <c r="E556">
        <v>1</v>
      </c>
      <c r="F556" t="s">
        <v>615</v>
      </c>
      <c r="G556" t="s">
        <v>321</v>
      </c>
      <c r="H556" t="s">
        <v>781</v>
      </c>
      <c r="I556">
        <v>353</v>
      </c>
    </row>
    <row r="557" spans="1:9" x14ac:dyDescent="0.25">
      <c r="A557" t="s">
        <v>73</v>
      </c>
      <c r="B557" t="s">
        <v>256</v>
      </c>
      <c r="C557" s="5">
        <v>42500</v>
      </c>
      <c r="D557">
        <v>2016</v>
      </c>
      <c r="E557">
        <v>5</v>
      </c>
      <c r="F557" t="s">
        <v>615</v>
      </c>
      <c r="G557" t="s">
        <v>321</v>
      </c>
      <c r="H557" t="s">
        <v>782</v>
      </c>
      <c r="I557">
        <v>4</v>
      </c>
    </row>
    <row r="558" spans="1:9" x14ac:dyDescent="0.25">
      <c r="A558" t="s">
        <v>74</v>
      </c>
      <c r="B558" t="s">
        <v>256</v>
      </c>
      <c r="C558" s="5">
        <v>42507</v>
      </c>
      <c r="D558">
        <v>2016</v>
      </c>
      <c r="E558">
        <v>5</v>
      </c>
      <c r="F558" t="s">
        <v>615</v>
      </c>
      <c r="G558" t="s">
        <v>321</v>
      </c>
      <c r="H558" t="s">
        <v>783</v>
      </c>
      <c r="I558">
        <v>500</v>
      </c>
    </row>
    <row r="559" spans="1:9" x14ac:dyDescent="0.25">
      <c r="A559" t="s">
        <v>75</v>
      </c>
      <c r="B559" t="s">
        <v>256</v>
      </c>
      <c r="C559" s="5">
        <v>42521</v>
      </c>
      <c r="D559">
        <v>2016</v>
      </c>
      <c r="E559">
        <v>5</v>
      </c>
      <c r="F559" t="s">
        <v>615</v>
      </c>
      <c r="G559" t="s">
        <v>321</v>
      </c>
      <c r="H559" t="s">
        <v>784</v>
      </c>
      <c r="I559">
        <v>357</v>
      </c>
    </row>
    <row r="560" spans="1:9" x14ac:dyDescent="0.25">
      <c r="A560" t="s">
        <v>76</v>
      </c>
      <c r="B560" t="s">
        <v>258</v>
      </c>
      <c r="C560" s="5">
        <v>42522</v>
      </c>
      <c r="D560">
        <v>2016</v>
      </c>
      <c r="E560">
        <v>6</v>
      </c>
      <c r="F560" t="s">
        <v>615</v>
      </c>
      <c r="G560" t="s">
        <v>321</v>
      </c>
      <c r="H560" t="s">
        <v>785</v>
      </c>
      <c r="I560">
        <v>442</v>
      </c>
    </row>
    <row r="561" spans="1:9" x14ac:dyDescent="0.25">
      <c r="A561" t="s">
        <v>77</v>
      </c>
      <c r="B561" t="s">
        <v>260</v>
      </c>
      <c r="C561" s="5">
        <v>42563</v>
      </c>
      <c r="D561">
        <v>2016</v>
      </c>
      <c r="E561">
        <v>7</v>
      </c>
      <c r="F561" t="s">
        <v>615</v>
      </c>
      <c r="G561" t="s">
        <v>321</v>
      </c>
      <c r="H561" t="s">
        <v>786</v>
      </c>
      <c r="I561">
        <v>7</v>
      </c>
    </row>
    <row r="562" spans="1:9" x14ac:dyDescent="0.25">
      <c r="A562" t="s">
        <v>78</v>
      </c>
      <c r="B562" t="s">
        <v>260</v>
      </c>
      <c r="C562" s="5">
        <v>42572</v>
      </c>
      <c r="D562">
        <v>2016</v>
      </c>
      <c r="E562">
        <v>7</v>
      </c>
      <c r="F562" t="s">
        <v>615</v>
      </c>
      <c r="G562" t="s">
        <v>321</v>
      </c>
      <c r="H562" t="s">
        <v>787</v>
      </c>
      <c r="I562">
        <v>13</v>
      </c>
    </row>
    <row r="563" spans="1:9" x14ac:dyDescent="0.25">
      <c r="A563" t="s">
        <v>79</v>
      </c>
      <c r="B563" t="s">
        <v>262</v>
      </c>
      <c r="C563" s="5">
        <v>42599</v>
      </c>
      <c r="D563">
        <v>2016</v>
      </c>
      <c r="E563">
        <v>8</v>
      </c>
      <c r="F563" t="s">
        <v>615</v>
      </c>
      <c r="G563" t="s">
        <v>321</v>
      </c>
      <c r="H563" t="s">
        <v>788</v>
      </c>
      <c r="I563">
        <v>719</v>
      </c>
    </row>
    <row r="564" spans="1:9" x14ac:dyDescent="0.25">
      <c r="A564" t="s">
        <v>80</v>
      </c>
      <c r="B564" t="s">
        <v>262</v>
      </c>
      <c r="C564" s="5">
        <v>42605</v>
      </c>
      <c r="D564">
        <v>2016</v>
      </c>
      <c r="E564">
        <v>8</v>
      </c>
      <c r="F564" t="s">
        <v>615</v>
      </c>
      <c r="G564" t="s">
        <v>321</v>
      </c>
      <c r="H564" t="s">
        <v>789</v>
      </c>
      <c r="I564">
        <v>0</v>
      </c>
    </row>
    <row r="565" spans="1:9" x14ac:dyDescent="0.25">
      <c r="A565" t="s">
        <v>81</v>
      </c>
      <c r="B565" t="s">
        <v>264</v>
      </c>
      <c r="C565" s="5">
        <v>42619</v>
      </c>
      <c r="D565">
        <v>2016</v>
      </c>
      <c r="E565">
        <v>9</v>
      </c>
      <c r="F565" t="s">
        <v>615</v>
      </c>
      <c r="G565" t="s">
        <v>321</v>
      </c>
      <c r="H565" t="s">
        <v>790</v>
      </c>
      <c r="I565">
        <v>328</v>
      </c>
    </row>
    <row r="566" spans="1:9" x14ac:dyDescent="0.25">
      <c r="A566" t="s">
        <v>82</v>
      </c>
      <c r="B566" t="s">
        <v>264</v>
      </c>
      <c r="C566" s="5">
        <v>42620</v>
      </c>
      <c r="D566">
        <v>2016</v>
      </c>
      <c r="E566">
        <v>9</v>
      </c>
      <c r="F566" t="s">
        <v>615</v>
      </c>
      <c r="G566" t="s">
        <v>321</v>
      </c>
      <c r="H566" t="s">
        <v>791</v>
      </c>
      <c r="I566">
        <v>1931</v>
      </c>
    </row>
    <row r="567" spans="1:9" x14ac:dyDescent="0.25">
      <c r="A567" t="s">
        <v>83</v>
      </c>
      <c r="B567" t="s">
        <v>264</v>
      </c>
      <c r="C567" s="5">
        <v>42634</v>
      </c>
      <c r="D567">
        <v>2016</v>
      </c>
      <c r="E567">
        <v>9</v>
      </c>
      <c r="F567" t="s">
        <v>615</v>
      </c>
      <c r="G567" t="s">
        <v>321</v>
      </c>
      <c r="H567" t="s">
        <v>792</v>
      </c>
      <c r="I567">
        <v>901</v>
      </c>
    </row>
    <row r="568" spans="1:9" x14ac:dyDescent="0.25">
      <c r="A568" t="s">
        <v>84</v>
      </c>
      <c r="B568" t="s">
        <v>252</v>
      </c>
      <c r="C568" s="5">
        <v>42645</v>
      </c>
      <c r="D568">
        <v>2016</v>
      </c>
      <c r="E568">
        <v>10</v>
      </c>
      <c r="F568" t="s">
        <v>615</v>
      </c>
      <c r="G568" t="s">
        <v>321</v>
      </c>
      <c r="H568" t="s">
        <v>793</v>
      </c>
      <c r="I568">
        <v>0</v>
      </c>
    </row>
    <row r="569" spans="1:9" x14ac:dyDescent="0.25">
      <c r="A569" t="s">
        <v>85</v>
      </c>
      <c r="B569" t="s">
        <v>254</v>
      </c>
      <c r="C569" s="5">
        <v>42719</v>
      </c>
      <c r="D569">
        <v>2016</v>
      </c>
      <c r="E569">
        <v>12</v>
      </c>
      <c r="F569" t="s">
        <v>615</v>
      </c>
      <c r="G569" t="s">
        <v>321</v>
      </c>
      <c r="H569" t="s">
        <v>794</v>
      </c>
      <c r="I569">
        <v>1000</v>
      </c>
    </row>
    <row r="570" spans="1:9" x14ac:dyDescent="0.25">
      <c r="A570" t="s">
        <v>86</v>
      </c>
      <c r="B570" t="s">
        <v>266</v>
      </c>
      <c r="C570" s="5">
        <v>42740</v>
      </c>
      <c r="D570">
        <v>2017</v>
      </c>
      <c r="E570">
        <v>1</v>
      </c>
      <c r="F570" t="s">
        <v>615</v>
      </c>
      <c r="G570" t="s">
        <v>321</v>
      </c>
      <c r="H570" t="s">
        <v>795</v>
      </c>
      <c r="I570">
        <v>926</v>
      </c>
    </row>
    <row r="571" spans="1:9" x14ac:dyDescent="0.25">
      <c r="A571" t="s">
        <v>87</v>
      </c>
      <c r="B571" t="s">
        <v>270</v>
      </c>
      <c r="C571" s="5">
        <v>42788</v>
      </c>
      <c r="D571">
        <v>2017</v>
      </c>
      <c r="E571">
        <v>2</v>
      </c>
      <c r="F571" t="s">
        <v>615</v>
      </c>
      <c r="G571" t="s">
        <v>321</v>
      </c>
      <c r="H571" t="s">
        <v>796</v>
      </c>
      <c r="I571">
        <v>2</v>
      </c>
    </row>
    <row r="572" spans="1:9" x14ac:dyDescent="0.25">
      <c r="A572" t="s">
        <v>88</v>
      </c>
      <c r="B572" t="s">
        <v>272</v>
      </c>
      <c r="C572" s="5">
        <v>42893</v>
      </c>
      <c r="D572">
        <v>2017</v>
      </c>
      <c r="E572">
        <v>6</v>
      </c>
      <c r="F572" t="s">
        <v>615</v>
      </c>
      <c r="G572" t="s">
        <v>321</v>
      </c>
      <c r="H572" t="s">
        <v>797</v>
      </c>
      <c r="I572">
        <v>52</v>
      </c>
    </row>
    <row r="573" spans="1:9" x14ac:dyDescent="0.25">
      <c r="A573" t="s">
        <v>89</v>
      </c>
      <c r="B573" t="s">
        <v>272</v>
      </c>
      <c r="C573" s="5">
        <v>42905</v>
      </c>
      <c r="D573">
        <v>2017</v>
      </c>
      <c r="E573">
        <v>6</v>
      </c>
      <c r="F573" t="s">
        <v>615</v>
      </c>
      <c r="G573" t="s">
        <v>321</v>
      </c>
      <c r="H573" t="s">
        <v>798</v>
      </c>
      <c r="I573">
        <v>26</v>
      </c>
    </row>
    <row r="574" spans="1:9" x14ac:dyDescent="0.25">
      <c r="A574" t="s">
        <v>90</v>
      </c>
      <c r="B574" t="s">
        <v>272</v>
      </c>
      <c r="C574" s="5">
        <v>42910</v>
      </c>
      <c r="D574">
        <v>2017</v>
      </c>
      <c r="E574">
        <v>6</v>
      </c>
      <c r="F574" t="s">
        <v>615</v>
      </c>
      <c r="G574" t="s">
        <v>321</v>
      </c>
      <c r="H574" t="s">
        <v>799</v>
      </c>
      <c r="I574">
        <v>12</v>
      </c>
    </row>
    <row r="575" spans="1:9" x14ac:dyDescent="0.25">
      <c r="A575" t="s">
        <v>91</v>
      </c>
      <c r="B575" t="s">
        <v>274</v>
      </c>
      <c r="C575" s="5">
        <v>42948</v>
      </c>
      <c r="D575">
        <v>2017</v>
      </c>
      <c r="E575">
        <v>8</v>
      </c>
      <c r="F575" t="s">
        <v>615</v>
      </c>
      <c r="G575" t="s">
        <v>321</v>
      </c>
      <c r="H575" t="s">
        <v>800</v>
      </c>
      <c r="I575">
        <v>70</v>
      </c>
    </row>
    <row r="576" spans="1:9" x14ac:dyDescent="0.25">
      <c r="A576" t="s">
        <v>92</v>
      </c>
      <c r="B576" t="s">
        <v>274</v>
      </c>
      <c r="C576" s="5">
        <v>42971</v>
      </c>
      <c r="D576">
        <v>2017</v>
      </c>
      <c r="E576">
        <v>8</v>
      </c>
      <c r="F576" t="s">
        <v>615</v>
      </c>
      <c r="G576" t="s">
        <v>321</v>
      </c>
      <c r="H576" t="s">
        <v>801</v>
      </c>
      <c r="I576">
        <v>815</v>
      </c>
    </row>
    <row r="577" spans="1:9" x14ac:dyDescent="0.25">
      <c r="A577" t="s">
        <v>93</v>
      </c>
      <c r="B577" t="s">
        <v>274</v>
      </c>
      <c r="C577" s="5">
        <v>42977</v>
      </c>
      <c r="D577">
        <v>2017</v>
      </c>
      <c r="E577">
        <v>8</v>
      </c>
      <c r="F577" t="s">
        <v>615</v>
      </c>
      <c r="G577" t="s">
        <v>321</v>
      </c>
      <c r="H577" t="s">
        <v>802</v>
      </c>
      <c r="I577">
        <v>1095</v>
      </c>
    </row>
    <row r="578" spans="1:9" x14ac:dyDescent="0.25">
      <c r="A578" t="s">
        <v>94</v>
      </c>
      <c r="B578" t="s">
        <v>276</v>
      </c>
      <c r="C578" s="5">
        <v>43005</v>
      </c>
      <c r="D578">
        <v>2017</v>
      </c>
      <c r="E578">
        <v>9</v>
      </c>
      <c r="F578" t="s">
        <v>615</v>
      </c>
      <c r="G578" t="s">
        <v>321</v>
      </c>
      <c r="H578" t="s">
        <v>803</v>
      </c>
      <c r="I578">
        <v>490</v>
      </c>
    </row>
    <row r="579" spans="1:9" x14ac:dyDescent="0.25">
      <c r="A579" t="s">
        <v>95</v>
      </c>
      <c r="B579" t="s">
        <v>268</v>
      </c>
      <c r="C579" s="5">
        <v>43034</v>
      </c>
      <c r="D579">
        <v>2017</v>
      </c>
      <c r="E579">
        <v>10</v>
      </c>
      <c r="F579" t="s">
        <v>615</v>
      </c>
      <c r="G579" t="s">
        <v>321</v>
      </c>
      <c r="H579" t="s">
        <v>804</v>
      </c>
      <c r="I579">
        <v>1513</v>
      </c>
    </row>
    <row r="580" spans="1:9" x14ac:dyDescent="0.25">
      <c r="A580" t="s">
        <v>96</v>
      </c>
      <c r="B580" t="s">
        <v>278</v>
      </c>
      <c r="C580" s="5">
        <v>43165</v>
      </c>
      <c r="D580">
        <v>2018</v>
      </c>
      <c r="E580">
        <v>3</v>
      </c>
      <c r="F580" t="s">
        <v>615</v>
      </c>
      <c r="G580" t="s">
        <v>321</v>
      </c>
      <c r="H580" t="s">
        <v>805</v>
      </c>
      <c r="I580">
        <v>151</v>
      </c>
    </row>
    <row r="581" spans="1:9" x14ac:dyDescent="0.25">
      <c r="A581" t="s">
        <v>97</v>
      </c>
      <c r="B581" t="s">
        <v>280</v>
      </c>
      <c r="C581" s="5">
        <v>43193</v>
      </c>
      <c r="D581">
        <v>2018</v>
      </c>
      <c r="E581">
        <v>4</v>
      </c>
      <c r="F581" t="s">
        <v>615</v>
      </c>
      <c r="G581" t="s">
        <v>321</v>
      </c>
      <c r="H581" t="s">
        <v>806</v>
      </c>
      <c r="I581">
        <v>151</v>
      </c>
    </row>
    <row r="582" spans="1:9" x14ac:dyDescent="0.25">
      <c r="A582" t="s">
        <v>98</v>
      </c>
      <c r="B582" t="s">
        <v>282</v>
      </c>
      <c r="C582" s="5">
        <v>43238</v>
      </c>
      <c r="D582">
        <v>2018</v>
      </c>
      <c r="E582">
        <v>5</v>
      </c>
      <c r="F582" t="s">
        <v>615</v>
      </c>
      <c r="G582" t="s">
        <v>321</v>
      </c>
      <c r="H582" t="s">
        <v>807</v>
      </c>
      <c r="I582">
        <v>294</v>
      </c>
    </row>
    <row r="583" spans="1:9" x14ac:dyDescent="0.25">
      <c r="A583" t="s">
        <v>99</v>
      </c>
      <c r="B583" t="s">
        <v>284</v>
      </c>
      <c r="C583" s="5">
        <v>43258</v>
      </c>
      <c r="D583">
        <v>2018</v>
      </c>
      <c r="E583">
        <v>6</v>
      </c>
      <c r="F583" t="s">
        <v>615</v>
      </c>
      <c r="G583" t="s">
        <v>321</v>
      </c>
      <c r="H583" t="s">
        <v>808</v>
      </c>
      <c r="I583">
        <v>0</v>
      </c>
    </row>
    <row r="584" spans="1:9" x14ac:dyDescent="0.25">
      <c r="A584" t="s">
        <v>100</v>
      </c>
      <c r="B584" t="s">
        <v>284</v>
      </c>
      <c r="C584" s="5">
        <v>43262</v>
      </c>
      <c r="D584">
        <v>2018</v>
      </c>
      <c r="E584">
        <v>6</v>
      </c>
      <c r="F584" t="s">
        <v>615</v>
      </c>
      <c r="G584" t="s">
        <v>321</v>
      </c>
      <c r="H584" t="s">
        <v>809</v>
      </c>
      <c r="I584">
        <v>0</v>
      </c>
    </row>
    <row r="585" spans="1:9" x14ac:dyDescent="0.25">
      <c r="A585" t="s">
        <v>3</v>
      </c>
      <c r="B585" t="s">
        <v>118</v>
      </c>
      <c r="C585" s="5">
        <v>40308</v>
      </c>
      <c r="D585">
        <v>2010</v>
      </c>
      <c r="E585">
        <v>5</v>
      </c>
      <c r="F585" t="s">
        <v>615</v>
      </c>
      <c r="G585" t="s">
        <v>419</v>
      </c>
      <c r="H585" t="s">
        <v>810</v>
      </c>
      <c r="I585">
        <v>132</v>
      </c>
    </row>
    <row r="586" spans="1:9" x14ac:dyDescent="0.25">
      <c r="A586" t="s">
        <v>4</v>
      </c>
      <c r="B586" t="s">
        <v>123</v>
      </c>
      <c r="C586" s="5">
        <v>40388</v>
      </c>
      <c r="D586">
        <v>2010</v>
      </c>
      <c r="E586">
        <v>7</v>
      </c>
      <c r="F586" t="s">
        <v>615</v>
      </c>
      <c r="G586" t="s">
        <v>419</v>
      </c>
      <c r="H586" t="s">
        <v>811</v>
      </c>
      <c r="I586">
        <v>0</v>
      </c>
    </row>
    <row r="587" spans="1:9" x14ac:dyDescent="0.25">
      <c r="A587" t="s">
        <v>6</v>
      </c>
      <c r="B587" t="s">
        <v>125</v>
      </c>
      <c r="C587" s="5">
        <v>40395</v>
      </c>
      <c r="D587">
        <v>2010</v>
      </c>
      <c r="E587">
        <v>8</v>
      </c>
      <c r="F587" t="s">
        <v>615</v>
      </c>
      <c r="G587" t="s">
        <v>419</v>
      </c>
      <c r="H587" t="s">
        <v>812</v>
      </c>
      <c r="I587">
        <v>10</v>
      </c>
    </row>
    <row r="588" spans="1:9" x14ac:dyDescent="0.25">
      <c r="A588" t="s">
        <v>7</v>
      </c>
      <c r="B588" t="s">
        <v>125</v>
      </c>
      <c r="C588" s="5">
        <v>40401</v>
      </c>
      <c r="D588">
        <v>2010</v>
      </c>
      <c r="E588">
        <v>8</v>
      </c>
      <c r="F588" t="s">
        <v>615</v>
      </c>
      <c r="G588" t="s">
        <v>419</v>
      </c>
      <c r="H588" t="s">
        <v>813</v>
      </c>
      <c r="I588">
        <v>57</v>
      </c>
    </row>
    <row r="589" spans="1:9" x14ac:dyDescent="0.25">
      <c r="A589" t="s">
        <v>8</v>
      </c>
      <c r="B589" t="s">
        <v>125</v>
      </c>
      <c r="C589" s="5">
        <v>40402</v>
      </c>
      <c r="D589">
        <v>2010</v>
      </c>
      <c r="E589">
        <v>8</v>
      </c>
      <c r="F589" t="s">
        <v>615</v>
      </c>
      <c r="G589" t="s">
        <v>419</v>
      </c>
      <c r="H589" t="s">
        <v>814</v>
      </c>
      <c r="I589">
        <v>64</v>
      </c>
    </row>
    <row r="590" spans="1:9" x14ac:dyDescent="0.25">
      <c r="A590" t="s">
        <v>9</v>
      </c>
      <c r="B590" t="s">
        <v>131</v>
      </c>
      <c r="C590" s="5">
        <v>40436</v>
      </c>
      <c r="D590">
        <v>2010</v>
      </c>
      <c r="E590">
        <v>9</v>
      </c>
      <c r="F590" t="s">
        <v>615</v>
      </c>
      <c r="G590" t="s">
        <v>419</v>
      </c>
      <c r="H590" t="s">
        <v>815</v>
      </c>
      <c r="I590">
        <v>26</v>
      </c>
    </row>
    <row r="591" spans="1:9" x14ac:dyDescent="0.25">
      <c r="A591" t="s">
        <v>10</v>
      </c>
      <c r="B591" t="s">
        <v>131</v>
      </c>
      <c r="C591" s="5">
        <v>40451</v>
      </c>
      <c r="D591">
        <v>2010</v>
      </c>
      <c r="E591">
        <v>9</v>
      </c>
      <c r="F591" t="s">
        <v>615</v>
      </c>
      <c r="G591" t="s">
        <v>419</v>
      </c>
      <c r="H591" t="s">
        <v>816</v>
      </c>
      <c r="I591">
        <v>0</v>
      </c>
    </row>
    <row r="592" spans="1:9" x14ac:dyDescent="0.25">
      <c r="A592" t="s">
        <v>11</v>
      </c>
      <c r="B592" t="s">
        <v>121</v>
      </c>
      <c r="C592" s="5">
        <v>40505</v>
      </c>
      <c r="D592">
        <v>2010</v>
      </c>
      <c r="E592">
        <v>11</v>
      </c>
      <c r="F592" t="s">
        <v>615</v>
      </c>
      <c r="G592" t="s">
        <v>419</v>
      </c>
      <c r="H592" t="s">
        <v>817</v>
      </c>
      <c r="I592">
        <v>0</v>
      </c>
    </row>
    <row r="593" spans="1:9" x14ac:dyDescent="0.25">
      <c r="A593" t="s">
        <v>12</v>
      </c>
      <c r="B593" t="s">
        <v>144</v>
      </c>
      <c r="C593" s="5">
        <v>40583</v>
      </c>
      <c r="D593">
        <v>2011</v>
      </c>
      <c r="E593">
        <v>2</v>
      </c>
      <c r="F593" t="s">
        <v>615</v>
      </c>
      <c r="G593" t="s">
        <v>419</v>
      </c>
      <c r="H593" t="s">
        <v>818</v>
      </c>
      <c r="I593">
        <v>34</v>
      </c>
    </row>
    <row r="594" spans="1:9" x14ac:dyDescent="0.25">
      <c r="A594" t="s">
        <v>13</v>
      </c>
      <c r="B594" t="s">
        <v>147</v>
      </c>
      <c r="C594" s="5">
        <v>40655</v>
      </c>
      <c r="D594">
        <v>2011</v>
      </c>
      <c r="E594">
        <v>4</v>
      </c>
      <c r="F594" t="s">
        <v>615</v>
      </c>
      <c r="G594" t="s">
        <v>419</v>
      </c>
      <c r="H594" t="s">
        <v>819</v>
      </c>
      <c r="I594">
        <v>40</v>
      </c>
    </row>
    <row r="595" spans="1:9" x14ac:dyDescent="0.25">
      <c r="A595" t="s">
        <v>14</v>
      </c>
      <c r="B595" t="s">
        <v>149</v>
      </c>
      <c r="C595" s="5">
        <v>40664</v>
      </c>
      <c r="D595">
        <v>2011</v>
      </c>
      <c r="E595">
        <v>5</v>
      </c>
      <c r="F595" t="s">
        <v>615</v>
      </c>
      <c r="G595" t="s">
        <v>419</v>
      </c>
      <c r="H595" t="s">
        <v>820</v>
      </c>
      <c r="I595">
        <v>34</v>
      </c>
    </row>
    <row r="596" spans="1:9" x14ac:dyDescent="0.25">
      <c r="A596" t="s">
        <v>15</v>
      </c>
      <c r="B596" t="s">
        <v>149</v>
      </c>
      <c r="C596" s="5">
        <v>40672</v>
      </c>
      <c r="D596">
        <v>2011</v>
      </c>
      <c r="E596">
        <v>5</v>
      </c>
      <c r="F596" t="s">
        <v>615</v>
      </c>
      <c r="G596" t="s">
        <v>419</v>
      </c>
      <c r="H596" t="s">
        <v>821</v>
      </c>
      <c r="I596">
        <v>42</v>
      </c>
    </row>
    <row r="597" spans="1:9" x14ac:dyDescent="0.25">
      <c r="A597" t="s">
        <v>16</v>
      </c>
      <c r="B597" t="s">
        <v>149</v>
      </c>
      <c r="C597" s="5">
        <v>40681</v>
      </c>
      <c r="D597">
        <v>2011</v>
      </c>
      <c r="E597">
        <v>5</v>
      </c>
      <c r="F597" t="s">
        <v>615</v>
      </c>
      <c r="G597" t="s">
        <v>419</v>
      </c>
      <c r="H597" t="s">
        <v>822</v>
      </c>
      <c r="I597">
        <v>60</v>
      </c>
    </row>
    <row r="598" spans="1:9" x14ac:dyDescent="0.25">
      <c r="A598" t="s">
        <v>17</v>
      </c>
      <c r="B598" t="s">
        <v>152</v>
      </c>
      <c r="C598" s="5">
        <v>40696</v>
      </c>
      <c r="D598">
        <v>2011</v>
      </c>
      <c r="E598">
        <v>6</v>
      </c>
      <c r="F598" t="s">
        <v>615</v>
      </c>
      <c r="G598" t="s">
        <v>419</v>
      </c>
      <c r="H598" t="s">
        <v>823</v>
      </c>
      <c r="I598">
        <v>55</v>
      </c>
    </row>
    <row r="599" spans="1:9" x14ac:dyDescent="0.25">
      <c r="A599" t="s">
        <v>18</v>
      </c>
      <c r="B599" t="s">
        <v>152</v>
      </c>
      <c r="C599" s="5">
        <v>40717</v>
      </c>
      <c r="D599">
        <v>2011</v>
      </c>
      <c r="E599">
        <v>6</v>
      </c>
      <c r="F599" t="s">
        <v>615</v>
      </c>
      <c r="G599" t="s">
        <v>419</v>
      </c>
      <c r="H599" t="s">
        <v>824</v>
      </c>
      <c r="I599">
        <v>28</v>
      </c>
    </row>
    <row r="600" spans="1:9" x14ac:dyDescent="0.25">
      <c r="A600" t="s">
        <v>19</v>
      </c>
      <c r="B600" t="s">
        <v>160</v>
      </c>
      <c r="C600" s="5">
        <v>40746</v>
      </c>
      <c r="D600">
        <v>2011</v>
      </c>
      <c r="E600">
        <v>7</v>
      </c>
      <c r="F600" t="s">
        <v>615</v>
      </c>
      <c r="G600" t="s">
        <v>419</v>
      </c>
      <c r="H600" t="s">
        <v>825</v>
      </c>
      <c r="I600">
        <v>0</v>
      </c>
    </row>
    <row r="601" spans="1:9" x14ac:dyDescent="0.25">
      <c r="A601" t="s">
        <v>20</v>
      </c>
      <c r="B601" t="s">
        <v>160</v>
      </c>
      <c r="C601" s="5">
        <v>40752</v>
      </c>
      <c r="D601">
        <v>2011</v>
      </c>
      <c r="E601">
        <v>7</v>
      </c>
      <c r="F601" t="s">
        <v>615</v>
      </c>
      <c r="G601" t="s">
        <v>419</v>
      </c>
      <c r="H601" t="s">
        <v>826</v>
      </c>
      <c r="I601">
        <v>3</v>
      </c>
    </row>
    <row r="602" spans="1:9" x14ac:dyDescent="0.25">
      <c r="A602" t="s">
        <v>21</v>
      </c>
      <c r="B602" t="s">
        <v>163</v>
      </c>
      <c r="C602" s="5">
        <v>40765</v>
      </c>
      <c r="D602">
        <v>2011</v>
      </c>
      <c r="E602">
        <v>8</v>
      </c>
      <c r="F602" t="s">
        <v>615</v>
      </c>
      <c r="G602" t="s">
        <v>419</v>
      </c>
      <c r="H602" t="s">
        <v>827</v>
      </c>
      <c r="I602">
        <v>15</v>
      </c>
    </row>
    <row r="603" spans="1:9" x14ac:dyDescent="0.25">
      <c r="A603" t="s">
        <v>22</v>
      </c>
      <c r="B603" t="s">
        <v>163</v>
      </c>
      <c r="C603" s="5">
        <v>40772</v>
      </c>
      <c r="D603">
        <v>2011</v>
      </c>
      <c r="E603">
        <v>8</v>
      </c>
      <c r="F603" t="s">
        <v>615</v>
      </c>
      <c r="G603" t="s">
        <v>419</v>
      </c>
      <c r="H603" t="s">
        <v>828</v>
      </c>
      <c r="I603">
        <v>0</v>
      </c>
    </row>
    <row r="604" spans="1:9" x14ac:dyDescent="0.25">
      <c r="A604" t="s">
        <v>23</v>
      </c>
      <c r="B604" t="s">
        <v>166</v>
      </c>
      <c r="C604" s="5">
        <v>40787</v>
      </c>
      <c r="D604">
        <v>2011</v>
      </c>
      <c r="E604">
        <v>9</v>
      </c>
      <c r="F604" t="s">
        <v>615</v>
      </c>
      <c r="G604" t="s">
        <v>419</v>
      </c>
      <c r="H604" t="s">
        <v>829</v>
      </c>
      <c r="I604">
        <v>205</v>
      </c>
    </row>
    <row r="605" spans="1:9" x14ac:dyDescent="0.25">
      <c r="A605" t="s">
        <v>24</v>
      </c>
      <c r="B605" t="s">
        <v>166</v>
      </c>
      <c r="C605" s="5">
        <v>40806</v>
      </c>
      <c r="D605">
        <v>2011</v>
      </c>
      <c r="E605">
        <v>9</v>
      </c>
      <c r="F605" t="s">
        <v>615</v>
      </c>
      <c r="G605" t="s">
        <v>419</v>
      </c>
      <c r="H605" t="s">
        <v>830</v>
      </c>
      <c r="I605">
        <v>24</v>
      </c>
    </row>
    <row r="606" spans="1:9" x14ac:dyDescent="0.25">
      <c r="A606" t="s">
        <v>25</v>
      </c>
      <c r="B606" t="s">
        <v>135</v>
      </c>
      <c r="C606" s="5">
        <v>40831</v>
      </c>
      <c r="D606">
        <v>2011</v>
      </c>
      <c r="E606">
        <v>10</v>
      </c>
      <c r="F606" t="s">
        <v>615</v>
      </c>
      <c r="G606" t="s">
        <v>419</v>
      </c>
      <c r="H606" t="s">
        <v>831</v>
      </c>
      <c r="I606">
        <v>36</v>
      </c>
    </row>
    <row r="607" spans="1:9" x14ac:dyDescent="0.25">
      <c r="A607" t="s">
        <v>26</v>
      </c>
      <c r="B607" t="s">
        <v>141</v>
      </c>
      <c r="C607" s="5">
        <v>40862</v>
      </c>
      <c r="D607">
        <v>2011</v>
      </c>
      <c r="E607">
        <v>11</v>
      </c>
      <c r="F607" t="s">
        <v>615</v>
      </c>
      <c r="G607" t="s">
        <v>419</v>
      </c>
      <c r="H607" t="s">
        <v>832</v>
      </c>
      <c r="I607">
        <v>28</v>
      </c>
    </row>
    <row r="608" spans="1:9" x14ac:dyDescent="0.25">
      <c r="A608" t="s">
        <v>27</v>
      </c>
      <c r="B608" t="s">
        <v>190</v>
      </c>
      <c r="C608" s="5">
        <v>40975</v>
      </c>
      <c r="D608">
        <v>2012</v>
      </c>
      <c r="E608">
        <v>3</v>
      </c>
      <c r="F608" t="s">
        <v>615</v>
      </c>
      <c r="G608" t="s">
        <v>419</v>
      </c>
      <c r="H608" t="s">
        <v>833</v>
      </c>
      <c r="I608">
        <v>3</v>
      </c>
    </row>
    <row r="609" spans="1:9" x14ac:dyDescent="0.25">
      <c r="A609" t="s">
        <v>28</v>
      </c>
      <c r="B609" t="s">
        <v>194</v>
      </c>
      <c r="C609" s="5">
        <v>41022</v>
      </c>
      <c r="D609">
        <v>2012</v>
      </c>
      <c r="E609">
        <v>4</v>
      </c>
      <c r="F609" t="s">
        <v>615</v>
      </c>
      <c r="G609" t="s">
        <v>419</v>
      </c>
      <c r="H609" t="s">
        <v>834</v>
      </c>
      <c r="I609">
        <v>52</v>
      </c>
    </row>
    <row r="610" spans="1:9" x14ac:dyDescent="0.25">
      <c r="A610" t="s">
        <v>29</v>
      </c>
      <c r="B610" t="s">
        <v>198</v>
      </c>
      <c r="C610" s="5">
        <v>41036</v>
      </c>
      <c r="D610">
        <v>2012</v>
      </c>
      <c r="E610">
        <v>5</v>
      </c>
      <c r="F610" t="s">
        <v>615</v>
      </c>
      <c r="G610" t="s">
        <v>419</v>
      </c>
      <c r="H610" t="s">
        <v>835</v>
      </c>
      <c r="I610">
        <v>109</v>
      </c>
    </row>
    <row r="611" spans="1:9" x14ac:dyDescent="0.25">
      <c r="A611" t="s">
        <v>30</v>
      </c>
      <c r="B611" t="s">
        <v>198</v>
      </c>
      <c r="C611" s="5">
        <v>41060</v>
      </c>
      <c r="D611">
        <v>2012</v>
      </c>
      <c r="E611">
        <v>5</v>
      </c>
      <c r="F611" t="s">
        <v>615</v>
      </c>
      <c r="G611" t="s">
        <v>419</v>
      </c>
      <c r="H611" t="s">
        <v>836</v>
      </c>
      <c r="I611">
        <v>24</v>
      </c>
    </row>
    <row r="612" spans="1:9" x14ac:dyDescent="0.25">
      <c r="A612" t="s">
        <v>31</v>
      </c>
      <c r="B612" t="s">
        <v>200</v>
      </c>
      <c r="C612" s="5">
        <v>41072</v>
      </c>
      <c r="D612">
        <v>2012</v>
      </c>
      <c r="E612">
        <v>6</v>
      </c>
      <c r="F612" t="s">
        <v>615</v>
      </c>
      <c r="G612" t="s">
        <v>419</v>
      </c>
      <c r="H612" t="s">
        <v>837</v>
      </c>
      <c r="I612">
        <v>11</v>
      </c>
    </row>
    <row r="613" spans="1:9" x14ac:dyDescent="0.25">
      <c r="A613" t="s">
        <v>32</v>
      </c>
      <c r="B613" t="s">
        <v>200</v>
      </c>
      <c r="C613" s="5">
        <v>41074</v>
      </c>
      <c r="D613">
        <v>2012</v>
      </c>
      <c r="E613">
        <v>6</v>
      </c>
      <c r="F613" t="s">
        <v>615</v>
      </c>
      <c r="G613" t="s">
        <v>419</v>
      </c>
      <c r="H613" t="s">
        <v>838</v>
      </c>
      <c r="I613">
        <v>16</v>
      </c>
    </row>
    <row r="614" spans="1:9" x14ac:dyDescent="0.25">
      <c r="A614" t="s">
        <v>33</v>
      </c>
      <c r="B614" t="s">
        <v>200</v>
      </c>
      <c r="C614" s="5">
        <v>41080</v>
      </c>
      <c r="D614">
        <v>2012</v>
      </c>
      <c r="E614">
        <v>6</v>
      </c>
      <c r="F614" t="s">
        <v>615</v>
      </c>
      <c r="G614" t="s">
        <v>419</v>
      </c>
      <c r="H614" t="s">
        <v>839</v>
      </c>
      <c r="I614">
        <v>79</v>
      </c>
    </row>
    <row r="615" spans="1:9" x14ac:dyDescent="0.25">
      <c r="A615" t="s">
        <v>34</v>
      </c>
      <c r="B615" t="s">
        <v>200</v>
      </c>
      <c r="C615" s="5">
        <v>41087</v>
      </c>
      <c r="D615">
        <v>2012</v>
      </c>
      <c r="E615">
        <v>6</v>
      </c>
      <c r="F615" t="s">
        <v>615</v>
      </c>
      <c r="G615" t="s">
        <v>419</v>
      </c>
      <c r="H615" t="s">
        <v>840</v>
      </c>
      <c r="I615">
        <v>6</v>
      </c>
    </row>
    <row r="616" spans="1:9" x14ac:dyDescent="0.25">
      <c r="A616" t="s">
        <v>35</v>
      </c>
      <c r="B616" t="s">
        <v>202</v>
      </c>
      <c r="C616" s="5">
        <v>41117</v>
      </c>
      <c r="D616">
        <v>2012</v>
      </c>
      <c r="E616">
        <v>7</v>
      </c>
      <c r="F616" t="s">
        <v>615</v>
      </c>
      <c r="G616" t="s">
        <v>419</v>
      </c>
      <c r="H616" t="s">
        <v>841</v>
      </c>
      <c r="I616">
        <v>3</v>
      </c>
    </row>
    <row r="617" spans="1:9" x14ac:dyDescent="0.25">
      <c r="A617" t="s">
        <v>36</v>
      </c>
      <c r="B617" t="s">
        <v>205</v>
      </c>
      <c r="C617" s="5">
        <v>41122</v>
      </c>
      <c r="D617">
        <v>2012</v>
      </c>
      <c r="E617">
        <v>8</v>
      </c>
      <c r="F617" t="s">
        <v>615</v>
      </c>
      <c r="G617" t="s">
        <v>419</v>
      </c>
      <c r="H617" t="s">
        <v>842</v>
      </c>
      <c r="I617">
        <v>38</v>
      </c>
    </row>
    <row r="618" spans="1:9" x14ac:dyDescent="0.25">
      <c r="A618" t="s">
        <v>37</v>
      </c>
      <c r="B618" t="s">
        <v>205</v>
      </c>
      <c r="C618" s="5">
        <v>41136</v>
      </c>
      <c r="D618">
        <v>2012</v>
      </c>
      <c r="E618">
        <v>8</v>
      </c>
      <c r="F618" t="s">
        <v>615</v>
      </c>
      <c r="G618" t="s">
        <v>419</v>
      </c>
      <c r="H618" t="s">
        <v>843</v>
      </c>
      <c r="I618">
        <v>24</v>
      </c>
    </row>
    <row r="619" spans="1:9" x14ac:dyDescent="0.25">
      <c r="A619" t="s">
        <v>38</v>
      </c>
      <c r="B619" t="s">
        <v>207</v>
      </c>
      <c r="C619" s="5">
        <v>41164</v>
      </c>
      <c r="D619">
        <v>2012</v>
      </c>
      <c r="E619">
        <v>9</v>
      </c>
      <c r="F619" t="s">
        <v>615</v>
      </c>
      <c r="G619" t="s">
        <v>419</v>
      </c>
      <c r="H619" t="s">
        <v>844</v>
      </c>
      <c r="I619">
        <v>20</v>
      </c>
    </row>
    <row r="620" spans="1:9" x14ac:dyDescent="0.25">
      <c r="A620" t="s">
        <v>39</v>
      </c>
      <c r="B620" t="s">
        <v>207</v>
      </c>
      <c r="C620" s="5">
        <v>41178</v>
      </c>
      <c r="D620">
        <v>2012</v>
      </c>
      <c r="E620">
        <v>9</v>
      </c>
      <c r="F620" t="s">
        <v>615</v>
      </c>
      <c r="G620" t="s">
        <v>419</v>
      </c>
      <c r="H620" t="s">
        <v>845</v>
      </c>
      <c r="I620">
        <v>17</v>
      </c>
    </row>
    <row r="621" spans="1:9" x14ac:dyDescent="0.25">
      <c r="A621" t="s">
        <v>40</v>
      </c>
      <c r="B621" t="s">
        <v>169</v>
      </c>
      <c r="C621" s="5">
        <v>41207</v>
      </c>
      <c r="D621">
        <v>2012</v>
      </c>
      <c r="E621">
        <v>10</v>
      </c>
      <c r="F621" t="s">
        <v>615</v>
      </c>
      <c r="G621" t="s">
        <v>419</v>
      </c>
      <c r="H621" t="s">
        <v>846</v>
      </c>
      <c r="I621">
        <v>32</v>
      </c>
    </row>
    <row r="622" spans="1:9" x14ac:dyDescent="0.25">
      <c r="A622" t="s">
        <v>41</v>
      </c>
      <c r="B622" t="s">
        <v>174</v>
      </c>
      <c r="C622" s="5">
        <v>41228</v>
      </c>
      <c r="D622">
        <v>2012</v>
      </c>
      <c r="E622">
        <v>11</v>
      </c>
      <c r="F622" t="s">
        <v>615</v>
      </c>
      <c r="G622" t="s">
        <v>419</v>
      </c>
      <c r="H622" t="s">
        <v>847</v>
      </c>
      <c r="I622">
        <v>22</v>
      </c>
    </row>
    <row r="623" spans="1:9" x14ac:dyDescent="0.25">
      <c r="A623" t="s">
        <v>42</v>
      </c>
      <c r="B623" t="s">
        <v>185</v>
      </c>
      <c r="C623" s="5">
        <v>41253</v>
      </c>
      <c r="D623">
        <v>2012</v>
      </c>
      <c r="E623">
        <v>12</v>
      </c>
      <c r="F623" t="s">
        <v>615</v>
      </c>
      <c r="G623" t="s">
        <v>419</v>
      </c>
      <c r="H623" t="s">
        <v>848</v>
      </c>
      <c r="I623">
        <v>13</v>
      </c>
    </row>
    <row r="624" spans="1:9" x14ac:dyDescent="0.25">
      <c r="A624" t="s">
        <v>43</v>
      </c>
      <c r="B624" t="s">
        <v>212</v>
      </c>
      <c r="C624" s="5">
        <v>41290</v>
      </c>
      <c r="D624">
        <v>2013</v>
      </c>
      <c r="E624">
        <v>1</v>
      </c>
      <c r="F624" t="s">
        <v>615</v>
      </c>
      <c r="G624" t="s">
        <v>419</v>
      </c>
      <c r="H624" t="s">
        <v>849</v>
      </c>
      <c r="I624">
        <v>1</v>
      </c>
    </row>
    <row r="625" spans="1:9" x14ac:dyDescent="0.25">
      <c r="A625" t="s">
        <v>44</v>
      </c>
      <c r="B625" t="s">
        <v>214</v>
      </c>
      <c r="C625" s="5">
        <v>41319</v>
      </c>
      <c r="D625">
        <v>2013</v>
      </c>
      <c r="E625">
        <v>2</v>
      </c>
      <c r="F625" t="s">
        <v>615</v>
      </c>
      <c r="G625" t="s">
        <v>419</v>
      </c>
      <c r="H625" t="s">
        <v>850</v>
      </c>
      <c r="I625">
        <v>2</v>
      </c>
    </row>
    <row r="626" spans="1:9" x14ac:dyDescent="0.25">
      <c r="A626" t="s">
        <v>45</v>
      </c>
      <c r="B626" t="s">
        <v>216</v>
      </c>
      <c r="C626" s="5">
        <v>41359</v>
      </c>
      <c r="D626">
        <v>2013</v>
      </c>
      <c r="E626">
        <v>3</v>
      </c>
      <c r="F626" t="s">
        <v>615</v>
      </c>
      <c r="G626" t="s">
        <v>419</v>
      </c>
      <c r="H626" t="s">
        <v>851</v>
      </c>
      <c r="I626">
        <v>57</v>
      </c>
    </row>
    <row r="627" spans="1:9" x14ac:dyDescent="0.25">
      <c r="A627" t="s">
        <v>46</v>
      </c>
      <c r="B627" t="s">
        <v>218</v>
      </c>
      <c r="C627" s="5">
        <v>41386</v>
      </c>
      <c r="D627">
        <v>2013</v>
      </c>
      <c r="E627">
        <v>4</v>
      </c>
      <c r="F627" t="s">
        <v>615</v>
      </c>
      <c r="G627" t="s">
        <v>419</v>
      </c>
      <c r="H627" t="s">
        <v>852</v>
      </c>
      <c r="I627">
        <v>58</v>
      </c>
    </row>
    <row r="628" spans="1:9" x14ac:dyDescent="0.25">
      <c r="A628" t="s">
        <v>47</v>
      </c>
      <c r="B628" t="s">
        <v>220</v>
      </c>
      <c r="C628" s="5">
        <v>41395</v>
      </c>
      <c r="D628">
        <v>2013</v>
      </c>
      <c r="E628">
        <v>5</v>
      </c>
      <c r="F628" t="s">
        <v>615</v>
      </c>
      <c r="G628" t="s">
        <v>419</v>
      </c>
      <c r="H628" t="s">
        <v>853</v>
      </c>
      <c r="I628">
        <v>80</v>
      </c>
    </row>
    <row r="629" spans="1:9" x14ac:dyDescent="0.25">
      <c r="A629" t="s">
        <v>48</v>
      </c>
      <c r="B629" t="s">
        <v>222</v>
      </c>
      <c r="C629" s="5">
        <v>41431</v>
      </c>
      <c r="D629">
        <v>2013</v>
      </c>
      <c r="E629">
        <v>6</v>
      </c>
      <c r="F629" t="s">
        <v>615</v>
      </c>
      <c r="G629" t="s">
        <v>419</v>
      </c>
      <c r="H629" t="s">
        <v>854</v>
      </c>
      <c r="I629">
        <v>92</v>
      </c>
    </row>
    <row r="630" spans="1:9" x14ac:dyDescent="0.25">
      <c r="A630" t="s">
        <v>49</v>
      </c>
      <c r="B630" t="s">
        <v>222</v>
      </c>
      <c r="C630" s="5">
        <v>41444</v>
      </c>
      <c r="D630">
        <v>2013</v>
      </c>
      <c r="E630">
        <v>6</v>
      </c>
      <c r="F630" t="s">
        <v>615</v>
      </c>
      <c r="G630" t="s">
        <v>419</v>
      </c>
      <c r="H630" t="s">
        <v>855</v>
      </c>
      <c r="I630">
        <v>0</v>
      </c>
    </row>
    <row r="631" spans="1:9" x14ac:dyDescent="0.25">
      <c r="A631" t="s">
        <v>50</v>
      </c>
      <c r="B631" t="s">
        <v>222</v>
      </c>
      <c r="C631" s="5">
        <v>41453</v>
      </c>
      <c r="D631">
        <v>2013</v>
      </c>
      <c r="E631">
        <v>6</v>
      </c>
      <c r="F631" t="s">
        <v>615</v>
      </c>
      <c r="G631" t="s">
        <v>419</v>
      </c>
      <c r="H631" t="s">
        <v>856</v>
      </c>
      <c r="I631">
        <v>0</v>
      </c>
    </row>
    <row r="632" spans="1:9" x14ac:dyDescent="0.25">
      <c r="A632" t="s">
        <v>51</v>
      </c>
      <c r="B632" t="s">
        <v>224</v>
      </c>
      <c r="C632" s="5">
        <v>41465</v>
      </c>
      <c r="D632">
        <v>2013</v>
      </c>
      <c r="E632">
        <v>7</v>
      </c>
      <c r="F632" t="s">
        <v>615</v>
      </c>
      <c r="G632" t="s">
        <v>419</v>
      </c>
      <c r="H632" t="s">
        <v>857</v>
      </c>
      <c r="I632">
        <v>0</v>
      </c>
    </row>
    <row r="633" spans="1:9" x14ac:dyDescent="0.25">
      <c r="A633" t="s">
        <v>52</v>
      </c>
      <c r="B633" t="s">
        <v>224</v>
      </c>
      <c r="C633" s="5">
        <v>41470</v>
      </c>
      <c r="D633">
        <v>2013</v>
      </c>
      <c r="E633">
        <v>7</v>
      </c>
      <c r="F633" t="s">
        <v>615</v>
      </c>
      <c r="G633" t="s">
        <v>419</v>
      </c>
      <c r="H633" t="s">
        <v>858</v>
      </c>
      <c r="I633">
        <v>0</v>
      </c>
    </row>
    <row r="634" spans="1:9" x14ac:dyDescent="0.25">
      <c r="A634" t="s">
        <v>53</v>
      </c>
      <c r="B634" t="s">
        <v>226</v>
      </c>
      <c r="C634" s="5">
        <v>41493</v>
      </c>
      <c r="D634">
        <v>2013</v>
      </c>
      <c r="E634">
        <v>8</v>
      </c>
      <c r="F634" t="s">
        <v>615</v>
      </c>
      <c r="G634" t="s">
        <v>419</v>
      </c>
      <c r="H634" t="s">
        <v>859</v>
      </c>
      <c r="I634">
        <v>13</v>
      </c>
    </row>
    <row r="635" spans="1:9" x14ac:dyDescent="0.25">
      <c r="A635" t="s">
        <v>54</v>
      </c>
      <c r="B635" t="s">
        <v>226</v>
      </c>
      <c r="C635" s="5">
        <v>41507</v>
      </c>
      <c r="D635">
        <v>2013</v>
      </c>
      <c r="E635">
        <v>8</v>
      </c>
      <c r="F635" t="s">
        <v>615</v>
      </c>
      <c r="G635" t="s">
        <v>419</v>
      </c>
      <c r="H635" t="s">
        <v>860</v>
      </c>
      <c r="I635">
        <v>0</v>
      </c>
    </row>
    <row r="636" spans="1:9" x14ac:dyDescent="0.25">
      <c r="A636" t="s">
        <v>55</v>
      </c>
      <c r="B636" t="s">
        <v>228</v>
      </c>
      <c r="C636" s="5">
        <v>41521</v>
      </c>
      <c r="D636">
        <v>2013</v>
      </c>
      <c r="E636">
        <v>9</v>
      </c>
      <c r="F636" t="s">
        <v>615</v>
      </c>
      <c r="G636" t="s">
        <v>419</v>
      </c>
      <c r="H636" t="s">
        <v>861</v>
      </c>
      <c r="I636">
        <v>3</v>
      </c>
    </row>
    <row r="637" spans="1:9" x14ac:dyDescent="0.25">
      <c r="A637" t="s">
        <v>56</v>
      </c>
      <c r="B637" t="s">
        <v>230</v>
      </c>
      <c r="C637" s="5">
        <v>41766</v>
      </c>
      <c r="D637">
        <v>2014</v>
      </c>
      <c r="E637">
        <v>5</v>
      </c>
      <c r="F637" t="s">
        <v>615</v>
      </c>
      <c r="G637" t="s">
        <v>419</v>
      </c>
      <c r="H637" t="s">
        <v>862</v>
      </c>
      <c r="I637">
        <v>49</v>
      </c>
    </row>
    <row r="638" spans="1:9" x14ac:dyDescent="0.25">
      <c r="A638" t="s">
        <v>57</v>
      </c>
      <c r="B638" t="s">
        <v>232</v>
      </c>
      <c r="C638" s="5">
        <v>41801</v>
      </c>
      <c r="D638">
        <v>2014</v>
      </c>
      <c r="E638">
        <v>6</v>
      </c>
      <c r="F638" t="s">
        <v>615</v>
      </c>
      <c r="G638" t="s">
        <v>419</v>
      </c>
      <c r="H638" t="s">
        <v>863</v>
      </c>
      <c r="I638">
        <v>7</v>
      </c>
    </row>
    <row r="639" spans="1:9" x14ac:dyDescent="0.25">
      <c r="A639" t="s">
        <v>58</v>
      </c>
      <c r="B639" t="s">
        <v>232</v>
      </c>
      <c r="C639" s="5">
        <v>41808</v>
      </c>
      <c r="D639">
        <v>2014</v>
      </c>
      <c r="E639">
        <v>6</v>
      </c>
      <c r="F639" t="s">
        <v>615</v>
      </c>
      <c r="G639" t="s">
        <v>419</v>
      </c>
      <c r="H639" t="s">
        <v>864</v>
      </c>
      <c r="I639">
        <v>0</v>
      </c>
    </row>
    <row r="640" spans="1:9" x14ac:dyDescent="0.25">
      <c r="A640" t="s">
        <v>59</v>
      </c>
      <c r="B640" t="s">
        <v>234</v>
      </c>
      <c r="C640" s="5">
        <v>41822</v>
      </c>
      <c r="D640">
        <v>2014</v>
      </c>
      <c r="E640">
        <v>7</v>
      </c>
      <c r="F640" t="s">
        <v>615</v>
      </c>
      <c r="G640" t="s">
        <v>419</v>
      </c>
      <c r="H640" t="s">
        <v>865</v>
      </c>
      <c r="I640">
        <v>0</v>
      </c>
    </row>
    <row r="641" spans="1:9" x14ac:dyDescent="0.25">
      <c r="A641" t="s">
        <v>60</v>
      </c>
      <c r="B641" t="s">
        <v>234</v>
      </c>
      <c r="C641" s="5">
        <v>41841</v>
      </c>
      <c r="D641">
        <v>2014</v>
      </c>
      <c r="E641">
        <v>7</v>
      </c>
      <c r="F641" t="s">
        <v>615</v>
      </c>
      <c r="G641" t="s">
        <v>419</v>
      </c>
      <c r="H641" t="s">
        <v>866</v>
      </c>
      <c r="I641">
        <v>0</v>
      </c>
    </row>
    <row r="642" spans="1:9" x14ac:dyDescent="0.25">
      <c r="A642" t="s">
        <v>61</v>
      </c>
      <c r="B642" t="s">
        <v>236</v>
      </c>
      <c r="C642" s="5">
        <v>41859</v>
      </c>
      <c r="D642">
        <v>2014</v>
      </c>
      <c r="E642">
        <v>8</v>
      </c>
      <c r="F642" t="s">
        <v>615</v>
      </c>
      <c r="G642" t="s">
        <v>419</v>
      </c>
      <c r="H642" t="s">
        <v>867</v>
      </c>
      <c r="I642">
        <v>39</v>
      </c>
    </row>
    <row r="643" spans="1:9" x14ac:dyDescent="0.25">
      <c r="A643" t="s">
        <v>62</v>
      </c>
      <c r="B643" t="s">
        <v>238</v>
      </c>
      <c r="C643" s="5">
        <v>41887</v>
      </c>
      <c r="D643">
        <v>2014</v>
      </c>
      <c r="E643">
        <v>9</v>
      </c>
      <c r="F643" t="s">
        <v>615</v>
      </c>
      <c r="G643" t="s">
        <v>419</v>
      </c>
      <c r="H643" t="s">
        <v>868</v>
      </c>
      <c r="I643">
        <v>3</v>
      </c>
    </row>
    <row r="644" spans="1:9" x14ac:dyDescent="0.25">
      <c r="A644" t="s">
        <v>63</v>
      </c>
      <c r="B644" t="s">
        <v>238</v>
      </c>
      <c r="C644" s="5">
        <v>41891</v>
      </c>
      <c r="D644">
        <v>2014</v>
      </c>
      <c r="E644">
        <v>9</v>
      </c>
      <c r="F644" t="s">
        <v>615</v>
      </c>
      <c r="G644" t="s">
        <v>419</v>
      </c>
      <c r="H644" t="s">
        <v>869</v>
      </c>
      <c r="I644">
        <v>0</v>
      </c>
    </row>
    <row r="645" spans="1:9" x14ac:dyDescent="0.25">
      <c r="A645" t="s">
        <v>64</v>
      </c>
      <c r="B645" t="s">
        <v>238</v>
      </c>
      <c r="C645" s="5">
        <v>41899</v>
      </c>
      <c r="D645">
        <v>2014</v>
      </c>
      <c r="E645">
        <v>9</v>
      </c>
      <c r="F645" t="s">
        <v>615</v>
      </c>
      <c r="G645" t="s">
        <v>419</v>
      </c>
      <c r="H645" t="s">
        <v>870</v>
      </c>
      <c r="I645">
        <v>13</v>
      </c>
    </row>
    <row r="646" spans="1:9" x14ac:dyDescent="0.25">
      <c r="A646" t="s">
        <v>65</v>
      </c>
      <c r="B646" t="s">
        <v>240</v>
      </c>
      <c r="C646" s="5">
        <v>42011</v>
      </c>
      <c r="D646">
        <v>2015</v>
      </c>
      <c r="E646">
        <v>1</v>
      </c>
      <c r="F646" t="s">
        <v>615</v>
      </c>
      <c r="G646" t="s">
        <v>419</v>
      </c>
      <c r="H646" t="s">
        <v>871</v>
      </c>
      <c r="I646">
        <v>5</v>
      </c>
    </row>
    <row r="647" spans="1:9" x14ac:dyDescent="0.25">
      <c r="A647" t="s">
        <v>66</v>
      </c>
      <c r="B647" t="s">
        <v>240</v>
      </c>
      <c r="C647" s="5">
        <v>42032</v>
      </c>
      <c r="D647">
        <v>2015</v>
      </c>
      <c r="E647">
        <v>1</v>
      </c>
      <c r="F647" t="s">
        <v>615</v>
      </c>
      <c r="G647" t="s">
        <v>419</v>
      </c>
      <c r="H647" t="s">
        <v>872</v>
      </c>
      <c r="I647">
        <v>5</v>
      </c>
    </row>
    <row r="648" spans="1:9" x14ac:dyDescent="0.25">
      <c r="A648" t="s">
        <v>67</v>
      </c>
      <c r="B648" t="s">
        <v>242</v>
      </c>
      <c r="C648" s="5">
        <v>42055</v>
      </c>
      <c r="D648">
        <v>2015</v>
      </c>
      <c r="E648">
        <v>2</v>
      </c>
      <c r="F648" t="s">
        <v>615</v>
      </c>
      <c r="G648" t="s">
        <v>419</v>
      </c>
      <c r="H648" t="s">
        <v>873</v>
      </c>
      <c r="I648">
        <v>4</v>
      </c>
    </row>
    <row r="649" spans="1:9" x14ac:dyDescent="0.25">
      <c r="A649" t="s">
        <v>68</v>
      </c>
      <c r="B649" t="s">
        <v>244</v>
      </c>
      <c r="C649" s="5">
        <v>42193</v>
      </c>
      <c r="D649">
        <v>2015</v>
      </c>
      <c r="E649">
        <v>7</v>
      </c>
      <c r="F649" t="s">
        <v>615</v>
      </c>
      <c r="G649" t="s">
        <v>419</v>
      </c>
      <c r="H649" t="s">
        <v>874</v>
      </c>
      <c r="I649">
        <v>2</v>
      </c>
    </row>
    <row r="650" spans="1:9" x14ac:dyDescent="0.25">
      <c r="A650" t="s">
        <v>69</v>
      </c>
      <c r="B650" t="s">
        <v>246</v>
      </c>
      <c r="C650" s="5">
        <v>42234</v>
      </c>
      <c r="D650">
        <v>2015</v>
      </c>
      <c r="E650">
        <v>8</v>
      </c>
      <c r="F650" t="s">
        <v>615</v>
      </c>
      <c r="G650" t="s">
        <v>419</v>
      </c>
      <c r="H650" t="s">
        <v>875</v>
      </c>
      <c r="I650">
        <v>4</v>
      </c>
    </row>
    <row r="651" spans="1:9" x14ac:dyDescent="0.25">
      <c r="A651" t="s">
        <v>70</v>
      </c>
      <c r="B651" t="s">
        <v>246</v>
      </c>
      <c r="C651" s="5">
        <v>42241</v>
      </c>
      <c r="D651">
        <v>2015</v>
      </c>
      <c r="E651">
        <v>8</v>
      </c>
      <c r="F651" t="s">
        <v>615</v>
      </c>
      <c r="G651" t="s">
        <v>419</v>
      </c>
      <c r="H651" t="s">
        <v>876</v>
      </c>
      <c r="I651">
        <v>37</v>
      </c>
    </row>
    <row r="652" spans="1:9" x14ac:dyDescent="0.25">
      <c r="A652" t="s">
        <v>71</v>
      </c>
      <c r="B652" t="s">
        <v>248</v>
      </c>
      <c r="C652" s="5">
        <v>42272</v>
      </c>
      <c r="D652">
        <v>2015</v>
      </c>
      <c r="E652">
        <v>9</v>
      </c>
      <c r="F652" t="s">
        <v>615</v>
      </c>
      <c r="G652" t="s">
        <v>419</v>
      </c>
      <c r="H652" t="s">
        <v>877</v>
      </c>
      <c r="I652">
        <v>2</v>
      </c>
    </row>
    <row r="653" spans="1:9" x14ac:dyDescent="0.25">
      <c r="A653" t="s">
        <v>72</v>
      </c>
      <c r="B653" t="s">
        <v>250</v>
      </c>
      <c r="C653" s="5">
        <v>42377</v>
      </c>
      <c r="D653">
        <v>2016</v>
      </c>
      <c r="E653">
        <v>1</v>
      </c>
      <c r="F653" t="s">
        <v>615</v>
      </c>
      <c r="G653" t="s">
        <v>419</v>
      </c>
      <c r="H653" t="s">
        <v>878</v>
      </c>
      <c r="I653">
        <v>18</v>
      </c>
    </row>
    <row r="654" spans="1:9" x14ac:dyDescent="0.25">
      <c r="A654" t="s">
        <v>73</v>
      </c>
      <c r="B654" t="s">
        <v>256</v>
      </c>
      <c r="C654" s="5">
        <v>42500</v>
      </c>
      <c r="D654">
        <v>2016</v>
      </c>
      <c r="E654">
        <v>5</v>
      </c>
      <c r="F654" t="s">
        <v>615</v>
      </c>
      <c r="G654" t="s">
        <v>419</v>
      </c>
      <c r="H654" t="s">
        <v>879</v>
      </c>
      <c r="I654">
        <v>147</v>
      </c>
    </row>
    <row r="655" spans="1:9" x14ac:dyDescent="0.25">
      <c r="A655" t="s">
        <v>74</v>
      </c>
      <c r="B655" t="s">
        <v>256</v>
      </c>
      <c r="C655" s="5">
        <v>42507</v>
      </c>
      <c r="D655">
        <v>2016</v>
      </c>
      <c r="E655">
        <v>5</v>
      </c>
      <c r="F655" t="s">
        <v>615</v>
      </c>
      <c r="G655" t="s">
        <v>419</v>
      </c>
      <c r="H655" t="s">
        <v>880</v>
      </c>
      <c r="I655">
        <v>160</v>
      </c>
    </row>
    <row r="656" spans="1:9" x14ac:dyDescent="0.25">
      <c r="A656" t="s">
        <v>75</v>
      </c>
      <c r="B656" t="s">
        <v>256</v>
      </c>
      <c r="C656" s="5">
        <v>42521</v>
      </c>
      <c r="D656">
        <v>2016</v>
      </c>
      <c r="E656">
        <v>5</v>
      </c>
      <c r="F656" t="s">
        <v>615</v>
      </c>
      <c r="G656" t="s">
        <v>419</v>
      </c>
      <c r="H656" t="s">
        <v>881</v>
      </c>
      <c r="I656">
        <v>33</v>
      </c>
    </row>
    <row r="657" spans="1:9" x14ac:dyDescent="0.25">
      <c r="A657" t="s">
        <v>76</v>
      </c>
      <c r="B657" t="s">
        <v>258</v>
      </c>
      <c r="C657" s="5">
        <v>42522</v>
      </c>
      <c r="D657">
        <v>2016</v>
      </c>
      <c r="E657">
        <v>6</v>
      </c>
      <c r="F657" t="s">
        <v>615</v>
      </c>
      <c r="G657" t="s">
        <v>419</v>
      </c>
      <c r="H657" t="s">
        <v>882</v>
      </c>
      <c r="I657">
        <v>11</v>
      </c>
    </row>
    <row r="658" spans="1:9" x14ac:dyDescent="0.25">
      <c r="A658" t="s">
        <v>77</v>
      </c>
      <c r="B658" t="s">
        <v>260</v>
      </c>
      <c r="C658" s="5">
        <v>42563</v>
      </c>
      <c r="D658">
        <v>2016</v>
      </c>
      <c r="E658">
        <v>7</v>
      </c>
      <c r="F658" t="s">
        <v>615</v>
      </c>
      <c r="G658" t="s">
        <v>419</v>
      </c>
      <c r="H658" t="s">
        <v>883</v>
      </c>
      <c r="I658">
        <v>1</v>
      </c>
    </row>
    <row r="659" spans="1:9" x14ac:dyDescent="0.25">
      <c r="A659" t="s">
        <v>78</v>
      </c>
      <c r="B659" t="s">
        <v>260</v>
      </c>
      <c r="C659" s="5">
        <v>42572</v>
      </c>
      <c r="D659">
        <v>2016</v>
      </c>
      <c r="E659">
        <v>7</v>
      </c>
      <c r="F659" t="s">
        <v>615</v>
      </c>
      <c r="G659" t="s">
        <v>419</v>
      </c>
      <c r="H659" t="s">
        <v>884</v>
      </c>
      <c r="I659">
        <v>1</v>
      </c>
    </row>
    <row r="660" spans="1:9" x14ac:dyDescent="0.25">
      <c r="A660" t="s">
        <v>79</v>
      </c>
      <c r="B660" t="s">
        <v>262</v>
      </c>
      <c r="C660" s="5">
        <v>42599</v>
      </c>
      <c r="D660">
        <v>2016</v>
      </c>
      <c r="E660">
        <v>8</v>
      </c>
      <c r="F660" t="s">
        <v>615</v>
      </c>
      <c r="G660" t="s">
        <v>419</v>
      </c>
      <c r="H660" t="s">
        <v>885</v>
      </c>
      <c r="I660">
        <v>0</v>
      </c>
    </row>
    <row r="661" spans="1:9" x14ac:dyDescent="0.25">
      <c r="A661" t="s">
        <v>80</v>
      </c>
      <c r="B661" t="s">
        <v>262</v>
      </c>
      <c r="C661" s="5">
        <v>42605</v>
      </c>
      <c r="D661">
        <v>2016</v>
      </c>
      <c r="E661">
        <v>8</v>
      </c>
      <c r="F661" t="s">
        <v>615</v>
      </c>
      <c r="G661" t="s">
        <v>419</v>
      </c>
      <c r="H661" t="s">
        <v>886</v>
      </c>
      <c r="I661">
        <v>7</v>
      </c>
    </row>
    <row r="662" spans="1:9" x14ac:dyDescent="0.25">
      <c r="A662" t="s">
        <v>81</v>
      </c>
      <c r="B662" t="s">
        <v>264</v>
      </c>
      <c r="C662" s="5">
        <v>42619</v>
      </c>
      <c r="D662">
        <v>2016</v>
      </c>
      <c r="E662">
        <v>9</v>
      </c>
      <c r="F662" t="s">
        <v>615</v>
      </c>
      <c r="G662" t="s">
        <v>419</v>
      </c>
      <c r="H662" t="s">
        <v>887</v>
      </c>
      <c r="I662">
        <v>0</v>
      </c>
    </row>
    <row r="663" spans="1:9" x14ac:dyDescent="0.25">
      <c r="A663" t="s">
        <v>82</v>
      </c>
      <c r="B663" t="s">
        <v>264</v>
      </c>
      <c r="C663" s="5">
        <v>42620</v>
      </c>
      <c r="D663">
        <v>2016</v>
      </c>
      <c r="E663">
        <v>9</v>
      </c>
      <c r="F663" t="s">
        <v>615</v>
      </c>
      <c r="G663" t="s">
        <v>419</v>
      </c>
      <c r="H663" t="s">
        <v>888</v>
      </c>
      <c r="I663">
        <v>0</v>
      </c>
    </row>
    <row r="664" spans="1:9" x14ac:dyDescent="0.25">
      <c r="A664" t="s">
        <v>83</v>
      </c>
      <c r="B664" t="s">
        <v>264</v>
      </c>
      <c r="C664" s="5">
        <v>42634</v>
      </c>
      <c r="D664">
        <v>2016</v>
      </c>
      <c r="E664">
        <v>9</v>
      </c>
      <c r="F664" t="s">
        <v>615</v>
      </c>
      <c r="G664" t="s">
        <v>419</v>
      </c>
      <c r="H664" t="s">
        <v>889</v>
      </c>
      <c r="I664">
        <v>10</v>
      </c>
    </row>
    <row r="665" spans="1:9" x14ac:dyDescent="0.25">
      <c r="A665" t="s">
        <v>84</v>
      </c>
      <c r="B665" t="s">
        <v>252</v>
      </c>
      <c r="C665" s="5">
        <v>42645</v>
      </c>
      <c r="D665">
        <v>2016</v>
      </c>
      <c r="E665">
        <v>10</v>
      </c>
      <c r="F665" t="s">
        <v>615</v>
      </c>
      <c r="G665" t="s">
        <v>419</v>
      </c>
      <c r="H665" t="s">
        <v>890</v>
      </c>
      <c r="I665">
        <v>25</v>
      </c>
    </row>
    <row r="666" spans="1:9" x14ac:dyDescent="0.25">
      <c r="A666" t="s">
        <v>85</v>
      </c>
      <c r="B666" t="s">
        <v>254</v>
      </c>
      <c r="C666" s="5">
        <v>42719</v>
      </c>
      <c r="D666">
        <v>2016</v>
      </c>
      <c r="E666">
        <v>12</v>
      </c>
      <c r="F666" t="s">
        <v>615</v>
      </c>
      <c r="G666" t="s">
        <v>419</v>
      </c>
      <c r="H666" t="s">
        <v>891</v>
      </c>
      <c r="I666">
        <v>0</v>
      </c>
    </row>
    <row r="667" spans="1:9" x14ac:dyDescent="0.25">
      <c r="A667" t="s">
        <v>86</v>
      </c>
      <c r="B667" t="s">
        <v>266</v>
      </c>
      <c r="C667" s="5">
        <v>42740</v>
      </c>
      <c r="D667">
        <v>2017</v>
      </c>
      <c r="E667">
        <v>1</v>
      </c>
      <c r="F667" t="s">
        <v>615</v>
      </c>
      <c r="G667" t="s">
        <v>419</v>
      </c>
      <c r="H667" t="s">
        <v>892</v>
      </c>
      <c r="I667">
        <v>17</v>
      </c>
    </row>
    <row r="668" spans="1:9" x14ac:dyDescent="0.25">
      <c r="A668" t="s">
        <v>87</v>
      </c>
      <c r="B668" t="s">
        <v>270</v>
      </c>
      <c r="C668" s="5">
        <v>42788</v>
      </c>
      <c r="D668">
        <v>2017</v>
      </c>
      <c r="E668">
        <v>2</v>
      </c>
      <c r="F668" t="s">
        <v>615</v>
      </c>
      <c r="G668" t="s">
        <v>419</v>
      </c>
      <c r="H668" t="s">
        <v>893</v>
      </c>
      <c r="I668">
        <v>38</v>
      </c>
    </row>
    <row r="669" spans="1:9" x14ac:dyDescent="0.25">
      <c r="A669" t="s">
        <v>88</v>
      </c>
      <c r="B669" t="s">
        <v>272</v>
      </c>
      <c r="C669" s="5">
        <v>42893</v>
      </c>
      <c r="D669">
        <v>2017</v>
      </c>
      <c r="E669">
        <v>6</v>
      </c>
      <c r="F669" t="s">
        <v>615</v>
      </c>
      <c r="G669" t="s">
        <v>419</v>
      </c>
      <c r="H669" t="s">
        <v>894</v>
      </c>
      <c r="I669">
        <v>4</v>
      </c>
    </row>
    <row r="670" spans="1:9" x14ac:dyDescent="0.25">
      <c r="A670" t="s">
        <v>89</v>
      </c>
      <c r="B670" t="s">
        <v>272</v>
      </c>
      <c r="C670" s="5">
        <v>42905</v>
      </c>
      <c r="D670">
        <v>2017</v>
      </c>
      <c r="E670">
        <v>6</v>
      </c>
      <c r="F670" t="s">
        <v>615</v>
      </c>
      <c r="G670" t="s">
        <v>419</v>
      </c>
      <c r="H670" t="s">
        <v>895</v>
      </c>
      <c r="I670">
        <v>1</v>
      </c>
    </row>
    <row r="671" spans="1:9" x14ac:dyDescent="0.25">
      <c r="A671" t="s">
        <v>90</v>
      </c>
      <c r="B671" t="s">
        <v>272</v>
      </c>
      <c r="C671" s="5">
        <v>42910</v>
      </c>
      <c r="D671">
        <v>2017</v>
      </c>
      <c r="E671">
        <v>6</v>
      </c>
      <c r="F671" t="s">
        <v>615</v>
      </c>
      <c r="G671" t="s">
        <v>419</v>
      </c>
      <c r="H671" t="s">
        <v>896</v>
      </c>
      <c r="I671">
        <v>0</v>
      </c>
    </row>
    <row r="672" spans="1:9" x14ac:dyDescent="0.25">
      <c r="A672" t="s">
        <v>91</v>
      </c>
      <c r="B672" t="s">
        <v>274</v>
      </c>
      <c r="C672" s="5">
        <v>42948</v>
      </c>
      <c r="D672">
        <v>2017</v>
      </c>
      <c r="E672">
        <v>8</v>
      </c>
      <c r="F672" t="s">
        <v>615</v>
      </c>
      <c r="G672" t="s">
        <v>419</v>
      </c>
      <c r="H672" t="s">
        <v>897</v>
      </c>
      <c r="I672">
        <v>0</v>
      </c>
    </row>
    <row r="673" spans="1:9" x14ac:dyDescent="0.25">
      <c r="A673" t="s">
        <v>92</v>
      </c>
      <c r="B673" t="s">
        <v>274</v>
      </c>
      <c r="C673" s="5">
        <v>42971</v>
      </c>
      <c r="D673">
        <v>2017</v>
      </c>
      <c r="E673">
        <v>8</v>
      </c>
      <c r="F673" t="s">
        <v>615</v>
      </c>
      <c r="G673" t="s">
        <v>419</v>
      </c>
      <c r="H673" t="s">
        <v>898</v>
      </c>
      <c r="I673">
        <v>14</v>
      </c>
    </row>
    <row r="674" spans="1:9" x14ac:dyDescent="0.25">
      <c r="A674" t="s">
        <v>93</v>
      </c>
      <c r="B674" t="s">
        <v>274</v>
      </c>
      <c r="C674" s="5">
        <v>42977</v>
      </c>
      <c r="D674">
        <v>2017</v>
      </c>
      <c r="E674">
        <v>8</v>
      </c>
      <c r="F674" t="s">
        <v>615</v>
      </c>
      <c r="G674" t="s">
        <v>419</v>
      </c>
      <c r="H674" t="s">
        <v>899</v>
      </c>
      <c r="I674">
        <v>24</v>
      </c>
    </row>
    <row r="675" spans="1:9" x14ac:dyDescent="0.25">
      <c r="A675" t="s">
        <v>94</v>
      </c>
      <c r="B675" t="s">
        <v>276</v>
      </c>
      <c r="C675" s="5">
        <v>43005</v>
      </c>
      <c r="D675">
        <v>2017</v>
      </c>
      <c r="E675">
        <v>9</v>
      </c>
      <c r="F675" t="s">
        <v>615</v>
      </c>
      <c r="G675" t="s">
        <v>419</v>
      </c>
      <c r="H675" t="s">
        <v>900</v>
      </c>
      <c r="I675">
        <v>14</v>
      </c>
    </row>
    <row r="676" spans="1:9" x14ac:dyDescent="0.25">
      <c r="A676" t="s">
        <v>95</v>
      </c>
      <c r="B676" t="s">
        <v>268</v>
      </c>
      <c r="C676" s="5">
        <v>43034</v>
      </c>
      <c r="D676">
        <v>2017</v>
      </c>
      <c r="E676">
        <v>10</v>
      </c>
      <c r="F676" t="s">
        <v>615</v>
      </c>
      <c r="G676" t="s">
        <v>419</v>
      </c>
      <c r="H676" t="s">
        <v>901</v>
      </c>
      <c r="I676">
        <v>12</v>
      </c>
    </row>
    <row r="677" spans="1:9" x14ac:dyDescent="0.25">
      <c r="A677" t="s">
        <v>96</v>
      </c>
      <c r="B677" t="s">
        <v>278</v>
      </c>
      <c r="C677" s="5">
        <v>43165</v>
      </c>
      <c r="D677">
        <v>2018</v>
      </c>
      <c r="E677">
        <v>3</v>
      </c>
      <c r="F677" t="s">
        <v>615</v>
      </c>
      <c r="G677" t="s">
        <v>419</v>
      </c>
      <c r="H677" t="s">
        <v>902</v>
      </c>
      <c r="I677">
        <v>32</v>
      </c>
    </row>
    <row r="678" spans="1:9" x14ac:dyDescent="0.25">
      <c r="A678" t="s">
        <v>97</v>
      </c>
      <c r="B678" t="s">
        <v>280</v>
      </c>
      <c r="C678" s="5">
        <v>43193</v>
      </c>
      <c r="D678">
        <v>2018</v>
      </c>
      <c r="E678">
        <v>4</v>
      </c>
      <c r="F678" t="s">
        <v>615</v>
      </c>
      <c r="G678" t="s">
        <v>419</v>
      </c>
      <c r="H678" t="s">
        <v>903</v>
      </c>
      <c r="I678">
        <v>39</v>
      </c>
    </row>
    <row r="679" spans="1:9" x14ac:dyDescent="0.25">
      <c r="A679" t="s">
        <v>98</v>
      </c>
      <c r="B679" t="s">
        <v>282</v>
      </c>
      <c r="C679" s="5">
        <v>43238</v>
      </c>
      <c r="D679">
        <v>2018</v>
      </c>
      <c r="E679">
        <v>5</v>
      </c>
      <c r="F679" t="s">
        <v>615</v>
      </c>
      <c r="G679" t="s">
        <v>419</v>
      </c>
      <c r="H679" t="s">
        <v>904</v>
      </c>
      <c r="I679">
        <v>24</v>
      </c>
    </row>
    <row r="680" spans="1:9" x14ac:dyDescent="0.25">
      <c r="A680" t="s">
        <v>99</v>
      </c>
      <c r="B680" t="s">
        <v>284</v>
      </c>
      <c r="C680" s="5">
        <v>43258</v>
      </c>
      <c r="D680">
        <v>2018</v>
      </c>
      <c r="E680">
        <v>6</v>
      </c>
      <c r="F680" t="s">
        <v>615</v>
      </c>
      <c r="G680" t="s">
        <v>419</v>
      </c>
      <c r="H680" t="s">
        <v>905</v>
      </c>
      <c r="I680">
        <v>0</v>
      </c>
    </row>
    <row r="681" spans="1:9" x14ac:dyDescent="0.25">
      <c r="A681" t="s">
        <v>100</v>
      </c>
      <c r="B681" t="s">
        <v>284</v>
      </c>
      <c r="C681" s="5">
        <v>43262</v>
      </c>
      <c r="D681">
        <v>2018</v>
      </c>
      <c r="E681">
        <v>6</v>
      </c>
      <c r="F681" t="s">
        <v>615</v>
      </c>
      <c r="G681" t="s">
        <v>419</v>
      </c>
      <c r="H681" t="s">
        <v>906</v>
      </c>
      <c r="I681">
        <v>0</v>
      </c>
    </row>
    <row r="682" spans="1:9" x14ac:dyDescent="0.25">
      <c r="A682" t="s">
        <v>3</v>
      </c>
      <c r="B682" t="s">
        <v>118</v>
      </c>
      <c r="C682" s="5">
        <v>40308</v>
      </c>
      <c r="D682">
        <v>2010</v>
      </c>
      <c r="E682">
        <v>5</v>
      </c>
      <c r="F682" t="s">
        <v>615</v>
      </c>
      <c r="G682" t="s">
        <v>517</v>
      </c>
      <c r="H682" t="s">
        <v>907</v>
      </c>
      <c r="I682">
        <v>0</v>
      </c>
    </row>
    <row r="683" spans="1:9" x14ac:dyDescent="0.25">
      <c r="A683" t="s">
        <v>4</v>
      </c>
      <c r="B683" t="s">
        <v>123</v>
      </c>
      <c r="C683" s="5">
        <v>40388</v>
      </c>
      <c r="D683">
        <v>2010</v>
      </c>
      <c r="E683">
        <v>7</v>
      </c>
      <c r="F683" t="s">
        <v>615</v>
      </c>
      <c r="G683" t="s">
        <v>517</v>
      </c>
      <c r="H683" t="s">
        <v>908</v>
      </c>
      <c r="I683">
        <v>30</v>
      </c>
    </row>
    <row r="684" spans="1:9" x14ac:dyDescent="0.25">
      <c r="A684" t="s">
        <v>6</v>
      </c>
      <c r="B684" t="s">
        <v>125</v>
      </c>
      <c r="C684" s="5">
        <v>40395</v>
      </c>
      <c r="D684">
        <v>2010</v>
      </c>
      <c r="E684">
        <v>8</v>
      </c>
      <c r="F684" t="s">
        <v>615</v>
      </c>
      <c r="G684" t="s">
        <v>517</v>
      </c>
      <c r="H684" t="s">
        <v>909</v>
      </c>
      <c r="I684">
        <v>170</v>
      </c>
    </row>
    <row r="685" spans="1:9" x14ac:dyDescent="0.25">
      <c r="A685" t="s">
        <v>7</v>
      </c>
      <c r="B685" t="s">
        <v>125</v>
      </c>
      <c r="C685" s="5">
        <v>40401</v>
      </c>
      <c r="D685">
        <v>2010</v>
      </c>
      <c r="E685">
        <v>8</v>
      </c>
      <c r="F685" t="s">
        <v>615</v>
      </c>
      <c r="G685" t="s">
        <v>517</v>
      </c>
      <c r="H685" t="s">
        <v>910</v>
      </c>
      <c r="I685">
        <v>282</v>
      </c>
    </row>
    <row r="686" spans="1:9" x14ac:dyDescent="0.25">
      <c r="A686" t="s">
        <v>8</v>
      </c>
      <c r="B686" t="s">
        <v>125</v>
      </c>
      <c r="C686" s="5">
        <v>40402</v>
      </c>
      <c r="D686">
        <v>2010</v>
      </c>
      <c r="E686">
        <v>8</v>
      </c>
      <c r="F686" t="s">
        <v>615</v>
      </c>
      <c r="G686" t="s">
        <v>517</v>
      </c>
      <c r="H686" t="s">
        <v>911</v>
      </c>
      <c r="I686">
        <v>246</v>
      </c>
    </row>
    <row r="687" spans="1:9" x14ac:dyDescent="0.25">
      <c r="A687" t="s">
        <v>9</v>
      </c>
      <c r="B687" t="s">
        <v>131</v>
      </c>
      <c r="C687" s="5">
        <v>40436</v>
      </c>
      <c r="D687">
        <v>2010</v>
      </c>
      <c r="E687">
        <v>9</v>
      </c>
      <c r="F687" t="s">
        <v>615</v>
      </c>
      <c r="G687" t="s">
        <v>517</v>
      </c>
      <c r="H687" t="s">
        <v>912</v>
      </c>
      <c r="I687">
        <v>43</v>
      </c>
    </row>
    <row r="688" spans="1:9" x14ac:dyDescent="0.25">
      <c r="A688" t="s">
        <v>10</v>
      </c>
      <c r="B688" t="s">
        <v>131</v>
      </c>
      <c r="C688" s="5">
        <v>40451</v>
      </c>
      <c r="D688">
        <v>2010</v>
      </c>
      <c r="E688">
        <v>9</v>
      </c>
      <c r="F688" t="s">
        <v>615</v>
      </c>
      <c r="G688" t="s">
        <v>517</v>
      </c>
      <c r="H688" t="s">
        <v>913</v>
      </c>
      <c r="I688">
        <v>30</v>
      </c>
    </row>
    <row r="689" spans="1:9" x14ac:dyDescent="0.25">
      <c r="A689" t="s">
        <v>11</v>
      </c>
      <c r="B689" t="s">
        <v>121</v>
      </c>
      <c r="C689" s="5">
        <v>40505</v>
      </c>
      <c r="D689">
        <v>2010</v>
      </c>
      <c r="E689">
        <v>11</v>
      </c>
      <c r="F689" t="s">
        <v>615</v>
      </c>
      <c r="G689" t="s">
        <v>517</v>
      </c>
      <c r="H689" t="s">
        <v>914</v>
      </c>
      <c r="I689">
        <v>7</v>
      </c>
    </row>
    <row r="690" spans="1:9" x14ac:dyDescent="0.25">
      <c r="A690" t="s">
        <v>12</v>
      </c>
      <c r="B690" t="s">
        <v>144</v>
      </c>
      <c r="C690" s="5">
        <v>40583</v>
      </c>
      <c r="D690">
        <v>2011</v>
      </c>
      <c r="E690">
        <v>2</v>
      </c>
      <c r="F690" t="s">
        <v>615</v>
      </c>
      <c r="G690" t="s">
        <v>517</v>
      </c>
      <c r="H690" t="s">
        <v>915</v>
      </c>
      <c r="I690">
        <v>0</v>
      </c>
    </row>
    <row r="691" spans="1:9" x14ac:dyDescent="0.25">
      <c r="A691" t="s">
        <v>13</v>
      </c>
      <c r="B691" t="s">
        <v>147</v>
      </c>
      <c r="C691" s="5">
        <v>40655</v>
      </c>
      <c r="D691">
        <v>2011</v>
      </c>
      <c r="E691">
        <v>4</v>
      </c>
      <c r="F691" t="s">
        <v>615</v>
      </c>
      <c r="G691" t="s">
        <v>517</v>
      </c>
      <c r="H691" t="s">
        <v>916</v>
      </c>
      <c r="I691">
        <v>16</v>
      </c>
    </row>
    <row r="692" spans="1:9" x14ac:dyDescent="0.25">
      <c r="A692" t="s">
        <v>14</v>
      </c>
      <c r="B692" t="s">
        <v>149</v>
      </c>
      <c r="C692" s="5">
        <v>40664</v>
      </c>
      <c r="D692">
        <v>2011</v>
      </c>
      <c r="E692">
        <v>5</v>
      </c>
      <c r="F692" t="s">
        <v>615</v>
      </c>
      <c r="G692" t="s">
        <v>517</v>
      </c>
      <c r="H692" t="s">
        <v>917</v>
      </c>
      <c r="I692">
        <v>5</v>
      </c>
    </row>
    <row r="693" spans="1:9" x14ac:dyDescent="0.25">
      <c r="A693" t="s">
        <v>15</v>
      </c>
      <c r="B693" t="s">
        <v>149</v>
      </c>
      <c r="C693" s="5">
        <v>40672</v>
      </c>
      <c r="D693">
        <v>2011</v>
      </c>
      <c r="E693">
        <v>5</v>
      </c>
      <c r="F693" t="s">
        <v>615</v>
      </c>
      <c r="G693" t="s">
        <v>517</v>
      </c>
      <c r="H693" t="s">
        <v>918</v>
      </c>
      <c r="I693">
        <v>6</v>
      </c>
    </row>
    <row r="694" spans="1:9" x14ac:dyDescent="0.25">
      <c r="A694" t="s">
        <v>16</v>
      </c>
      <c r="B694" t="s">
        <v>149</v>
      </c>
      <c r="C694" s="5">
        <v>40681</v>
      </c>
      <c r="D694">
        <v>2011</v>
      </c>
      <c r="E694">
        <v>5</v>
      </c>
      <c r="F694" t="s">
        <v>615</v>
      </c>
      <c r="G694" t="s">
        <v>517</v>
      </c>
      <c r="H694" t="s">
        <v>919</v>
      </c>
      <c r="I694">
        <v>31</v>
      </c>
    </row>
    <row r="695" spans="1:9" x14ac:dyDescent="0.25">
      <c r="A695" t="s">
        <v>17</v>
      </c>
      <c r="B695" t="s">
        <v>152</v>
      </c>
      <c r="C695" s="5">
        <v>40696</v>
      </c>
      <c r="D695">
        <v>2011</v>
      </c>
      <c r="E695">
        <v>6</v>
      </c>
      <c r="F695" t="s">
        <v>615</v>
      </c>
      <c r="G695" t="s">
        <v>517</v>
      </c>
      <c r="H695" t="s">
        <v>920</v>
      </c>
      <c r="I695">
        <v>120</v>
      </c>
    </row>
    <row r="696" spans="1:9" x14ac:dyDescent="0.25">
      <c r="A696" t="s">
        <v>18</v>
      </c>
      <c r="B696" t="s">
        <v>152</v>
      </c>
      <c r="C696" s="5">
        <v>40717</v>
      </c>
      <c r="D696">
        <v>2011</v>
      </c>
      <c r="E696">
        <v>6</v>
      </c>
      <c r="F696" t="s">
        <v>615</v>
      </c>
      <c r="G696" t="s">
        <v>517</v>
      </c>
      <c r="H696" t="s">
        <v>921</v>
      </c>
      <c r="I696">
        <v>2</v>
      </c>
    </row>
    <row r="697" spans="1:9" x14ac:dyDescent="0.25">
      <c r="A697" t="s">
        <v>19</v>
      </c>
      <c r="B697" t="s">
        <v>160</v>
      </c>
      <c r="C697" s="5">
        <v>40746</v>
      </c>
      <c r="D697">
        <v>2011</v>
      </c>
      <c r="E697">
        <v>7</v>
      </c>
      <c r="F697" t="s">
        <v>615</v>
      </c>
      <c r="G697" t="s">
        <v>517</v>
      </c>
      <c r="H697" t="s">
        <v>922</v>
      </c>
      <c r="I697">
        <v>5</v>
      </c>
    </row>
    <row r="698" spans="1:9" x14ac:dyDescent="0.25">
      <c r="A698" t="s">
        <v>20</v>
      </c>
      <c r="B698" t="s">
        <v>160</v>
      </c>
      <c r="C698" s="5">
        <v>40752</v>
      </c>
      <c r="D698">
        <v>2011</v>
      </c>
      <c r="E698">
        <v>7</v>
      </c>
      <c r="F698" t="s">
        <v>615</v>
      </c>
      <c r="G698" t="s">
        <v>517</v>
      </c>
      <c r="H698" t="s">
        <v>923</v>
      </c>
      <c r="I698">
        <v>3</v>
      </c>
    </row>
    <row r="699" spans="1:9" x14ac:dyDescent="0.25">
      <c r="A699" t="s">
        <v>21</v>
      </c>
      <c r="B699" t="s">
        <v>163</v>
      </c>
      <c r="C699" s="5">
        <v>40765</v>
      </c>
      <c r="D699">
        <v>2011</v>
      </c>
      <c r="E699">
        <v>8</v>
      </c>
      <c r="F699" t="s">
        <v>615</v>
      </c>
      <c r="G699" t="s">
        <v>517</v>
      </c>
      <c r="H699" t="s">
        <v>924</v>
      </c>
      <c r="I699">
        <v>9</v>
      </c>
    </row>
    <row r="700" spans="1:9" x14ac:dyDescent="0.25">
      <c r="A700" t="s">
        <v>22</v>
      </c>
      <c r="B700" t="s">
        <v>163</v>
      </c>
      <c r="C700" s="5">
        <v>40772</v>
      </c>
      <c r="D700">
        <v>2011</v>
      </c>
      <c r="E700">
        <v>8</v>
      </c>
      <c r="F700" t="s">
        <v>615</v>
      </c>
      <c r="G700" t="s">
        <v>517</v>
      </c>
      <c r="H700" t="s">
        <v>925</v>
      </c>
      <c r="I700">
        <v>9</v>
      </c>
    </row>
    <row r="701" spans="1:9" x14ac:dyDescent="0.25">
      <c r="A701" t="s">
        <v>23</v>
      </c>
      <c r="B701" t="s">
        <v>166</v>
      </c>
      <c r="C701" s="5">
        <v>40787</v>
      </c>
      <c r="D701">
        <v>2011</v>
      </c>
      <c r="E701">
        <v>9</v>
      </c>
      <c r="F701" t="s">
        <v>615</v>
      </c>
      <c r="G701" t="s">
        <v>517</v>
      </c>
      <c r="H701" t="s">
        <v>926</v>
      </c>
      <c r="I701">
        <v>60</v>
      </c>
    </row>
    <row r="702" spans="1:9" x14ac:dyDescent="0.25">
      <c r="A702" t="s">
        <v>24</v>
      </c>
      <c r="B702" t="s">
        <v>166</v>
      </c>
      <c r="C702" s="5">
        <v>40806</v>
      </c>
      <c r="D702">
        <v>2011</v>
      </c>
      <c r="E702">
        <v>9</v>
      </c>
      <c r="F702" t="s">
        <v>615</v>
      </c>
      <c r="G702" t="s">
        <v>517</v>
      </c>
      <c r="H702" t="s">
        <v>927</v>
      </c>
      <c r="I702">
        <v>73</v>
      </c>
    </row>
    <row r="703" spans="1:9" x14ac:dyDescent="0.25">
      <c r="A703" t="s">
        <v>25</v>
      </c>
      <c r="B703" t="s">
        <v>135</v>
      </c>
      <c r="C703" s="5">
        <v>40831</v>
      </c>
      <c r="D703">
        <v>2011</v>
      </c>
      <c r="E703">
        <v>10</v>
      </c>
      <c r="F703" t="s">
        <v>615</v>
      </c>
      <c r="G703" t="s">
        <v>517</v>
      </c>
      <c r="H703" t="s">
        <v>928</v>
      </c>
      <c r="I703">
        <v>12</v>
      </c>
    </row>
    <row r="704" spans="1:9" x14ac:dyDescent="0.25">
      <c r="A704" t="s">
        <v>26</v>
      </c>
      <c r="B704" t="s">
        <v>141</v>
      </c>
      <c r="C704" s="5">
        <v>40862</v>
      </c>
      <c r="D704">
        <v>2011</v>
      </c>
      <c r="E704">
        <v>11</v>
      </c>
      <c r="F704" t="s">
        <v>615</v>
      </c>
      <c r="G704" t="s">
        <v>517</v>
      </c>
      <c r="H704" t="s">
        <v>929</v>
      </c>
      <c r="I704">
        <v>1</v>
      </c>
    </row>
    <row r="705" spans="1:9" x14ac:dyDescent="0.25">
      <c r="A705" t="s">
        <v>27</v>
      </c>
      <c r="B705" t="s">
        <v>190</v>
      </c>
      <c r="C705" s="5">
        <v>40975</v>
      </c>
      <c r="D705">
        <v>2012</v>
      </c>
      <c r="E705">
        <v>3</v>
      </c>
      <c r="F705" t="s">
        <v>615</v>
      </c>
      <c r="G705" t="s">
        <v>517</v>
      </c>
      <c r="H705" t="s">
        <v>930</v>
      </c>
      <c r="I705">
        <v>0</v>
      </c>
    </row>
    <row r="706" spans="1:9" x14ac:dyDescent="0.25">
      <c r="A706" t="s">
        <v>28</v>
      </c>
      <c r="B706" t="s">
        <v>194</v>
      </c>
      <c r="C706" s="5">
        <v>41022</v>
      </c>
      <c r="D706">
        <v>2012</v>
      </c>
      <c r="E706">
        <v>4</v>
      </c>
      <c r="F706" t="s">
        <v>615</v>
      </c>
      <c r="G706" t="s">
        <v>517</v>
      </c>
      <c r="H706" t="s">
        <v>931</v>
      </c>
      <c r="I706">
        <v>20</v>
      </c>
    </row>
    <row r="707" spans="1:9" x14ac:dyDescent="0.25">
      <c r="A707" t="s">
        <v>29</v>
      </c>
      <c r="B707" t="s">
        <v>198</v>
      </c>
      <c r="C707" s="5">
        <v>41036</v>
      </c>
      <c r="D707">
        <v>2012</v>
      </c>
      <c r="E707">
        <v>5</v>
      </c>
      <c r="F707" t="s">
        <v>615</v>
      </c>
      <c r="G707" t="s">
        <v>517</v>
      </c>
      <c r="H707" t="s">
        <v>932</v>
      </c>
      <c r="I707">
        <v>47</v>
      </c>
    </row>
    <row r="708" spans="1:9" x14ac:dyDescent="0.25">
      <c r="A708" t="s">
        <v>30</v>
      </c>
      <c r="B708" t="s">
        <v>198</v>
      </c>
      <c r="C708" s="5">
        <v>41060</v>
      </c>
      <c r="D708">
        <v>2012</v>
      </c>
      <c r="E708">
        <v>5</v>
      </c>
      <c r="F708" t="s">
        <v>615</v>
      </c>
      <c r="G708" t="s">
        <v>517</v>
      </c>
      <c r="H708" t="s">
        <v>933</v>
      </c>
      <c r="I708">
        <v>51</v>
      </c>
    </row>
    <row r="709" spans="1:9" x14ac:dyDescent="0.25">
      <c r="A709" t="s">
        <v>31</v>
      </c>
      <c r="B709" t="s">
        <v>200</v>
      </c>
      <c r="C709" s="5">
        <v>41072</v>
      </c>
      <c r="D709">
        <v>2012</v>
      </c>
      <c r="E709">
        <v>6</v>
      </c>
      <c r="F709" t="s">
        <v>615</v>
      </c>
      <c r="G709" t="s">
        <v>517</v>
      </c>
      <c r="H709" t="s">
        <v>934</v>
      </c>
      <c r="I709">
        <v>19</v>
      </c>
    </row>
    <row r="710" spans="1:9" x14ac:dyDescent="0.25">
      <c r="A710" t="s">
        <v>32</v>
      </c>
      <c r="B710" t="s">
        <v>200</v>
      </c>
      <c r="C710" s="5">
        <v>41074</v>
      </c>
      <c r="D710">
        <v>2012</v>
      </c>
      <c r="E710">
        <v>6</v>
      </c>
      <c r="F710" t="s">
        <v>615</v>
      </c>
      <c r="G710" t="s">
        <v>517</v>
      </c>
      <c r="H710" t="s">
        <v>935</v>
      </c>
      <c r="I710">
        <v>8</v>
      </c>
    </row>
    <row r="711" spans="1:9" x14ac:dyDescent="0.25">
      <c r="A711" t="s">
        <v>33</v>
      </c>
      <c r="B711" t="s">
        <v>200</v>
      </c>
      <c r="C711" s="5">
        <v>41080</v>
      </c>
      <c r="D711">
        <v>2012</v>
      </c>
      <c r="E711">
        <v>6</v>
      </c>
      <c r="F711" t="s">
        <v>615</v>
      </c>
      <c r="G711" t="s">
        <v>517</v>
      </c>
      <c r="H711" t="s">
        <v>936</v>
      </c>
      <c r="I711">
        <v>11</v>
      </c>
    </row>
    <row r="712" spans="1:9" x14ac:dyDescent="0.25">
      <c r="A712" t="s">
        <v>34</v>
      </c>
      <c r="B712" t="s">
        <v>200</v>
      </c>
      <c r="C712" s="5">
        <v>41087</v>
      </c>
      <c r="D712">
        <v>2012</v>
      </c>
      <c r="E712">
        <v>6</v>
      </c>
      <c r="F712" t="s">
        <v>615</v>
      </c>
      <c r="G712" t="s">
        <v>517</v>
      </c>
      <c r="H712" t="s">
        <v>937</v>
      </c>
      <c r="I712">
        <v>5</v>
      </c>
    </row>
    <row r="713" spans="1:9" x14ac:dyDescent="0.25">
      <c r="A713" t="s">
        <v>35</v>
      </c>
      <c r="B713" t="s">
        <v>202</v>
      </c>
      <c r="C713" s="5">
        <v>41117</v>
      </c>
      <c r="D713">
        <v>2012</v>
      </c>
      <c r="E713">
        <v>7</v>
      </c>
      <c r="F713" t="s">
        <v>615</v>
      </c>
      <c r="G713" t="s">
        <v>517</v>
      </c>
      <c r="H713" t="s">
        <v>938</v>
      </c>
      <c r="I713">
        <v>4</v>
      </c>
    </row>
    <row r="714" spans="1:9" x14ac:dyDescent="0.25">
      <c r="A714" t="s">
        <v>36</v>
      </c>
      <c r="B714" t="s">
        <v>205</v>
      </c>
      <c r="C714" s="5">
        <v>41122</v>
      </c>
      <c r="D714">
        <v>2012</v>
      </c>
      <c r="E714">
        <v>8</v>
      </c>
      <c r="F714" t="s">
        <v>615</v>
      </c>
      <c r="G714" t="s">
        <v>517</v>
      </c>
      <c r="H714" t="s">
        <v>939</v>
      </c>
      <c r="I714">
        <v>10</v>
      </c>
    </row>
    <row r="715" spans="1:9" x14ac:dyDescent="0.25">
      <c r="A715" t="s">
        <v>37</v>
      </c>
      <c r="B715" t="s">
        <v>205</v>
      </c>
      <c r="C715" s="5">
        <v>41136</v>
      </c>
      <c r="D715">
        <v>2012</v>
      </c>
      <c r="E715">
        <v>8</v>
      </c>
      <c r="F715" t="s">
        <v>615</v>
      </c>
      <c r="G715" t="s">
        <v>517</v>
      </c>
      <c r="H715" t="s">
        <v>940</v>
      </c>
      <c r="I715">
        <v>11</v>
      </c>
    </row>
    <row r="716" spans="1:9" x14ac:dyDescent="0.25">
      <c r="A716" t="s">
        <v>38</v>
      </c>
      <c r="B716" t="s">
        <v>207</v>
      </c>
      <c r="C716" s="5">
        <v>41164</v>
      </c>
      <c r="D716">
        <v>2012</v>
      </c>
      <c r="E716">
        <v>9</v>
      </c>
      <c r="F716" t="s">
        <v>615</v>
      </c>
      <c r="G716" t="s">
        <v>517</v>
      </c>
      <c r="H716" t="s">
        <v>941</v>
      </c>
      <c r="I716">
        <v>19</v>
      </c>
    </row>
    <row r="717" spans="1:9" x14ac:dyDescent="0.25">
      <c r="A717" t="s">
        <v>39</v>
      </c>
      <c r="B717" t="s">
        <v>207</v>
      </c>
      <c r="C717" s="5">
        <v>41178</v>
      </c>
      <c r="D717">
        <v>2012</v>
      </c>
      <c r="E717">
        <v>9</v>
      </c>
      <c r="F717" t="s">
        <v>615</v>
      </c>
      <c r="G717" t="s">
        <v>517</v>
      </c>
      <c r="H717" t="s">
        <v>942</v>
      </c>
      <c r="I717">
        <v>13</v>
      </c>
    </row>
    <row r="718" spans="1:9" x14ac:dyDescent="0.25">
      <c r="A718" t="s">
        <v>40</v>
      </c>
      <c r="B718" t="s">
        <v>169</v>
      </c>
      <c r="C718" s="5">
        <v>41207</v>
      </c>
      <c r="D718">
        <v>2012</v>
      </c>
      <c r="E718">
        <v>10</v>
      </c>
      <c r="F718" t="s">
        <v>615</v>
      </c>
      <c r="G718" t="s">
        <v>517</v>
      </c>
      <c r="H718" t="s">
        <v>943</v>
      </c>
      <c r="I718">
        <v>8</v>
      </c>
    </row>
    <row r="719" spans="1:9" x14ac:dyDescent="0.25">
      <c r="A719" t="s">
        <v>41</v>
      </c>
      <c r="B719" t="s">
        <v>174</v>
      </c>
      <c r="C719" s="5">
        <v>41228</v>
      </c>
      <c r="D719">
        <v>2012</v>
      </c>
      <c r="E719">
        <v>11</v>
      </c>
      <c r="F719" t="s">
        <v>615</v>
      </c>
      <c r="G719" t="s">
        <v>517</v>
      </c>
      <c r="H719" t="s">
        <v>944</v>
      </c>
      <c r="I719">
        <v>0</v>
      </c>
    </row>
    <row r="720" spans="1:9" x14ac:dyDescent="0.25">
      <c r="A720" t="s">
        <v>42</v>
      </c>
      <c r="B720" t="s">
        <v>185</v>
      </c>
      <c r="C720" s="5">
        <v>41253</v>
      </c>
      <c r="D720">
        <v>2012</v>
      </c>
      <c r="E720">
        <v>12</v>
      </c>
      <c r="F720" t="s">
        <v>615</v>
      </c>
      <c r="G720" t="s">
        <v>517</v>
      </c>
      <c r="H720" t="s">
        <v>945</v>
      </c>
      <c r="I720">
        <v>0</v>
      </c>
    </row>
    <row r="721" spans="1:9" x14ac:dyDescent="0.25">
      <c r="A721" t="s">
        <v>43</v>
      </c>
      <c r="B721" t="s">
        <v>212</v>
      </c>
      <c r="C721" s="5">
        <v>41290</v>
      </c>
      <c r="D721">
        <v>2013</v>
      </c>
      <c r="E721">
        <v>1</v>
      </c>
      <c r="F721" t="s">
        <v>615</v>
      </c>
      <c r="G721" t="s">
        <v>517</v>
      </c>
      <c r="H721" t="s">
        <v>946</v>
      </c>
      <c r="I721">
        <v>0</v>
      </c>
    </row>
    <row r="722" spans="1:9" x14ac:dyDescent="0.25">
      <c r="A722" t="s">
        <v>44</v>
      </c>
      <c r="B722" t="s">
        <v>214</v>
      </c>
      <c r="C722" s="5">
        <v>41319</v>
      </c>
      <c r="D722">
        <v>2013</v>
      </c>
      <c r="E722">
        <v>2</v>
      </c>
      <c r="F722" t="s">
        <v>615</v>
      </c>
      <c r="G722" t="s">
        <v>517</v>
      </c>
      <c r="H722" t="s">
        <v>947</v>
      </c>
      <c r="I722">
        <v>1</v>
      </c>
    </row>
    <row r="723" spans="1:9" x14ac:dyDescent="0.25">
      <c r="A723" t="s">
        <v>45</v>
      </c>
      <c r="B723" t="s">
        <v>216</v>
      </c>
      <c r="C723" s="5">
        <v>41359</v>
      </c>
      <c r="D723">
        <v>2013</v>
      </c>
      <c r="E723">
        <v>3</v>
      </c>
      <c r="F723" t="s">
        <v>615</v>
      </c>
      <c r="G723" t="s">
        <v>517</v>
      </c>
      <c r="H723" t="s">
        <v>948</v>
      </c>
      <c r="I723">
        <v>33</v>
      </c>
    </row>
    <row r="724" spans="1:9" x14ac:dyDescent="0.25">
      <c r="A724" t="s">
        <v>46</v>
      </c>
      <c r="B724" t="s">
        <v>218</v>
      </c>
      <c r="C724" s="5">
        <v>41386</v>
      </c>
      <c r="D724">
        <v>2013</v>
      </c>
      <c r="E724">
        <v>4</v>
      </c>
      <c r="F724" t="s">
        <v>615</v>
      </c>
      <c r="G724" t="s">
        <v>517</v>
      </c>
      <c r="H724" t="s">
        <v>949</v>
      </c>
      <c r="I724">
        <v>15</v>
      </c>
    </row>
    <row r="725" spans="1:9" x14ac:dyDescent="0.25">
      <c r="A725" t="s">
        <v>47</v>
      </c>
      <c r="B725" t="s">
        <v>220</v>
      </c>
      <c r="C725" s="5">
        <v>41395</v>
      </c>
      <c r="D725">
        <v>2013</v>
      </c>
      <c r="E725">
        <v>5</v>
      </c>
      <c r="F725" t="s">
        <v>615</v>
      </c>
      <c r="G725" t="s">
        <v>517</v>
      </c>
      <c r="H725" t="s">
        <v>950</v>
      </c>
      <c r="I725">
        <v>40</v>
      </c>
    </row>
    <row r="726" spans="1:9" x14ac:dyDescent="0.25">
      <c r="A726" t="s">
        <v>48</v>
      </c>
      <c r="B726" t="s">
        <v>222</v>
      </c>
      <c r="C726" s="5">
        <v>41431</v>
      </c>
      <c r="D726">
        <v>2013</v>
      </c>
      <c r="E726">
        <v>6</v>
      </c>
      <c r="F726" t="s">
        <v>615</v>
      </c>
      <c r="G726" t="s">
        <v>517</v>
      </c>
      <c r="H726" t="s">
        <v>951</v>
      </c>
      <c r="I726">
        <v>1</v>
      </c>
    </row>
    <row r="727" spans="1:9" x14ac:dyDescent="0.25">
      <c r="A727" t="s">
        <v>49</v>
      </c>
      <c r="B727" t="s">
        <v>222</v>
      </c>
      <c r="C727" s="5">
        <v>41444</v>
      </c>
      <c r="D727">
        <v>2013</v>
      </c>
      <c r="E727">
        <v>6</v>
      </c>
      <c r="F727" t="s">
        <v>615</v>
      </c>
      <c r="G727" t="s">
        <v>517</v>
      </c>
      <c r="H727" t="s">
        <v>952</v>
      </c>
      <c r="I727">
        <v>1</v>
      </c>
    </row>
    <row r="728" spans="1:9" x14ac:dyDescent="0.25">
      <c r="A728" t="s">
        <v>50</v>
      </c>
      <c r="B728" t="s">
        <v>222</v>
      </c>
      <c r="C728" s="5">
        <v>41453</v>
      </c>
      <c r="D728">
        <v>2013</v>
      </c>
      <c r="E728">
        <v>6</v>
      </c>
      <c r="F728" t="s">
        <v>615</v>
      </c>
      <c r="G728" t="s">
        <v>517</v>
      </c>
      <c r="H728" t="s">
        <v>953</v>
      </c>
      <c r="I728">
        <v>1</v>
      </c>
    </row>
    <row r="729" spans="1:9" x14ac:dyDescent="0.25">
      <c r="A729" t="s">
        <v>51</v>
      </c>
      <c r="B729" t="s">
        <v>224</v>
      </c>
      <c r="C729" s="5">
        <v>41465</v>
      </c>
      <c r="D729">
        <v>2013</v>
      </c>
      <c r="E729">
        <v>7</v>
      </c>
      <c r="F729" t="s">
        <v>615</v>
      </c>
      <c r="G729" t="s">
        <v>517</v>
      </c>
      <c r="H729" t="s">
        <v>954</v>
      </c>
      <c r="I729">
        <v>1</v>
      </c>
    </row>
    <row r="730" spans="1:9" x14ac:dyDescent="0.25">
      <c r="A730" t="s">
        <v>52</v>
      </c>
      <c r="B730" t="s">
        <v>224</v>
      </c>
      <c r="C730" s="5">
        <v>41470</v>
      </c>
      <c r="D730">
        <v>2013</v>
      </c>
      <c r="E730">
        <v>7</v>
      </c>
      <c r="F730" t="s">
        <v>615</v>
      </c>
      <c r="G730" t="s">
        <v>517</v>
      </c>
      <c r="H730" t="s">
        <v>955</v>
      </c>
      <c r="I730">
        <v>1</v>
      </c>
    </row>
    <row r="731" spans="1:9" x14ac:dyDescent="0.25">
      <c r="A731" t="s">
        <v>53</v>
      </c>
      <c r="B731" t="s">
        <v>226</v>
      </c>
      <c r="C731" s="5">
        <v>41493</v>
      </c>
      <c r="D731">
        <v>2013</v>
      </c>
      <c r="E731">
        <v>8</v>
      </c>
      <c r="F731" t="s">
        <v>615</v>
      </c>
      <c r="G731" t="s">
        <v>517</v>
      </c>
      <c r="H731" t="s">
        <v>956</v>
      </c>
      <c r="I731">
        <v>4</v>
      </c>
    </row>
    <row r="732" spans="1:9" x14ac:dyDescent="0.25">
      <c r="A732" t="s">
        <v>54</v>
      </c>
      <c r="B732" t="s">
        <v>226</v>
      </c>
      <c r="C732" s="5">
        <v>41507</v>
      </c>
      <c r="D732">
        <v>2013</v>
      </c>
      <c r="E732">
        <v>8</v>
      </c>
      <c r="F732" t="s">
        <v>615</v>
      </c>
      <c r="G732" t="s">
        <v>517</v>
      </c>
      <c r="H732" t="s">
        <v>957</v>
      </c>
      <c r="I732">
        <v>0</v>
      </c>
    </row>
    <row r="733" spans="1:9" x14ac:dyDescent="0.25">
      <c r="A733" t="s">
        <v>55</v>
      </c>
      <c r="B733" t="s">
        <v>228</v>
      </c>
      <c r="C733" s="5">
        <v>41521</v>
      </c>
      <c r="D733">
        <v>2013</v>
      </c>
      <c r="E733">
        <v>9</v>
      </c>
      <c r="F733" t="s">
        <v>615</v>
      </c>
      <c r="G733" t="s">
        <v>517</v>
      </c>
      <c r="H733" t="s">
        <v>958</v>
      </c>
      <c r="I733">
        <v>0</v>
      </c>
    </row>
    <row r="734" spans="1:9" x14ac:dyDescent="0.25">
      <c r="A734" t="s">
        <v>56</v>
      </c>
      <c r="B734" t="s">
        <v>230</v>
      </c>
      <c r="C734" s="5">
        <v>41766</v>
      </c>
      <c r="D734">
        <v>2014</v>
      </c>
      <c r="E734">
        <v>5</v>
      </c>
      <c r="F734" t="s">
        <v>615</v>
      </c>
      <c r="G734" t="s">
        <v>517</v>
      </c>
      <c r="H734" t="s">
        <v>959</v>
      </c>
      <c r="I734">
        <v>66</v>
      </c>
    </row>
    <row r="735" spans="1:9" x14ac:dyDescent="0.25">
      <c r="A735" t="s">
        <v>57</v>
      </c>
      <c r="B735" t="s">
        <v>232</v>
      </c>
      <c r="C735" s="5">
        <v>41801</v>
      </c>
      <c r="D735">
        <v>2014</v>
      </c>
      <c r="E735">
        <v>6</v>
      </c>
      <c r="F735" t="s">
        <v>615</v>
      </c>
      <c r="G735" t="s">
        <v>517</v>
      </c>
      <c r="H735" t="s">
        <v>960</v>
      </c>
      <c r="I735">
        <v>7</v>
      </c>
    </row>
    <row r="736" spans="1:9" x14ac:dyDescent="0.25">
      <c r="A736" t="s">
        <v>58</v>
      </c>
      <c r="B736" t="s">
        <v>232</v>
      </c>
      <c r="C736" s="5">
        <v>41808</v>
      </c>
      <c r="D736">
        <v>2014</v>
      </c>
      <c r="E736">
        <v>6</v>
      </c>
      <c r="F736" t="s">
        <v>615</v>
      </c>
      <c r="G736" t="s">
        <v>517</v>
      </c>
      <c r="H736" t="s">
        <v>961</v>
      </c>
      <c r="I736">
        <v>3</v>
      </c>
    </row>
    <row r="737" spans="1:9" x14ac:dyDescent="0.25">
      <c r="A737" t="s">
        <v>59</v>
      </c>
      <c r="B737" t="s">
        <v>234</v>
      </c>
      <c r="C737" s="5">
        <v>41822</v>
      </c>
      <c r="D737">
        <v>2014</v>
      </c>
      <c r="E737">
        <v>7</v>
      </c>
      <c r="F737" t="s">
        <v>615</v>
      </c>
      <c r="G737" t="s">
        <v>517</v>
      </c>
      <c r="H737" t="s">
        <v>962</v>
      </c>
      <c r="I737">
        <v>1</v>
      </c>
    </row>
    <row r="738" spans="1:9" x14ac:dyDescent="0.25">
      <c r="A738" t="s">
        <v>60</v>
      </c>
      <c r="B738" t="s">
        <v>234</v>
      </c>
      <c r="C738" s="5">
        <v>41841</v>
      </c>
      <c r="D738">
        <v>2014</v>
      </c>
      <c r="E738">
        <v>7</v>
      </c>
      <c r="F738" t="s">
        <v>615</v>
      </c>
      <c r="G738" t="s">
        <v>517</v>
      </c>
      <c r="H738" t="s">
        <v>963</v>
      </c>
      <c r="I738">
        <v>1</v>
      </c>
    </row>
    <row r="739" spans="1:9" x14ac:dyDescent="0.25">
      <c r="A739" t="s">
        <v>61</v>
      </c>
      <c r="B739" t="s">
        <v>236</v>
      </c>
      <c r="C739" s="5">
        <v>41859</v>
      </c>
      <c r="D739">
        <v>2014</v>
      </c>
      <c r="E739">
        <v>8</v>
      </c>
      <c r="F739" t="s">
        <v>615</v>
      </c>
      <c r="G739" t="s">
        <v>517</v>
      </c>
      <c r="H739" t="s">
        <v>964</v>
      </c>
      <c r="I739">
        <v>0</v>
      </c>
    </row>
    <row r="740" spans="1:9" x14ac:dyDescent="0.25">
      <c r="A740" t="s">
        <v>62</v>
      </c>
      <c r="B740" t="s">
        <v>238</v>
      </c>
      <c r="C740" s="5">
        <v>41887</v>
      </c>
      <c r="D740">
        <v>2014</v>
      </c>
      <c r="E740">
        <v>9</v>
      </c>
      <c r="F740" t="s">
        <v>615</v>
      </c>
      <c r="G740" t="s">
        <v>517</v>
      </c>
      <c r="H740" t="s">
        <v>965</v>
      </c>
      <c r="I740">
        <v>2</v>
      </c>
    </row>
    <row r="741" spans="1:9" x14ac:dyDescent="0.25">
      <c r="A741" t="s">
        <v>63</v>
      </c>
      <c r="B741" t="s">
        <v>238</v>
      </c>
      <c r="C741" s="5">
        <v>41891</v>
      </c>
      <c r="D741">
        <v>2014</v>
      </c>
      <c r="E741">
        <v>9</v>
      </c>
      <c r="F741" t="s">
        <v>615</v>
      </c>
      <c r="G741" t="s">
        <v>517</v>
      </c>
      <c r="H741" t="s">
        <v>966</v>
      </c>
      <c r="I741">
        <v>0</v>
      </c>
    </row>
    <row r="742" spans="1:9" x14ac:dyDescent="0.25">
      <c r="A742" t="s">
        <v>64</v>
      </c>
      <c r="B742" t="s">
        <v>238</v>
      </c>
      <c r="C742" s="5">
        <v>41899</v>
      </c>
      <c r="D742">
        <v>2014</v>
      </c>
      <c r="E742">
        <v>9</v>
      </c>
      <c r="F742" t="s">
        <v>615</v>
      </c>
      <c r="G742" t="s">
        <v>517</v>
      </c>
      <c r="H742" t="s">
        <v>967</v>
      </c>
      <c r="I742">
        <v>0</v>
      </c>
    </row>
    <row r="743" spans="1:9" x14ac:dyDescent="0.25">
      <c r="A743" t="s">
        <v>65</v>
      </c>
      <c r="B743" t="s">
        <v>240</v>
      </c>
      <c r="C743" s="5">
        <v>42011</v>
      </c>
      <c r="D743">
        <v>2015</v>
      </c>
      <c r="E743">
        <v>1</v>
      </c>
      <c r="F743" t="s">
        <v>615</v>
      </c>
      <c r="G743" t="s">
        <v>517</v>
      </c>
      <c r="H743" t="s">
        <v>968</v>
      </c>
      <c r="I743">
        <v>1</v>
      </c>
    </row>
    <row r="744" spans="1:9" x14ac:dyDescent="0.25">
      <c r="A744" t="s">
        <v>66</v>
      </c>
      <c r="B744" t="s">
        <v>240</v>
      </c>
      <c r="C744" s="5">
        <v>42032</v>
      </c>
      <c r="D744">
        <v>2015</v>
      </c>
      <c r="E744">
        <v>1</v>
      </c>
      <c r="F744" t="s">
        <v>615</v>
      </c>
      <c r="G744" t="s">
        <v>517</v>
      </c>
      <c r="H744" t="s">
        <v>969</v>
      </c>
      <c r="I744">
        <v>0</v>
      </c>
    </row>
    <row r="745" spans="1:9" x14ac:dyDescent="0.25">
      <c r="A745" t="s">
        <v>67</v>
      </c>
      <c r="B745" t="s">
        <v>242</v>
      </c>
      <c r="C745" s="5">
        <v>42055</v>
      </c>
      <c r="D745">
        <v>2015</v>
      </c>
      <c r="E745">
        <v>2</v>
      </c>
      <c r="F745" t="s">
        <v>615</v>
      </c>
      <c r="G745" t="s">
        <v>517</v>
      </c>
      <c r="H745" t="s">
        <v>970</v>
      </c>
      <c r="I745">
        <v>12</v>
      </c>
    </row>
    <row r="746" spans="1:9" x14ac:dyDescent="0.25">
      <c r="A746" t="s">
        <v>68</v>
      </c>
      <c r="B746" t="s">
        <v>244</v>
      </c>
      <c r="C746" s="5">
        <v>42193</v>
      </c>
      <c r="D746">
        <v>2015</v>
      </c>
      <c r="E746">
        <v>7</v>
      </c>
      <c r="F746" t="s">
        <v>615</v>
      </c>
      <c r="G746" t="s">
        <v>517</v>
      </c>
      <c r="H746" t="s">
        <v>971</v>
      </c>
      <c r="I746">
        <v>0</v>
      </c>
    </row>
    <row r="747" spans="1:9" x14ac:dyDescent="0.25">
      <c r="A747" t="s">
        <v>69</v>
      </c>
      <c r="B747" t="s">
        <v>246</v>
      </c>
      <c r="C747" s="5">
        <v>42234</v>
      </c>
      <c r="D747">
        <v>2015</v>
      </c>
      <c r="E747">
        <v>8</v>
      </c>
      <c r="F747" t="s">
        <v>615</v>
      </c>
      <c r="G747" t="s">
        <v>517</v>
      </c>
      <c r="H747" t="s">
        <v>972</v>
      </c>
      <c r="I747">
        <v>0</v>
      </c>
    </row>
    <row r="748" spans="1:9" x14ac:dyDescent="0.25">
      <c r="A748" t="s">
        <v>70</v>
      </c>
      <c r="B748" t="s">
        <v>246</v>
      </c>
      <c r="C748" s="5">
        <v>42241</v>
      </c>
      <c r="D748">
        <v>2015</v>
      </c>
      <c r="E748">
        <v>8</v>
      </c>
      <c r="F748" t="s">
        <v>615</v>
      </c>
      <c r="G748" t="s">
        <v>517</v>
      </c>
      <c r="H748" t="s">
        <v>973</v>
      </c>
      <c r="I748">
        <v>0</v>
      </c>
    </row>
    <row r="749" spans="1:9" x14ac:dyDescent="0.25">
      <c r="A749" t="s">
        <v>71</v>
      </c>
      <c r="B749" t="s">
        <v>248</v>
      </c>
      <c r="C749" s="5">
        <v>42272</v>
      </c>
      <c r="D749">
        <v>2015</v>
      </c>
      <c r="E749">
        <v>9</v>
      </c>
      <c r="F749" t="s">
        <v>615</v>
      </c>
      <c r="G749" t="s">
        <v>517</v>
      </c>
      <c r="H749" t="s">
        <v>974</v>
      </c>
      <c r="I749">
        <v>1</v>
      </c>
    </row>
    <row r="750" spans="1:9" x14ac:dyDescent="0.25">
      <c r="A750" t="s">
        <v>72</v>
      </c>
      <c r="B750" t="s">
        <v>250</v>
      </c>
      <c r="C750" s="5">
        <v>42377</v>
      </c>
      <c r="D750">
        <v>2016</v>
      </c>
      <c r="E750">
        <v>1</v>
      </c>
      <c r="F750" t="s">
        <v>615</v>
      </c>
      <c r="G750" t="s">
        <v>517</v>
      </c>
      <c r="H750" t="s">
        <v>975</v>
      </c>
      <c r="I750">
        <v>8</v>
      </c>
    </row>
    <row r="751" spans="1:9" x14ac:dyDescent="0.25">
      <c r="A751" t="s">
        <v>73</v>
      </c>
      <c r="B751" t="s">
        <v>256</v>
      </c>
      <c r="C751" s="5">
        <v>42500</v>
      </c>
      <c r="D751">
        <v>2016</v>
      </c>
      <c r="E751">
        <v>5</v>
      </c>
      <c r="F751" t="s">
        <v>615</v>
      </c>
      <c r="G751" t="s">
        <v>517</v>
      </c>
      <c r="H751" t="s">
        <v>976</v>
      </c>
      <c r="I751">
        <v>37</v>
      </c>
    </row>
    <row r="752" spans="1:9" x14ac:dyDescent="0.25">
      <c r="A752" t="s">
        <v>74</v>
      </c>
      <c r="B752" t="s">
        <v>256</v>
      </c>
      <c r="C752" s="5">
        <v>42507</v>
      </c>
      <c r="D752">
        <v>2016</v>
      </c>
      <c r="E752">
        <v>5</v>
      </c>
      <c r="F752" t="s">
        <v>615</v>
      </c>
      <c r="G752" t="s">
        <v>517</v>
      </c>
      <c r="H752" t="s">
        <v>977</v>
      </c>
      <c r="I752">
        <v>126</v>
      </c>
    </row>
    <row r="753" spans="1:9" x14ac:dyDescent="0.25">
      <c r="A753" t="s">
        <v>75</v>
      </c>
      <c r="B753" t="s">
        <v>256</v>
      </c>
      <c r="C753" s="5">
        <v>42521</v>
      </c>
      <c r="D753">
        <v>2016</v>
      </c>
      <c r="E753">
        <v>5</v>
      </c>
      <c r="F753" t="s">
        <v>615</v>
      </c>
      <c r="G753" t="s">
        <v>517</v>
      </c>
      <c r="H753" t="s">
        <v>978</v>
      </c>
      <c r="I753">
        <v>1</v>
      </c>
    </row>
    <row r="754" spans="1:9" x14ac:dyDescent="0.25">
      <c r="A754" t="s">
        <v>76</v>
      </c>
      <c r="B754" t="s">
        <v>258</v>
      </c>
      <c r="C754" s="5">
        <v>42522</v>
      </c>
      <c r="D754">
        <v>2016</v>
      </c>
      <c r="E754">
        <v>6</v>
      </c>
      <c r="F754" t="s">
        <v>615</v>
      </c>
      <c r="G754" t="s">
        <v>517</v>
      </c>
      <c r="H754" t="s">
        <v>979</v>
      </c>
      <c r="I754">
        <v>14</v>
      </c>
    </row>
    <row r="755" spans="1:9" x14ac:dyDescent="0.25">
      <c r="A755" t="s">
        <v>77</v>
      </c>
      <c r="B755" t="s">
        <v>260</v>
      </c>
      <c r="C755" s="5">
        <v>42563</v>
      </c>
      <c r="D755">
        <v>2016</v>
      </c>
      <c r="E755">
        <v>7</v>
      </c>
      <c r="F755" t="s">
        <v>615</v>
      </c>
      <c r="G755" t="s">
        <v>517</v>
      </c>
      <c r="H755" t="s">
        <v>980</v>
      </c>
      <c r="I755">
        <v>3</v>
      </c>
    </row>
    <row r="756" spans="1:9" x14ac:dyDescent="0.25">
      <c r="A756" t="s">
        <v>78</v>
      </c>
      <c r="B756" t="s">
        <v>260</v>
      </c>
      <c r="C756" s="5">
        <v>42572</v>
      </c>
      <c r="D756">
        <v>2016</v>
      </c>
      <c r="E756">
        <v>7</v>
      </c>
      <c r="F756" t="s">
        <v>615</v>
      </c>
      <c r="G756" t="s">
        <v>517</v>
      </c>
      <c r="H756" t="s">
        <v>981</v>
      </c>
      <c r="I756">
        <v>3</v>
      </c>
    </row>
    <row r="757" spans="1:9" x14ac:dyDescent="0.25">
      <c r="A757" t="s">
        <v>79</v>
      </c>
      <c r="B757" t="s">
        <v>262</v>
      </c>
      <c r="C757" s="5">
        <v>42599</v>
      </c>
      <c r="D757">
        <v>2016</v>
      </c>
      <c r="E757">
        <v>8</v>
      </c>
      <c r="F757" t="s">
        <v>615</v>
      </c>
      <c r="G757" t="s">
        <v>517</v>
      </c>
      <c r="H757" t="s">
        <v>982</v>
      </c>
      <c r="I757">
        <v>1</v>
      </c>
    </row>
    <row r="758" spans="1:9" x14ac:dyDescent="0.25">
      <c r="A758" t="s">
        <v>80</v>
      </c>
      <c r="B758" t="s">
        <v>262</v>
      </c>
      <c r="C758" s="5">
        <v>42605</v>
      </c>
      <c r="D758">
        <v>2016</v>
      </c>
      <c r="E758">
        <v>8</v>
      </c>
      <c r="F758" t="s">
        <v>615</v>
      </c>
      <c r="G758" t="s">
        <v>517</v>
      </c>
      <c r="H758" t="s">
        <v>983</v>
      </c>
      <c r="I758">
        <v>9</v>
      </c>
    </row>
    <row r="759" spans="1:9" x14ac:dyDescent="0.25">
      <c r="A759" t="s">
        <v>81</v>
      </c>
      <c r="B759" t="s">
        <v>264</v>
      </c>
      <c r="C759" s="5">
        <v>42619</v>
      </c>
      <c r="D759">
        <v>2016</v>
      </c>
      <c r="E759">
        <v>9</v>
      </c>
      <c r="F759" t="s">
        <v>615</v>
      </c>
      <c r="G759" t="s">
        <v>517</v>
      </c>
      <c r="H759" t="s">
        <v>984</v>
      </c>
      <c r="I759">
        <v>0</v>
      </c>
    </row>
    <row r="760" spans="1:9" x14ac:dyDescent="0.25">
      <c r="A760" t="s">
        <v>82</v>
      </c>
      <c r="B760" t="s">
        <v>264</v>
      </c>
      <c r="C760" s="5">
        <v>42620</v>
      </c>
      <c r="D760">
        <v>2016</v>
      </c>
      <c r="E760">
        <v>9</v>
      </c>
      <c r="F760" t="s">
        <v>615</v>
      </c>
      <c r="G760" t="s">
        <v>517</v>
      </c>
      <c r="H760" t="s">
        <v>985</v>
      </c>
      <c r="I760">
        <v>0</v>
      </c>
    </row>
    <row r="761" spans="1:9" x14ac:dyDescent="0.25">
      <c r="A761" t="s">
        <v>83</v>
      </c>
      <c r="B761" t="s">
        <v>264</v>
      </c>
      <c r="C761" s="5">
        <v>42634</v>
      </c>
      <c r="D761">
        <v>2016</v>
      </c>
      <c r="E761">
        <v>9</v>
      </c>
      <c r="F761" t="s">
        <v>615</v>
      </c>
      <c r="G761" t="s">
        <v>517</v>
      </c>
      <c r="H761" t="s">
        <v>986</v>
      </c>
      <c r="I761">
        <v>0</v>
      </c>
    </row>
    <row r="762" spans="1:9" x14ac:dyDescent="0.25">
      <c r="A762" t="s">
        <v>84</v>
      </c>
      <c r="B762" t="s">
        <v>252</v>
      </c>
      <c r="C762" s="5">
        <v>42645</v>
      </c>
      <c r="D762">
        <v>2016</v>
      </c>
      <c r="E762">
        <v>10</v>
      </c>
      <c r="F762" t="s">
        <v>615</v>
      </c>
      <c r="G762" t="s">
        <v>517</v>
      </c>
      <c r="H762" t="s">
        <v>987</v>
      </c>
      <c r="I762">
        <v>6</v>
      </c>
    </row>
    <row r="763" spans="1:9" x14ac:dyDescent="0.25">
      <c r="A763" t="s">
        <v>85</v>
      </c>
      <c r="B763" t="s">
        <v>254</v>
      </c>
      <c r="C763" s="5">
        <v>42719</v>
      </c>
      <c r="D763">
        <v>2016</v>
      </c>
      <c r="E763">
        <v>12</v>
      </c>
      <c r="F763" t="s">
        <v>615</v>
      </c>
      <c r="G763" t="s">
        <v>517</v>
      </c>
      <c r="H763" t="s">
        <v>988</v>
      </c>
      <c r="I763">
        <v>4</v>
      </c>
    </row>
    <row r="764" spans="1:9" x14ac:dyDescent="0.25">
      <c r="A764" t="s">
        <v>86</v>
      </c>
      <c r="B764" t="s">
        <v>266</v>
      </c>
      <c r="C764" s="5">
        <v>42740</v>
      </c>
      <c r="D764">
        <v>2017</v>
      </c>
      <c r="E764">
        <v>1</v>
      </c>
      <c r="F764" t="s">
        <v>615</v>
      </c>
      <c r="G764" t="s">
        <v>517</v>
      </c>
      <c r="H764" t="s">
        <v>989</v>
      </c>
      <c r="I764">
        <v>9</v>
      </c>
    </row>
    <row r="765" spans="1:9" x14ac:dyDescent="0.25">
      <c r="A765" t="s">
        <v>87</v>
      </c>
      <c r="B765" t="s">
        <v>270</v>
      </c>
      <c r="C765" s="5">
        <v>42788</v>
      </c>
      <c r="D765">
        <v>2017</v>
      </c>
      <c r="E765">
        <v>2</v>
      </c>
      <c r="F765" t="s">
        <v>615</v>
      </c>
      <c r="G765" t="s">
        <v>517</v>
      </c>
      <c r="H765" t="s">
        <v>990</v>
      </c>
      <c r="I765">
        <v>4</v>
      </c>
    </row>
    <row r="766" spans="1:9" x14ac:dyDescent="0.25">
      <c r="A766" t="s">
        <v>88</v>
      </c>
      <c r="B766" t="s">
        <v>272</v>
      </c>
      <c r="C766" s="5">
        <v>42893</v>
      </c>
      <c r="D766">
        <v>2017</v>
      </c>
      <c r="E766">
        <v>6</v>
      </c>
      <c r="F766" t="s">
        <v>615</v>
      </c>
      <c r="G766" t="s">
        <v>517</v>
      </c>
      <c r="H766" t="s">
        <v>991</v>
      </c>
      <c r="I766">
        <v>2</v>
      </c>
    </row>
    <row r="767" spans="1:9" x14ac:dyDescent="0.25">
      <c r="A767" t="s">
        <v>89</v>
      </c>
      <c r="B767" t="s">
        <v>272</v>
      </c>
      <c r="C767" s="5">
        <v>42905</v>
      </c>
      <c r="D767">
        <v>2017</v>
      </c>
      <c r="E767">
        <v>6</v>
      </c>
      <c r="F767" t="s">
        <v>615</v>
      </c>
      <c r="G767" t="s">
        <v>517</v>
      </c>
      <c r="H767" t="s">
        <v>992</v>
      </c>
      <c r="I767">
        <v>0</v>
      </c>
    </row>
    <row r="768" spans="1:9" x14ac:dyDescent="0.25">
      <c r="A768" t="s">
        <v>90</v>
      </c>
      <c r="B768" t="s">
        <v>272</v>
      </c>
      <c r="C768" s="5">
        <v>42910</v>
      </c>
      <c r="D768">
        <v>2017</v>
      </c>
      <c r="E768">
        <v>6</v>
      </c>
      <c r="F768" t="s">
        <v>615</v>
      </c>
      <c r="G768" t="s">
        <v>517</v>
      </c>
      <c r="H768" t="s">
        <v>993</v>
      </c>
      <c r="I768">
        <v>1</v>
      </c>
    </row>
    <row r="769" spans="1:9" x14ac:dyDescent="0.25">
      <c r="A769" t="s">
        <v>91</v>
      </c>
      <c r="B769" t="s">
        <v>274</v>
      </c>
      <c r="C769" s="5">
        <v>42948</v>
      </c>
      <c r="D769">
        <v>2017</v>
      </c>
      <c r="E769">
        <v>8</v>
      </c>
      <c r="F769" t="s">
        <v>615</v>
      </c>
      <c r="G769" t="s">
        <v>517</v>
      </c>
      <c r="H769" t="s">
        <v>994</v>
      </c>
      <c r="I769">
        <v>0</v>
      </c>
    </row>
    <row r="770" spans="1:9" x14ac:dyDescent="0.25">
      <c r="A770" t="s">
        <v>92</v>
      </c>
      <c r="B770" t="s">
        <v>274</v>
      </c>
      <c r="C770" s="5">
        <v>42971</v>
      </c>
      <c r="D770">
        <v>2017</v>
      </c>
      <c r="E770">
        <v>8</v>
      </c>
      <c r="F770" t="s">
        <v>615</v>
      </c>
      <c r="G770" t="s">
        <v>517</v>
      </c>
      <c r="H770" t="s">
        <v>995</v>
      </c>
      <c r="I770">
        <v>0</v>
      </c>
    </row>
    <row r="771" spans="1:9" x14ac:dyDescent="0.25">
      <c r="A771" t="s">
        <v>93</v>
      </c>
      <c r="B771" t="s">
        <v>274</v>
      </c>
      <c r="C771" s="5">
        <v>42977</v>
      </c>
      <c r="D771">
        <v>2017</v>
      </c>
      <c r="E771">
        <v>8</v>
      </c>
      <c r="F771" t="s">
        <v>615</v>
      </c>
      <c r="G771" t="s">
        <v>517</v>
      </c>
      <c r="H771" t="s">
        <v>996</v>
      </c>
      <c r="I771">
        <v>12</v>
      </c>
    </row>
    <row r="772" spans="1:9" x14ac:dyDescent="0.25">
      <c r="A772" t="s">
        <v>94</v>
      </c>
      <c r="B772" t="s">
        <v>276</v>
      </c>
      <c r="C772" s="5">
        <v>43005</v>
      </c>
      <c r="D772">
        <v>2017</v>
      </c>
      <c r="E772">
        <v>9</v>
      </c>
      <c r="F772" t="s">
        <v>615</v>
      </c>
      <c r="G772" t="s">
        <v>517</v>
      </c>
      <c r="H772" t="s">
        <v>997</v>
      </c>
      <c r="I772">
        <v>2</v>
      </c>
    </row>
    <row r="773" spans="1:9" x14ac:dyDescent="0.25">
      <c r="A773" t="s">
        <v>95</v>
      </c>
      <c r="B773" t="s">
        <v>268</v>
      </c>
      <c r="C773" s="5">
        <v>43034</v>
      </c>
      <c r="D773">
        <v>2017</v>
      </c>
      <c r="E773">
        <v>10</v>
      </c>
      <c r="F773" t="s">
        <v>615</v>
      </c>
      <c r="G773" t="s">
        <v>517</v>
      </c>
      <c r="H773" t="s">
        <v>998</v>
      </c>
      <c r="I773">
        <v>8</v>
      </c>
    </row>
    <row r="774" spans="1:9" x14ac:dyDescent="0.25">
      <c r="A774" t="s">
        <v>96</v>
      </c>
      <c r="B774" t="s">
        <v>278</v>
      </c>
      <c r="C774" s="5">
        <v>43165</v>
      </c>
      <c r="D774">
        <v>2018</v>
      </c>
      <c r="E774">
        <v>3</v>
      </c>
      <c r="F774" t="s">
        <v>615</v>
      </c>
      <c r="G774" t="s">
        <v>517</v>
      </c>
      <c r="H774" t="s">
        <v>999</v>
      </c>
      <c r="I774">
        <v>5</v>
      </c>
    </row>
    <row r="775" spans="1:9" x14ac:dyDescent="0.25">
      <c r="A775" t="s">
        <v>97</v>
      </c>
      <c r="B775" t="s">
        <v>280</v>
      </c>
      <c r="C775" s="5">
        <v>43193</v>
      </c>
      <c r="D775">
        <v>2018</v>
      </c>
      <c r="E775">
        <v>4</v>
      </c>
      <c r="F775" t="s">
        <v>615</v>
      </c>
      <c r="G775" t="s">
        <v>517</v>
      </c>
      <c r="H775" t="s">
        <v>1000</v>
      </c>
      <c r="I775">
        <v>7</v>
      </c>
    </row>
    <row r="776" spans="1:9" x14ac:dyDescent="0.25">
      <c r="A776" t="s">
        <v>98</v>
      </c>
      <c r="B776" t="s">
        <v>282</v>
      </c>
      <c r="C776" s="5">
        <v>43238</v>
      </c>
      <c r="D776">
        <v>2018</v>
      </c>
      <c r="E776">
        <v>5</v>
      </c>
      <c r="F776" t="s">
        <v>615</v>
      </c>
      <c r="G776" t="s">
        <v>517</v>
      </c>
      <c r="H776" t="s">
        <v>1001</v>
      </c>
      <c r="I776">
        <v>5</v>
      </c>
    </row>
    <row r="777" spans="1:9" x14ac:dyDescent="0.25">
      <c r="A777" t="s">
        <v>99</v>
      </c>
      <c r="B777" t="s">
        <v>284</v>
      </c>
      <c r="C777" s="5">
        <v>43258</v>
      </c>
      <c r="D777">
        <v>2018</v>
      </c>
      <c r="E777">
        <v>6</v>
      </c>
      <c r="F777" t="s">
        <v>615</v>
      </c>
      <c r="G777" t="s">
        <v>517</v>
      </c>
      <c r="H777" t="s">
        <v>1002</v>
      </c>
      <c r="I777">
        <v>0</v>
      </c>
    </row>
    <row r="778" spans="1:9" x14ac:dyDescent="0.25">
      <c r="A778" t="s">
        <v>100</v>
      </c>
      <c r="B778" t="s">
        <v>284</v>
      </c>
      <c r="C778" s="5">
        <v>43262</v>
      </c>
      <c r="D778">
        <v>2018</v>
      </c>
      <c r="E778">
        <v>6</v>
      </c>
      <c r="F778" t="s">
        <v>615</v>
      </c>
      <c r="G778" t="s">
        <v>517</v>
      </c>
      <c r="H778" t="s">
        <v>1003</v>
      </c>
      <c r="I778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Effort</vt:lpstr>
      <vt:lpstr>Population Trends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 Allyn</dc:creator>
  <cp:lastModifiedBy>Liz Allyn</cp:lastModifiedBy>
  <dcterms:created xsi:type="dcterms:W3CDTF">2024-05-13T17:06:27Z</dcterms:created>
  <dcterms:modified xsi:type="dcterms:W3CDTF">2024-05-13T18:30:50Z</dcterms:modified>
</cp:coreProperties>
</file>