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3\Actividades\Actividad6_Cableado_estructurado\"/>
    </mc:Choice>
  </mc:AlternateContent>
  <xr:revisionPtr revIDLastSave="0" documentId="13_ncr:1_{2D0C6C2E-F625-4E5B-B553-6F7252B6C3D4}" xr6:coauthVersionLast="47" xr6:coauthVersionMax="47" xr10:uidLastSave="{00000000-0000-0000-0000-000000000000}"/>
  <bookViews>
    <workbookView xWindow="28680" yWindow="-120" windowWidth="29040" windowHeight="15840" xr2:uid="{DB1E1576-0C02-43EA-9ECE-F816938952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J28" i="1"/>
  <c r="F26" i="1"/>
  <c r="G26" i="1" s="1"/>
  <c r="H26" i="1" s="1"/>
  <c r="F25" i="1"/>
  <c r="J27" i="1"/>
  <c r="I27" i="1"/>
  <c r="D27" i="1"/>
  <c r="G25" i="1"/>
  <c r="H25" i="1" s="1"/>
  <c r="H24" i="1"/>
  <c r="H23" i="1"/>
  <c r="G24" i="1"/>
  <c r="G23" i="1"/>
  <c r="E24" i="1"/>
  <c r="F24" i="1"/>
  <c r="F23" i="1"/>
  <c r="E23" i="1"/>
  <c r="F22" i="1"/>
  <c r="G22" i="1" s="1"/>
  <c r="H22" i="1" s="1"/>
  <c r="E21" i="1"/>
  <c r="E20" i="1"/>
  <c r="F21" i="1"/>
  <c r="F20" i="1"/>
  <c r="F19" i="1"/>
  <c r="G19" i="1" s="1"/>
  <c r="H19" i="1" s="1"/>
  <c r="E18" i="1"/>
  <c r="G18" i="1" s="1"/>
  <c r="H18" i="1" s="1"/>
  <c r="E17" i="1"/>
  <c r="G17" i="1" s="1"/>
  <c r="H17" i="1" s="1"/>
  <c r="G16" i="1"/>
  <c r="H16" i="1" s="1"/>
  <c r="E15" i="1"/>
  <c r="G15" i="1" s="1"/>
  <c r="H15" i="1" s="1"/>
  <c r="G14" i="1"/>
  <c r="G13" i="1"/>
  <c r="C26" i="1"/>
  <c r="D26" i="1" s="1"/>
  <c r="C25" i="1"/>
  <c r="D25" i="1" s="1"/>
  <c r="C22" i="1"/>
  <c r="C19" i="1"/>
  <c r="C16" i="1"/>
  <c r="C14" i="1"/>
  <c r="C13" i="1"/>
  <c r="A11" i="1"/>
  <c r="C3" i="1"/>
  <c r="E8" i="1"/>
  <c r="E7" i="1"/>
  <c r="E6" i="1"/>
  <c r="E5" i="1"/>
  <c r="E4" i="1"/>
  <c r="E3" i="1"/>
  <c r="E2" i="1"/>
  <c r="D9" i="1"/>
  <c r="C8" i="1"/>
  <c r="C7" i="1"/>
  <c r="C6" i="1"/>
  <c r="C5" i="1"/>
  <c r="C4" i="1"/>
  <c r="C2" i="1"/>
  <c r="H27" i="1" l="1"/>
  <c r="G21" i="1"/>
  <c r="H21" i="1" s="1"/>
  <c r="G20" i="1"/>
  <c r="H20" i="1" s="1"/>
  <c r="E9" i="1"/>
  <c r="D13" i="1"/>
</calcChain>
</file>

<file path=xl/sharedStrings.xml><?xml version="1.0" encoding="utf-8"?>
<sst xmlns="http://schemas.openxmlformats.org/spreadsheetml/2006/main" count="27" uniqueCount="27">
  <si>
    <t>dos conexiones</t>
  </si>
  <si>
    <t>Outlets (2)</t>
  </si>
  <si>
    <t>Personas</t>
  </si>
  <si>
    <t>Dos conexiones por persona</t>
  </si>
  <si>
    <t>Podium (2.5 m)</t>
  </si>
  <si>
    <t>Mesa 1 (7 m)</t>
  </si>
  <si>
    <t>Mesa 2 (11 m)</t>
  </si>
  <si>
    <t>Mesa 3 (14 m)</t>
  </si>
  <si>
    <t>Mesa 4 (16 m)</t>
  </si>
  <si>
    <t>Mesa 5 (3.5 m)</t>
  </si>
  <si>
    <t>Mesa 6 (3.5 m)</t>
  </si>
  <si>
    <t>Horizontal</t>
  </si>
  <si>
    <t>Vertical</t>
  </si>
  <si>
    <t>Suma</t>
  </si>
  <si>
    <t>Total</t>
  </si>
  <si>
    <t>Canaleta Horizontal</t>
  </si>
  <si>
    <t>Canaleta Vertical</t>
  </si>
  <si>
    <t>0 y 1</t>
  </si>
  <si>
    <t>Podium y Mesa 1</t>
  </si>
  <si>
    <t>2 y 3</t>
  </si>
  <si>
    <t>Podium y Mesa 2</t>
  </si>
  <si>
    <t>4 y 5</t>
  </si>
  <si>
    <t>Podium y Mesa 3</t>
  </si>
  <si>
    <t>6 y 7</t>
  </si>
  <si>
    <t>Podium y Mesa 4</t>
  </si>
  <si>
    <t>8 y 9</t>
  </si>
  <si>
    <t>Podium y Mesa 5 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</si>
</sst>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A13D-E444-4250-AD88-A11505544654}">
  <sheetPr>
    <pageSetUpPr fitToPage="1"/>
  </sheetPr>
  <dimension ref="A1:J36"/>
  <sheetViews>
    <sheetView tabSelected="1" workbookViewId="0">
      <selection activeCell="B37" sqref="B37"/>
    </sheetView>
  </sheetViews>
  <sheetFormatPr baseColWidth="10" defaultRowHeight="14.5" x14ac:dyDescent="0.35"/>
  <cols>
    <col min="1" max="1" width="15.7265625" customWidth="1"/>
    <col min="3" max="3" width="25.36328125" customWidth="1"/>
    <col min="9" max="10" width="16.26953125" customWidth="1"/>
  </cols>
  <sheetData>
    <row r="1" spans="1:10" x14ac:dyDescent="0.35">
      <c r="E1" t="s">
        <v>0</v>
      </c>
    </row>
    <row r="2" spans="1:10" x14ac:dyDescent="0.35">
      <c r="A2">
        <v>2.5</v>
      </c>
      <c r="B2">
        <v>1.5</v>
      </c>
      <c r="C2">
        <f>A2/B2</f>
        <v>1.6666666666666667</v>
      </c>
      <c r="D2">
        <v>2</v>
      </c>
      <c r="E2">
        <f>D2*2</f>
        <v>4</v>
      </c>
    </row>
    <row r="3" spans="1:10" x14ac:dyDescent="0.35">
      <c r="A3">
        <v>7</v>
      </c>
      <c r="B3">
        <v>1.5</v>
      </c>
      <c r="C3">
        <f>7/1.5</f>
        <v>4.666666666666667</v>
      </c>
      <c r="D3">
        <v>5</v>
      </c>
      <c r="E3">
        <f t="shared" ref="E3:E8" si="0">D3*2</f>
        <v>10</v>
      </c>
    </row>
    <row r="4" spans="1:10" x14ac:dyDescent="0.35">
      <c r="A4">
        <v>11</v>
      </c>
      <c r="B4">
        <v>1.5</v>
      </c>
      <c r="C4">
        <f t="shared" ref="C4:C7" si="1">A4/B4</f>
        <v>7.333333333333333</v>
      </c>
      <c r="D4">
        <v>8</v>
      </c>
      <c r="E4">
        <f t="shared" si="0"/>
        <v>16</v>
      </c>
    </row>
    <row r="5" spans="1:10" x14ac:dyDescent="0.35">
      <c r="A5">
        <v>14</v>
      </c>
      <c r="B5">
        <v>1.5</v>
      </c>
      <c r="C5">
        <f t="shared" si="1"/>
        <v>9.3333333333333339</v>
      </c>
      <c r="D5">
        <v>10</v>
      </c>
      <c r="E5">
        <f t="shared" si="0"/>
        <v>20</v>
      </c>
    </row>
    <row r="6" spans="1:10" x14ac:dyDescent="0.35">
      <c r="A6">
        <v>16</v>
      </c>
      <c r="B6">
        <v>1.5</v>
      </c>
      <c r="C6">
        <f t="shared" si="1"/>
        <v>10.666666666666666</v>
      </c>
      <c r="D6">
        <v>11</v>
      </c>
      <c r="E6">
        <f t="shared" si="0"/>
        <v>22</v>
      </c>
    </row>
    <row r="7" spans="1:10" x14ac:dyDescent="0.35">
      <c r="A7">
        <v>3.5</v>
      </c>
      <c r="B7">
        <v>1.5</v>
      </c>
      <c r="C7">
        <f t="shared" si="1"/>
        <v>2.3333333333333335</v>
      </c>
      <c r="D7">
        <v>3</v>
      </c>
      <c r="E7">
        <f t="shared" si="0"/>
        <v>6</v>
      </c>
    </row>
    <row r="8" spans="1:10" x14ac:dyDescent="0.35">
      <c r="A8">
        <v>3.5</v>
      </c>
      <c r="B8">
        <v>1.5</v>
      </c>
      <c r="C8">
        <f t="shared" ref="C8" si="2">A8/B8</f>
        <v>2.3333333333333335</v>
      </c>
      <c r="D8">
        <v>3</v>
      </c>
      <c r="E8">
        <f t="shared" si="0"/>
        <v>6</v>
      </c>
    </row>
    <row r="9" spans="1:10" x14ac:dyDescent="0.35">
      <c r="D9" s="1">
        <f>SUM(D2:D8)</f>
        <v>42</v>
      </c>
      <c r="E9" s="1">
        <f>SUM(E2:E8)</f>
        <v>84</v>
      </c>
    </row>
    <row r="11" spans="1:10" x14ac:dyDescent="0.35">
      <c r="A11">
        <f>84/24</f>
        <v>3.5</v>
      </c>
    </row>
    <row r="12" spans="1:10" x14ac:dyDescent="0.35">
      <c r="A12" s="2"/>
      <c r="B12" s="2" t="s">
        <v>2</v>
      </c>
      <c r="C12" s="2" t="s">
        <v>3</v>
      </c>
      <c r="D12" s="2" t="s">
        <v>1</v>
      </c>
      <c r="E12" s="2" t="s">
        <v>11</v>
      </c>
      <c r="F12" s="2" t="s">
        <v>12</v>
      </c>
      <c r="G12" s="2" t="s">
        <v>13</v>
      </c>
      <c r="H12" s="2" t="s">
        <v>14</v>
      </c>
      <c r="I12" s="2" t="s">
        <v>15</v>
      </c>
      <c r="J12" s="2" t="s">
        <v>16</v>
      </c>
    </row>
    <row r="13" spans="1:10" x14ac:dyDescent="0.35">
      <c r="A13" s="2" t="s">
        <v>4</v>
      </c>
      <c r="B13" s="2">
        <v>2</v>
      </c>
      <c r="C13" s="2">
        <f>B13*2</f>
        <v>4</v>
      </c>
      <c r="D13" s="2">
        <f>C13/2</f>
        <v>2</v>
      </c>
      <c r="E13" s="2">
        <v>2.5</v>
      </c>
      <c r="F13" s="2">
        <v>1</v>
      </c>
      <c r="G13" s="2">
        <f>E13+F13</f>
        <v>3.5</v>
      </c>
      <c r="H13" s="2">
        <f>G13*C13</f>
        <v>14</v>
      </c>
      <c r="I13" s="2">
        <v>2.5</v>
      </c>
      <c r="J13" s="2">
        <v>8</v>
      </c>
    </row>
    <row r="14" spans="1:10" x14ac:dyDescent="0.35">
      <c r="A14" s="2" t="s">
        <v>5</v>
      </c>
      <c r="B14" s="2">
        <v>5</v>
      </c>
      <c r="C14" s="2">
        <f>B14*2</f>
        <v>10</v>
      </c>
      <c r="D14" s="2">
        <v>3</v>
      </c>
      <c r="E14" s="2">
        <v>2.5</v>
      </c>
      <c r="F14" s="2">
        <v>2.4</v>
      </c>
      <c r="G14" s="2">
        <f>E14+F14</f>
        <v>4.9000000000000004</v>
      </c>
      <c r="H14" s="2">
        <f>G14*D14*2</f>
        <v>29.400000000000002</v>
      </c>
      <c r="I14" s="2">
        <v>7</v>
      </c>
      <c r="J14" s="2"/>
    </row>
    <row r="15" spans="1:10" x14ac:dyDescent="0.35">
      <c r="A15" s="2"/>
      <c r="B15" s="2"/>
      <c r="C15" s="2"/>
      <c r="D15" s="2">
        <v>2</v>
      </c>
      <c r="E15" s="2">
        <f>2.5+(7/2)</f>
        <v>6</v>
      </c>
      <c r="F15" s="2">
        <v>2.4</v>
      </c>
      <c r="G15" s="2">
        <f>E15+F15</f>
        <v>8.4</v>
      </c>
      <c r="H15" s="2">
        <f t="shared" ref="H15:H19" si="3">G15*D15*2</f>
        <v>33.6</v>
      </c>
      <c r="I15" s="2"/>
      <c r="J15" s="2"/>
    </row>
    <row r="16" spans="1:10" x14ac:dyDescent="0.35">
      <c r="A16" s="2" t="s">
        <v>6</v>
      </c>
      <c r="B16" s="2">
        <v>8</v>
      </c>
      <c r="C16" s="2">
        <f t="shared" ref="C16:C26" si="4">B16*2</f>
        <v>16</v>
      </c>
      <c r="D16" s="2">
        <v>4</v>
      </c>
      <c r="E16" s="2">
        <v>2.5</v>
      </c>
      <c r="F16" s="2">
        <v>3.8</v>
      </c>
      <c r="G16" s="2">
        <f>E16+F16</f>
        <v>6.3</v>
      </c>
      <c r="H16" s="2">
        <f t="shared" si="3"/>
        <v>50.4</v>
      </c>
      <c r="I16" s="2">
        <v>11</v>
      </c>
      <c r="J16" s="2"/>
    </row>
    <row r="17" spans="1:10" x14ac:dyDescent="0.35">
      <c r="A17" s="2"/>
      <c r="B17" s="2"/>
      <c r="C17" s="2"/>
      <c r="D17" s="2">
        <v>2</v>
      </c>
      <c r="E17" s="2">
        <f>2.5+(11/2)</f>
        <v>8</v>
      </c>
      <c r="F17" s="2">
        <v>3.8</v>
      </c>
      <c r="G17" s="2">
        <f t="shared" ref="G17:G19" si="5">E17+F17</f>
        <v>11.8</v>
      </c>
      <c r="H17" s="2">
        <f t="shared" si="3"/>
        <v>47.2</v>
      </c>
      <c r="I17" s="2"/>
      <c r="J17" s="2"/>
    </row>
    <row r="18" spans="1:10" x14ac:dyDescent="0.35">
      <c r="A18" s="2"/>
      <c r="B18" s="2"/>
      <c r="C18" s="2"/>
      <c r="D18" s="2">
        <v>2</v>
      </c>
      <c r="E18" s="2">
        <f>2.5+(11/4)</f>
        <v>5.25</v>
      </c>
      <c r="F18" s="2">
        <v>3.8</v>
      </c>
      <c r="G18" s="2">
        <f t="shared" si="5"/>
        <v>9.0500000000000007</v>
      </c>
      <c r="H18" s="2">
        <f t="shared" si="3"/>
        <v>36.200000000000003</v>
      </c>
      <c r="I18" s="2"/>
      <c r="J18" s="2"/>
    </row>
    <row r="19" spans="1:10" x14ac:dyDescent="0.35">
      <c r="A19" s="2" t="s">
        <v>7</v>
      </c>
      <c r="B19" s="2">
        <v>10</v>
      </c>
      <c r="C19" s="2">
        <f t="shared" si="4"/>
        <v>20</v>
      </c>
      <c r="D19" s="2">
        <v>4</v>
      </c>
      <c r="E19" s="2">
        <v>2.5</v>
      </c>
      <c r="F19" s="2">
        <f xml:space="preserve"> 4 +( 0.4*3)</f>
        <v>5.2</v>
      </c>
      <c r="G19" s="2">
        <f t="shared" si="5"/>
        <v>7.7</v>
      </c>
      <c r="H19" s="2">
        <f t="shared" si="3"/>
        <v>61.6</v>
      </c>
      <c r="I19" s="2">
        <v>14</v>
      </c>
      <c r="J19" s="2"/>
    </row>
    <row r="20" spans="1:10" x14ac:dyDescent="0.35">
      <c r="A20" s="2"/>
      <c r="B20" s="2"/>
      <c r="C20" s="2"/>
      <c r="D20" s="2">
        <v>2</v>
      </c>
      <c r="E20" s="2">
        <f>2.5+(14/2)</f>
        <v>9.5</v>
      </c>
      <c r="F20" s="2">
        <f t="shared" ref="F20:F21" si="6" xml:space="preserve"> 4 +( 0.4*3)</f>
        <v>5.2</v>
      </c>
      <c r="G20" s="2">
        <f t="shared" ref="G20:G26" si="7">E20+F20</f>
        <v>14.7</v>
      </c>
      <c r="H20" s="2">
        <f t="shared" ref="H20:H26" si="8">G20*D20*2</f>
        <v>58.8</v>
      </c>
      <c r="I20" s="2"/>
      <c r="J20" s="2"/>
    </row>
    <row r="21" spans="1:10" x14ac:dyDescent="0.35">
      <c r="A21" s="2"/>
      <c r="B21" s="2"/>
      <c r="C21" s="2"/>
      <c r="D21" s="2">
        <v>4</v>
      </c>
      <c r="E21" s="2">
        <f>2.5+(14/4)</f>
        <v>6</v>
      </c>
      <c r="F21" s="2">
        <f t="shared" si="6"/>
        <v>5.2</v>
      </c>
      <c r="G21" s="2">
        <f t="shared" si="7"/>
        <v>11.2</v>
      </c>
      <c r="H21" s="2">
        <f t="shared" si="8"/>
        <v>89.6</v>
      </c>
      <c r="I21" s="2"/>
      <c r="J21" s="2"/>
    </row>
    <row r="22" spans="1:10" x14ac:dyDescent="0.35">
      <c r="A22" s="2" t="s">
        <v>8</v>
      </c>
      <c r="B22" s="2">
        <v>11</v>
      </c>
      <c r="C22" s="2">
        <f t="shared" si="4"/>
        <v>22</v>
      </c>
      <c r="D22" s="2">
        <v>4</v>
      </c>
      <c r="E22" s="2">
        <v>2.5</v>
      </c>
      <c r="F22" s="2">
        <f>5 + (0.4*4)</f>
        <v>6.6</v>
      </c>
      <c r="G22" s="2">
        <f t="shared" si="7"/>
        <v>9.1</v>
      </c>
      <c r="H22" s="2">
        <f t="shared" si="8"/>
        <v>72.8</v>
      </c>
      <c r="I22" s="2">
        <v>16</v>
      </c>
      <c r="J22" s="2"/>
    </row>
    <row r="23" spans="1:10" x14ac:dyDescent="0.35">
      <c r="A23" s="2"/>
      <c r="B23" s="2"/>
      <c r="C23" s="2"/>
      <c r="D23" s="2">
        <v>3</v>
      </c>
      <c r="E23" s="2">
        <f>2.5+(16/2)</f>
        <v>10.5</v>
      </c>
      <c r="F23" s="2">
        <f>5 + (0.4*4)</f>
        <v>6.6</v>
      </c>
      <c r="G23" s="2">
        <f t="shared" si="7"/>
        <v>17.100000000000001</v>
      </c>
      <c r="H23" s="2">
        <f t="shared" si="8"/>
        <v>102.60000000000001</v>
      </c>
      <c r="I23" s="2"/>
      <c r="J23" s="2"/>
    </row>
    <row r="24" spans="1:10" x14ac:dyDescent="0.35">
      <c r="A24" s="2"/>
      <c r="B24" s="2"/>
      <c r="C24" s="2"/>
      <c r="D24" s="2">
        <v>4</v>
      </c>
      <c r="E24" s="2">
        <f>2.5+(16/4)</f>
        <v>6.5</v>
      </c>
      <c r="F24" s="2">
        <f>5 + (0.4*4)</f>
        <v>6.6</v>
      </c>
      <c r="G24" s="2">
        <f t="shared" si="7"/>
        <v>13.1</v>
      </c>
      <c r="H24" s="2">
        <f t="shared" si="8"/>
        <v>104.8</v>
      </c>
      <c r="I24" s="2"/>
      <c r="J24" s="2"/>
    </row>
    <row r="25" spans="1:10" x14ac:dyDescent="0.35">
      <c r="A25" s="2" t="s">
        <v>9</v>
      </c>
      <c r="B25" s="2">
        <v>3</v>
      </c>
      <c r="C25" s="2">
        <f t="shared" si="4"/>
        <v>6</v>
      </c>
      <c r="D25" s="2">
        <f t="shared" ref="D25:D26" si="9">C25/2</f>
        <v>3</v>
      </c>
      <c r="E25" s="2">
        <v>9</v>
      </c>
      <c r="F25" s="2">
        <f>5 + (0.4*4)</f>
        <v>6.6</v>
      </c>
      <c r="G25" s="2">
        <f t="shared" si="7"/>
        <v>15.6</v>
      </c>
      <c r="H25" s="2">
        <f t="shared" si="8"/>
        <v>93.6</v>
      </c>
      <c r="I25" s="2">
        <v>1</v>
      </c>
      <c r="J25" s="2"/>
    </row>
    <row r="26" spans="1:10" x14ac:dyDescent="0.35">
      <c r="A26" s="2" t="s">
        <v>10</v>
      </c>
      <c r="B26" s="2">
        <v>3</v>
      </c>
      <c r="C26" s="2">
        <f t="shared" si="4"/>
        <v>6</v>
      </c>
      <c r="D26" s="2">
        <f t="shared" si="9"/>
        <v>3</v>
      </c>
      <c r="E26" s="2">
        <v>9</v>
      </c>
      <c r="F26" s="2">
        <f>5 + (0.4*4)</f>
        <v>6.6</v>
      </c>
      <c r="G26" s="2">
        <f t="shared" si="7"/>
        <v>15.6</v>
      </c>
      <c r="H26" s="2">
        <f t="shared" si="8"/>
        <v>93.6</v>
      </c>
      <c r="I26" s="2">
        <v>1</v>
      </c>
      <c r="J26" s="2"/>
    </row>
    <row r="27" spans="1:10" x14ac:dyDescent="0.35">
      <c r="D27" s="3">
        <f>SUM(D13:D26)</f>
        <v>42</v>
      </c>
      <c r="H27" s="2">
        <f>SUM(H13:H26)</f>
        <v>888.2</v>
      </c>
      <c r="I27" s="2">
        <f>SUM(I13:I26)</f>
        <v>52.5</v>
      </c>
      <c r="J27" s="2">
        <f>SUM(J13:J26)</f>
        <v>8</v>
      </c>
    </row>
    <row r="28" spans="1:10" x14ac:dyDescent="0.35">
      <c r="J28">
        <f>I27+J27</f>
        <v>60.5</v>
      </c>
    </row>
    <row r="32" spans="1:10" x14ac:dyDescent="0.35">
      <c r="A32" t="s">
        <v>17</v>
      </c>
      <c r="B32" t="s">
        <v>18</v>
      </c>
    </row>
    <row r="33" spans="1:2" x14ac:dyDescent="0.35">
      <c r="A33" t="s">
        <v>19</v>
      </c>
      <c r="B33" t="s">
        <v>20</v>
      </c>
    </row>
    <row r="34" spans="1:2" x14ac:dyDescent="0.35">
      <c r="A34" t="s">
        <v>21</v>
      </c>
      <c r="B34" t="s">
        <v>22</v>
      </c>
    </row>
    <row r="35" spans="1:2" x14ac:dyDescent="0.35">
      <c r="A35" t="s">
        <v>23</v>
      </c>
      <c r="B35" t="s">
        <v>24</v>
      </c>
    </row>
    <row r="36" spans="1:2" x14ac:dyDescent="0.35">
      <c r="A36" t="s">
        <v>25</v>
      </c>
      <c r="B36" t="s">
        <v>26</v>
      </c>
    </row>
  </sheetData>
  <pageMargins left="0.7" right="0.7" top="0.75" bottom="0.75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cp:lastPrinted>2022-05-20T13:56:29Z</cp:lastPrinted>
  <dcterms:created xsi:type="dcterms:W3CDTF">2022-04-08T16:06:01Z</dcterms:created>
  <dcterms:modified xsi:type="dcterms:W3CDTF">2023-05-19T05:57:37Z</dcterms:modified>
</cp:coreProperties>
</file>