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00614578\Documents\C_Pensamiento\PensamientoC\Calendario2019\Presentaciones\Semana5\"/>
    </mc:Choice>
  </mc:AlternateContent>
  <xr:revisionPtr revIDLastSave="0" documentId="13_ncr:1_{1BB2C408-5246-4AFA-8833-AF0D227687A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laboradores" sheetId="1" r:id="rId1"/>
    <sheet name="Nombre" sheetId="7" r:id="rId2"/>
    <sheet name="Ejercicio" sheetId="2" r:id="rId3"/>
    <sheet name="Cumpleañeros" sheetId="3" r:id="rId4"/>
    <sheet name="Total" sheetId="4" r:id="rId5"/>
    <sheet name="Estados" sheetId="5" r:id="rId6"/>
    <sheet name="BuscarV" sheetId="6" r:id="rId7"/>
  </sheets>
  <definedNames>
    <definedName name="_xlnm._FilterDatabase" localSheetId="0" hidden="1">Colaboradores!$A$1:$I$226</definedName>
    <definedName name="_xlnm._FilterDatabase" localSheetId="1" hidden="1">Nombre!$A$1:$A$24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7" l="1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D14" i="6"/>
  <c r="D13" i="6"/>
  <c r="D12" i="6"/>
  <c r="D11" i="6"/>
  <c r="D10" i="6"/>
  <c r="D9" i="6"/>
  <c r="D8" i="6"/>
  <c r="D7" i="6"/>
  <c r="D6" i="6"/>
  <c r="D5" i="6"/>
  <c r="D4" i="6"/>
  <c r="D3" i="6"/>
  <c r="C14" i="6"/>
  <c r="C13" i="6"/>
  <c r="C12" i="6"/>
  <c r="C11" i="6"/>
  <c r="C10" i="6"/>
  <c r="C9" i="6"/>
  <c r="C8" i="6"/>
  <c r="C7" i="6"/>
  <c r="C6" i="6"/>
  <c r="C5" i="6"/>
  <c r="C4" i="6"/>
  <c r="C3" i="6"/>
  <c r="D2" i="6"/>
  <c r="C2" i="6"/>
  <c r="B14" i="6" l="1"/>
  <c r="B13" i="6"/>
  <c r="B12" i="6"/>
  <c r="B11" i="6"/>
  <c r="B10" i="6"/>
  <c r="B9" i="6"/>
  <c r="B8" i="6"/>
  <c r="B7" i="6"/>
  <c r="B6" i="6"/>
  <c r="B5" i="6"/>
  <c r="B4" i="6"/>
  <c r="B3" i="6"/>
  <c r="B2" i="6"/>
  <c r="B11" i="4"/>
  <c r="B8" i="4"/>
  <c r="B7" i="4"/>
  <c r="B7" i="5" l="1"/>
  <c r="B4" i="5"/>
  <c r="B8" i="5"/>
  <c r="B9" i="5"/>
  <c r="B6" i="5"/>
  <c r="B5" i="5"/>
  <c r="B3" i="5"/>
  <c r="B2" i="5"/>
  <c r="O1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B3" i="4"/>
  <c r="B2" i="4"/>
  <c r="N2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B13" i="3"/>
  <c r="B12" i="3"/>
  <c r="B11" i="3"/>
  <c r="B10" i="3"/>
  <c r="B9" i="3"/>
  <c r="B8" i="3"/>
  <c r="B7" i="3"/>
  <c r="B6" i="3"/>
  <c r="B5" i="3"/>
  <c r="B4" i="3"/>
  <c r="B3" i="3"/>
  <c r="B2" i="3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B51" i="2" l="1"/>
  <c r="B52" i="2"/>
  <c r="B53" i="2"/>
  <c r="B54" i="2"/>
  <c r="B55" i="2"/>
  <c r="B56" i="2"/>
  <c r="B57" i="2"/>
  <c r="B58" i="2"/>
  <c r="B59" i="2"/>
  <c r="B60" i="2"/>
  <c r="B61" i="2"/>
  <c r="B62" i="2"/>
  <c r="B50" i="2"/>
</calcChain>
</file>

<file path=xl/sharedStrings.xml><?xml version="1.0" encoding="utf-8"?>
<sst xmlns="http://schemas.openxmlformats.org/spreadsheetml/2006/main" count="1532" uniqueCount="734">
  <si>
    <t xml:space="preserve">RFC </t>
  </si>
  <si>
    <t xml:space="preserve">NOMBRE </t>
  </si>
  <si>
    <t>FUNCION</t>
  </si>
  <si>
    <t>FECHA INICIO CONTRATO</t>
  </si>
  <si>
    <t>FECHA FIN CONTRATO</t>
  </si>
  <si>
    <t>FUAN820323P41</t>
  </si>
  <si>
    <t>FUAN820323MGRNLT05</t>
  </si>
  <si>
    <t>FOLN620313TK8</t>
  </si>
  <si>
    <t>FOLN620313HSRLYX00</t>
  </si>
  <si>
    <t>GANM780401I61</t>
  </si>
  <si>
    <t>GANM780401HGRLVR06</t>
  </si>
  <si>
    <t>FORB7807097L7</t>
  </si>
  <si>
    <t>FORB780709HDFLYN01</t>
  </si>
  <si>
    <t>FOAJ780210EJ4</t>
  </si>
  <si>
    <t>FOAJ780210HGRLDR09</t>
  </si>
  <si>
    <t>VABI820909QM4</t>
  </si>
  <si>
    <t>VABI820909HGRZLL07</t>
  </si>
  <si>
    <t>CABL860422CQA</t>
  </si>
  <si>
    <t>CABL860422MVZSRZ18</t>
  </si>
  <si>
    <t>AABU841027LH8</t>
  </si>
  <si>
    <t>AABU841027HMCLSR03</t>
  </si>
  <si>
    <t>CABE830602V83</t>
  </si>
  <si>
    <t>CABE830602HGRBTM06</t>
  </si>
  <si>
    <t>GABO810802KI4</t>
  </si>
  <si>
    <t>GABO810802HGRRRM06</t>
  </si>
  <si>
    <t>AECM820304Q48</t>
  </si>
  <si>
    <t>AECM820304HGRCMG01</t>
  </si>
  <si>
    <t>HECL7502051B0</t>
  </si>
  <si>
    <t>HECL750205HGRRRS04</t>
  </si>
  <si>
    <t>BECR830916AQ4</t>
  </si>
  <si>
    <t>BECR830916HGRLRB02</t>
  </si>
  <si>
    <t>BACO781126L41</t>
  </si>
  <si>
    <t>BACO781126HGRRRM02</t>
  </si>
  <si>
    <t>CUCG8306104MA</t>
  </si>
  <si>
    <t>CUCG830610HGRVRN01</t>
  </si>
  <si>
    <t>SODN800819FZ3</t>
  </si>
  <si>
    <t>SODN800819MGRLZL01</t>
  </si>
  <si>
    <t>DAEA860424150</t>
  </si>
  <si>
    <t>DAEA860424HGRMSL07</t>
  </si>
  <si>
    <t>GUGS6301149P2</t>
  </si>
  <si>
    <t>GUGS630104HGRVLM08</t>
  </si>
  <si>
    <t>DEGI6401184A4</t>
  </si>
  <si>
    <t>DEGI640118HDFLRG01</t>
  </si>
  <si>
    <t>COGD841021J88</t>
  </si>
  <si>
    <t>COGD841021HGRRTR03</t>
  </si>
  <si>
    <t>ROJU831030H87</t>
  </si>
  <si>
    <t>ROJU831030HGRNRZ08</t>
  </si>
  <si>
    <t>GALA670117US9</t>
  </si>
  <si>
    <t>GALA670117HGRRMN04</t>
  </si>
  <si>
    <t>VALC7112087D0</t>
  </si>
  <si>
    <t>VALC711208MGRZPN02</t>
  </si>
  <si>
    <t>GUMF7210045X9</t>
  </si>
  <si>
    <t>GUMF721004HGRTRR04</t>
  </si>
  <si>
    <t>AUNL760415TV8</t>
  </si>
  <si>
    <t>AUNL760415HGRSVS09</t>
  </si>
  <si>
    <t>GOPE841106534</t>
  </si>
  <si>
    <t>GOPE841106HGRNRD08</t>
  </si>
  <si>
    <t>TAPM741007PG9</t>
  </si>
  <si>
    <t>TAPM741007HGRQRG08</t>
  </si>
  <si>
    <t>TOPN840414SMA</t>
  </si>
  <si>
    <t>TOPN840414MGRRRT02</t>
  </si>
  <si>
    <t>GORJ880909AB3</t>
  </si>
  <si>
    <t>GORJ880909HGRNNN06</t>
  </si>
  <si>
    <t>UARJ650317GZ1</t>
  </si>
  <si>
    <t>UARJ650317HMCGVS07</t>
  </si>
  <si>
    <t>GARR7410074F1</t>
  </si>
  <si>
    <t>GARR741007HGRRMB02</t>
  </si>
  <si>
    <t>AASD761229692</t>
  </si>
  <si>
    <t>AASD761229HGRNLV09</t>
  </si>
  <si>
    <t>RUSV8503277P1</t>
  </si>
  <si>
    <t>RUSV850327MGRMSR06</t>
  </si>
  <si>
    <t>RIBG7112142Q2</t>
  </si>
  <si>
    <t>RIBG711214HGRVRL10</t>
  </si>
  <si>
    <t>AOCL731222DRA</t>
  </si>
  <si>
    <t>AOCL730322HGRRTN05</t>
  </si>
  <si>
    <t>ROHL6707046D3</t>
  </si>
  <si>
    <t>ROHL670704HGRJRS06</t>
  </si>
  <si>
    <t>CUMF800909ABA</t>
  </si>
  <si>
    <t>CUMF800909MGRRNB07</t>
  </si>
  <si>
    <t>SENL830522IW4</t>
  </si>
  <si>
    <t>SENL830522HGRVVS02</t>
  </si>
  <si>
    <t>HEPL770118AU5</t>
  </si>
  <si>
    <t>HEPL770118HGRRRS08</t>
  </si>
  <si>
    <t>FIRK820906LI4</t>
  </si>
  <si>
    <t>FIRK820906MGRGMN02</t>
  </si>
  <si>
    <t>BARJ630503LQ3</t>
  </si>
  <si>
    <t>BARJ630503HGRRDV00</t>
  </si>
  <si>
    <t>AARF580605HZ5</t>
  </si>
  <si>
    <t>AARF580605HGRNQR09</t>
  </si>
  <si>
    <t>GASY810404S14</t>
  </si>
  <si>
    <t>GASY810404MDFRNN00</t>
  </si>
  <si>
    <t>CASC780629868</t>
  </si>
  <si>
    <t>CASC780629HHGSLS04</t>
  </si>
  <si>
    <t>CUVO770914D36</t>
  </si>
  <si>
    <t>CUVO770914MGRVLL03</t>
  </si>
  <si>
    <t>AACJ740824AI7</t>
  </si>
  <si>
    <t>AACJ740824MDFNPY08</t>
  </si>
  <si>
    <t>JECL810505A66</t>
  </si>
  <si>
    <t>JECL810505MGRSRR01</t>
  </si>
  <si>
    <t>AAGJ811224PC4</t>
  </si>
  <si>
    <t>AAGJ811224HGRDDS04</t>
  </si>
  <si>
    <t>HEHV780521J41</t>
  </si>
  <si>
    <t>HEHV780521HGRRRL07</t>
  </si>
  <si>
    <t>TEAO800731S81</t>
  </si>
  <si>
    <t>TEAO800731HGRXNL08</t>
  </si>
  <si>
    <t>BEAN620910GG9</t>
  </si>
  <si>
    <t>BEAN620910HGRRBC04</t>
  </si>
  <si>
    <t>CAAM770722562</t>
  </si>
  <si>
    <t>CAAM770722HDFXCR01</t>
  </si>
  <si>
    <t>DIAL471011BB1</t>
  </si>
  <si>
    <t>DIAL600923HGRZRN08</t>
  </si>
  <si>
    <t>AAAS5809084BZ</t>
  </si>
  <si>
    <t>AAAS580908HGRLDR03</t>
  </si>
  <si>
    <t>CAAM781117819</t>
  </si>
  <si>
    <t>CAAM781117HGRBDG13</t>
  </si>
  <si>
    <t>GUAE8002218U9</t>
  </si>
  <si>
    <t>GUAE800221MGRTDM16</t>
  </si>
  <si>
    <t>GUAK831206IT1</t>
  </si>
  <si>
    <t>GUAK831206MGRTDR04</t>
  </si>
  <si>
    <t>HEAA830712IR9</t>
  </si>
  <si>
    <t>HEAA830712HGRRDL09</t>
  </si>
  <si>
    <t>CAAR8710048P9</t>
  </si>
  <si>
    <t>CAAR871004HGRRGL00</t>
  </si>
  <si>
    <t>GAAH671022DR9</t>
  </si>
  <si>
    <t>GAAH671022HGRRGC06</t>
  </si>
  <si>
    <t>AOAM780620770</t>
  </si>
  <si>
    <t>AOAM780620HGRRGL04</t>
  </si>
  <si>
    <t>GAAC810220GD3</t>
  </si>
  <si>
    <t>GAAC810220HGRRGR01</t>
  </si>
  <si>
    <t>DIAR8503037W8</t>
  </si>
  <si>
    <t>DIAR850303MGRZHC03</t>
  </si>
  <si>
    <t>GOAH520605N64</t>
  </si>
  <si>
    <t>GOAH520605HGRMCR01</t>
  </si>
  <si>
    <t>GOAG770302MB1</t>
  </si>
  <si>
    <t>GOAG770302MGRNLD03</t>
  </si>
  <si>
    <t>AAAM620130SI9</t>
  </si>
  <si>
    <t>AAAM620130HGRLLR00</t>
  </si>
  <si>
    <t>BAAD710915EV0</t>
  </si>
  <si>
    <t>BAAD710915HDFRLN02</t>
  </si>
  <si>
    <t>SAAJ411123CK5</t>
  </si>
  <si>
    <t>SAAJ411123HGRNNN02</t>
  </si>
  <si>
    <t>AEAE850722G96</t>
  </si>
  <si>
    <t>AEAE850722MGRLPT13</t>
  </si>
  <si>
    <t>DIAV821108IJ5</t>
  </si>
  <si>
    <t>DIAV821108HGRZRL06</t>
  </si>
  <si>
    <t>SAAL8206303V5</t>
  </si>
  <si>
    <t>SAAL820630MGRNRC00</t>
  </si>
  <si>
    <t>DIAL6009237V4</t>
  </si>
  <si>
    <t>COAO781107PW5</t>
  </si>
  <si>
    <t>COAO781107HGRRRM02</t>
  </si>
  <si>
    <t>CAAI830916QN8</t>
  </si>
  <si>
    <t>CAAI830916HGRSSR25</t>
  </si>
  <si>
    <t>HEAN8103055C9</t>
  </si>
  <si>
    <t>HEAM810305HMCRSR01</t>
  </si>
  <si>
    <t>VEAH5312241QA</t>
  </si>
  <si>
    <t>VEAH531224HGRGSR06</t>
  </si>
  <si>
    <t>GUAI841209218</t>
  </si>
  <si>
    <t>GUAI841209MGRRVT02</t>
  </si>
  <si>
    <t>AAAA6505104L6</t>
  </si>
  <si>
    <t>AAAA650510HGRBYN06</t>
  </si>
  <si>
    <t>DIAF701120FEA</t>
  </si>
  <si>
    <t>DIAF701120HGRZYL05</t>
  </si>
  <si>
    <t>CABA711105KZ4</t>
  </si>
  <si>
    <t>CABA711105HDFLRL02</t>
  </si>
  <si>
    <t>CABA710123FQ9</t>
  </si>
  <si>
    <t>CABA710123HGRRRL16</t>
  </si>
  <si>
    <t>RIBP7611024B6</t>
  </si>
  <si>
    <t>RIBP761102HDFSRD04</t>
  </si>
  <si>
    <t>SOBC840109D75</t>
  </si>
  <si>
    <t>SOBC840109MGRTTR01</t>
  </si>
  <si>
    <t>AEBG721003331</t>
  </si>
  <si>
    <t>AEBG721003HGRSLR04</t>
  </si>
  <si>
    <t>CABL641223EZA</t>
  </si>
  <si>
    <t>CABL641223HGRHLS04</t>
  </si>
  <si>
    <t>GABF671126M11</t>
  </si>
  <si>
    <t>GABF671126HGRRLL06</t>
  </si>
  <si>
    <t>CIBV6305142D5</t>
  </si>
  <si>
    <t>CIBV630514HDFRLCO1</t>
  </si>
  <si>
    <t>AABS7606056Q2</t>
  </si>
  <si>
    <t>AABS760605HGRLNL06</t>
  </si>
  <si>
    <t>RUBC741227JQ3</t>
  </si>
  <si>
    <t>RUBC741227MGRZNP00</t>
  </si>
  <si>
    <t>SABA850706H85</t>
  </si>
  <si>
    <t>SABA850706MGRLRN02</t>
  </si>
  <si>
    <t>SABB570911RR2</t>
  </si>
  <si>
    <t>SABB570911HGRNRN06</t>
  </si>
  <si>
    <t>BEBC860114FA6</t>
  </si>
  <si>
    <t>BEBC860114MGRRRN04</t>
  </si>
  <si>
    <t>GABS850924BI1</t>
  </si>
  <si>
    <t>GABS850924HGRRRL08</t>
  </si>
  <si>
    <t>AUBA7010085S4</t>
  </si>
  <si>
    <t>AUBA701008MGRGRL04</t>
  </si>
  <si>
    <t>CXCA6111104I0</t>
  </si>
  <si>
    <t>CXCA611110HGRTBN05</t>
  </si>
  <si>
    <t>SOCM800129J6A</t>
  </si>
  <si>
    <t>SOCM800129HGRLLR08</t>
  </si>
  <si>
    <t>AACP8306077E7</t>
  </si>
  <si>
    <t>AACP830607MGRMLM02</t>
  </si>
  <si>
    <t>AUCS7212057F7</t>
  </si>
  <si>
    <t>AUCS721205HGROMD05</t>
  </si>
  <si>
    <t>ROCF730525A69</t>
  </si>
  <si>
    <t>ROCF730525MGRSMB05</t>
  </si>
  <si>
    <t>GUCJ8410176U7</t>
  </si>
  <si>
    <t>GUCJ841017HGRRNL08</t>
  </si>
  <si>
    <t>VECA630624E62</t>
  </si>
  <si>
    <t>VECA630624MGRGRS20</t>
  </si>
  <si>
    <t>CECA810813DK1</t>
  </si>
  <si>
    <t>CECA810813HGRRRB29</t>
  </si>
  <si>
    <t>AICD8411282T3</t>
  </si>
  <si>
    <t>AICD841128MGRVSL03</t>
  </si>
  <si>
    <t>GACG791002MDS</t>
  </si>
  <si>
    <t>GACG791002MDFSB09</t>
  </si>
  <si>
    <t>ROCE770715213</t>
  </si>
  <si>
    <t>ROCE770715MGRMSL03</t>
  </si>
  <si>
    <t>BACJ6405272B3</t>
  </si>
  <si>
    <t>BACJ640527MGRRSN00</t>
  </si>
  <si>
    <t>GACL771126D48</t>
  </si>
  <si>
    <t>GACL771126MGRRSZ09</t>
  </si>
  <si>
    <t>VACE711219CP7</t>
  </si>
  <si>
    <t>VACE711219HGRLSD00</t>
  </si>
  <si>
    <t>HECA831217CN7</t>
  </si>
  <si>
    <t>HECA831217MGRRSN05</t>
  </si>
  <si>
    <t>AACL800811668</t>
  </si>
  <si>
    <t>AACL800811MGRDSL04</t>
  </si>
  <si>
    <t>AACJ581110KU4</t>
  </si>
  <si>
    <t>AACJ581110HGRLSM03</t>
  </si>
  <si>
    <t>BECP730330S89</t>
  </si>
  <si>
    <t>BECP730330HDFLST04</t>
  </si>
  <si>
    <t>GACJ620701I64</t>
  </si>
  <si>
    <t>GACJ620701HGRRSR03</t>
  </si>
  <si>
    <t>VICJ5510164SA</t>
  </si>
  <si>
    <t>VICJ551016HGRLSN04</t>
  </si>
  <si>
    <t>FOCA6904254T0</t>
  </si>
  <si>
    <t>FOCA690425HGRLTL09</t>
  </si>
  <si>
    <t>TOCR590702NP7</t>
  </si>
  <si>
    <t>TOCR590702HGRRRG05</t>
  </si>
  <si>
    <t>BECG681102367</t>
  </si>
  <si>
    <t>BECG681106MGRRHD04</t>
  </si>
  <si>
    <t>CACL6804241N1</t>
  </si>
  <si>
    <t>CACL680424HGRRHN06</t>
  </si>
  <si>
    <t>AICD5808043C0</t>
  </si>
  <si>
    <t>AICD580804HGRVNM13</t>
  </si>
  <si>
    <t>DOCG840521JN0</t>
  </si>
  <si>
    <t>DOCG840521MGRMNL00</t>
  </si>
  <si>
    <t>BECU800328FR4</t>
  </si>
  <si>
    <t>BECU800328HMSTRF02</t>
  </si>
  <si>
    <t>SOCG580531CK7</t>
  </si>
  <si>
    <t>SOCG580531MDFTRR00</t>
  </si>
  <si>
    <t>GACM480921CD3</t>
  </si>
  <si>
    <t>GACM480921HGRLRG01</t>
  </si>
  <si>
    <t>CXCA780218IK1</t>
  </si>
  <si>
    <t>CXCA780218HGRMRN01</t>
  </si>
  <si>
    <t>SACE550715CJ6</t>
  </si>
  <si>
    <t>SACE550715HVZNRN07</t>
  </si>
  <si>
    <t>VACH830611S79</t>
  </si>
  <si>
    <t>VACH830611MGRZRY08</t>
  </si>
  <si>
    <t>VICA500116UC6</t>
  </si>
  <si>
    <t>VICA500116HGRLRN09</t>
  </si>
  <si>
    <t>ROCA5706154VA</t>
  </si>
  <si>
    <t>ROCA570615HGRMVR09</t>
  </si>
  <si>
    <t>AACN690909FY3</t>
  </si>
  <si>
    <t>AACN690909HGRNRP01</t>
  </si>
  <si>
    <t>RODJ7602095L8</t>
  </si>
  <si>
    <t>RODJ760209HGRSZC16</t>
  </si>
  <si>
    <t>HEDJ830412UY5</t>
  </si>
  <si>
    <t>HEDJ830412HGRRMN07</t>
  </si>
  <si>
    <t>CADC540523DN6</t>
  </si>
  <si>
    <t>CADC540523HDFSRR04</t>
  </si>
  <si>
    <t>CAEM690819K34</t>
  </si>
  <si>
    <t>CAEM690819MGRSLR01</t>
  </si>
  <si>
    <t>GAEN820403AZ8</t>
  </si>
  <si>
    <t>GAEN820403MGRRSL09</t>
  </si>
  <si>
    <t>AIEJ5902144T1</t>
  </si>
  <si>
    <t>AIEJ590214HGRVSN09</t>
  </si>
  <si>
    <t>GOEB771108R89</t>
  </si>
  <si>
    <t>GOEB771108MGRNSR03</t>
  </si>
  <si>
    <t>DOER710314H54</t>
  </si>
  <si>
    <t>DOER710314HGRNSM04</t>
  </si>
  <si>
    <t>COEL8406291P6</t>
  </si>
  <si>
    <t>COEL840629MDFSL03</t>
  </si>
  <si>
    <t>RIEM720607U25</t>
  </si>
  <si>
    <t>RIEM720607MGRVSR07</t>
  </si>
  <si>
    <t>VEEM670621BZ9</t>
  </si>
  <si>
    <t>VEEE670621MMSGSL17</t>
  </si>
  <si>
    <t>CAFV740121LQ8</t>
  </si>
  <si>
    <t>CAFV740121HGRLBC03</t>
  </si>
  <si>
    <t>BAFK8410282S2</t>
  </si>
  <si>
    <t>BAFK841228MGRLRH00</t>
  </si>
  <si>
    <t>ZAFR820722H6A</t>
  </si>
  <si>
    <t>ZAFR820722MGRRGS02</t>
  </si>
  <si>
    <t>CAFR680705648</t>
  </si>
  <si>
    <t>CAFR680705HDFSLN09</t>
  </si>
  <si>
    <t>CAMJ821120II4</t>
  </si>
  <si>
    <t>CAMJ821120MGRMRN09</t>
  </si>
  <si>
    <t>CAML821225BTA</t>
  </si>
  <si>
    <t>CAML821225MGRRLD19</t>
  </si>
  <si>
    <t>GEMN830301DQ8</t>
  </si>
  <si>
    <t>GEMN830301MDFLY08</t>
  </si>
  <si>
    <t>CAMJ7409202A9</t>
  </si>
  <si>
    <t>CAMJ740920MGRSNN06</t>
  </si>
  <si>
    <t>CAML721228A12</t>
  </si>
  <si>
    <t>CAML721228MGRSNZ14</t>
  </si>
  <si>
    <t>DOMR470101LZ4</t>
  </si>
  <si>
    <t>DOMR421104HGRNRD06</t>
  </si>
  <si>
    <t>AAMA820912NX7</t>
  </si>
  <si>
    <t>AAMA820912MGRLRL07</t>
  </si>
  <si>
    <t>DIMA720515AL2</t>
  </si>
  <si>
    <t>DIMA720515HDFZRB02</t>
  </si>
  <si>
    <t>FIMS830126F17</t>
  </si>
  <si>
    <t>FIMS830126MGRGRR09</t>
  </si>
  <si>
    <t>CAMS600725U74</t>
  </si>
  <si>
    <t>CAMS600725HGRLRN09</t>
  </si>
  <si>
    <t>GAMV460614GS7</t>
  </si>
  <si>
    <t>GAMV460614HGRRRC00</t>
  </si>
  <si>
    <t>TEMM7301145H5</t>
  </si>
  <si>
    <t>TEMM730114MGRCXC08</t>
  </si>
  <si>
    <t>SAMN590511FY3</t>
  </si>
  <si>
    <t>SAMN590511MDFNRD07</t>
  </si>
  <si>
    <t>AONC660502L30</t>
  </si>
  <si>
    <t>AONC660502HGRRVL05</t>
  </si>
  <si>
    <t>AINR6905055N6</t>
  </si>
  <si>
    <t>AINR690505HGRTVS04</t>
  </si>
  <si>
    <t>RONJ770629LE9</t>
  </si>
  <si>
    <t>RONJ770629MGRMVN09</t>
  </si>
  <si>
    <t>RUNC8308159Q5</t>
  </si>
  <si>
    <t>RUNC830815HGRNVS01</t>
  </si>
  <si>
    <t>SANO780217QP4</t>
  </si>
  <si>
    <t>SANO780217HGRLVS02</t>
  </si>
  <si>
    <t>SUNG830728IJ7</t>
  </si>
  <si>
    <t>SUNG830728HGRCR08</t>
  </si>
  <si>
    <t>VEOD751116M42</t>
  </si>
  <si>
    <t>VEOD751116HDFLLV09</t>
  </si>
  <si>
    <t>CAOA540118M85</t>
  </si>
  <si>
    <t>CAOA540118HGRRLN00</t>
  </si>
  <si>
    <t>AUOA780613I94</t>
  </si>
  <si>
    <t>AUOA780613HGRCLM02</t>
  </si>
  <si>
    <t>VAOM8407021E5</t>
  </si>
  <si>
    <t>VAOM840702HGRRRR03</t>
  </si>
  <si>
    <t>AUOI7109111N4</t>
  </si>
  <si>
    <t>AUOI710911MGRGRR02</t>
  </si>
  <si>
    <t>GAOT4711254UA</t>
  </si>
  <si>
    <t>GAOT471125MDFLRR09</t>
  </si>
  <si>
    <t>TEOA850207B63</t>
  </si>
  <si>
    <t>TEOA850207HGRMRL09</t>
  </si>
  <si>
    <t>ROPD840109AGA</t>
  </si>
  <si>
    <t>ROPD840109HGRDDN02</t>
  </si>
  <si>
    <t>SAPU740830HUO</t>
  </si>
  <si>
    <t>SAPU740830HGRLDL03</t>
  </si>
  <si>
    <t>CAPL850615PB0</t>
  </si>
  <si>
    <t>CAPL850615HOCRLS01</t>
  </si>
  <si>
    <t>GAPJ7903116L8</t>
  </si>
  <si>
    <t>GAPJ790311HGRRLV08</t>
  </si>
  <si>
    <t>VEPL851219F95</t>
  </si>
  <si>
    <t>VEPL851219MGRLLL05</t>
  </si>
  <si>
    <t>DIPL840731174</t>
  </si>
  <si>
    <t>DIPL840731MGRZLN00</t>
  </si>
  <si>
    <t>FOPR690522PV9</t>
  </si>
  <si>
    <t>FOPR690522MGRLLT18</t>
  </si>
  <si>
    <t>SIPR7211014E3</t>
  </si>
  <si>
    <t>SIPR721101HGRMNF07</t>
  </si>
  <si>
    <t>AIPE8210304Q9</t>
  </si>
  <si>
    <t>AIPE821030HGRVSM00</t>
  </si>
  <si>
    <t>SAPJ800514M75</t>
  </si>
  <si>
    <t>SAPJ800514HGRLSL04</t>
  </si>
  <si>
    <t>SAPR840117HM8</t>
  </si>
  <si>
    <t>SAPR840117HGRLSB04</t>
  </si>
  <si>
    <t>TEPA8407305G3</t>
  </si>
  <si>
    <t>TEPA840730MGRLSN09</t>
  </si>
  <si>
    <t>AAPF810224AC0</t>
  </si>
  <si>
    <t>AAPF810224HGRLTS08</t>
  </si>
  <si>
    <t>ROPL840514UX9</t>
  </si>
  <si>
    <t>ROPL840514MGRDRY07</t>
  </si>
  <si>
    <t>COPZ510826L25</t>
  </si>
  <si>
    <t>COPZ510826HGRRRF05</t>
  </si>
  <si>
    <t>HEPO8102131H7</t>
  </si>
  <si>
    <t>HEPO810213HGRRRM07</t>
  </si>
  <si>
    <t>ZAPI590121RQ2</t>
  </si>
  <si>
    <t>ZAPI590121HGRRNN02</t>
  </si>
  <si>
    <t>HQDA5908119H0</t>
  </si>
  <si>
    <t>HXQD590811HGRXVN02</t>
  </si>
  <si>
    <t>ROQA620714UY7</t>
  </si>
  <si>
    <t>ROQA620714HDFDZN01</t>
  </si>
  <si>
    <t>FIRO810726G71</t>
  </si>
  <si>
    <t>FIRO810726HGRRDM01</t>
  </si>
  <si>
    <t>AORH701026J92</t>
  </si>
  <si>
    <t>AORH701026HGRLMM03</t>
  </si>
  <si>
    <t>BERN831218RP7</t>
  </si>
  <si>
    <t>BERN831218MGRRMY05</t>
  </si>
  <si>
    <t>BIRM861119IZ1</t>
  </si>
  <si>
    <t>BIRM861119HGRRMN01</t>
  </si>
  <si>
    <t>CARL621022818</t>
  </si>
  <si>
    <t>CARL621022HGRSMS05</t>
  </si>
  <si>
    <t>HERN761227HQA</t>
  </si>
  <si>
    <t>HERN761227MGRRML11</t>
  </si>
  <si>
    <t>CARJ8412026W1</t>
  </si>
  <si>
    <t>CARJ841202HGRBMRO2</t>
  </si>
  <si>
    <t>ZARO850711RP7</t>
  </si>
  <si>
    <t>ZAR0850711HGRRMS05</t>
  </si>
  <si>
    <t>EARM710428HH4</t>
  </si>
  <si>
    <t>EARM710428HGRSNR06</t>
  </si>
  <si>
    <t>SORM661122UF2</t>
  </si>
  <si>
    <t>SORR661123MGRTNS08</t>
  </si>
  <si>
    <t>VERJ801107713</t>
  </si>
  <si>
    <t>VERJ801107HGRRYV03</t>
  </si>
  <si>
    <t>TIRM700313BU4</t>
  </si>
  <si>
    <t>TIRM700313MGRNYR03</t>
  </si>
  <si>
    <t>SARF720520MW4</t>
  </si>
  <si>
    <t>SARF720520HGRLNR09</t>
  </si>
  <si>
    <t>GORL790628PM3</t>
  </si>
  <si>
    <t>GORL790628HGRMSS02</t>
  </si>
  <si>
    <t>CARY850106QE3</t>
  </si>
  <si>
    <t>CARY850106MGRSVS03</t>
  </si>
  <si>
    <t>GURA8404254U1</t>
  </si>
  <si>
    <t>GURA840425MGRTVD01</t>
  </si>
  <si>
    <t>AAMD660105D2A</t>
  </si>
  <si>
    <t>AAMD660105HVZLRL09</t>
  </si>
  <si>
    <t>AIGN9008216W0</t>
  </si>
  <si>
    <t>AIGN900821HGRLMX09</t>
  </si>
  <si>
    <t>SALN780424KTA</t>
  </si>
  <si>
    <t>SALN780424MGRNPN01</t>
  </si>
  <si>
    <t>CUVA610717E74</t>
  </si>
  <si>
    <t>CUVA610717HGRRZL05</t>
  </si>
  <si>
    <t>ADMINISTRATIVO</t>
  </si>
  <si>
    <t>TECNICO</t>
  </si>
  <si>
    <t>ENLACE</t>
  </si>
  <si>
    <t>OPERATIVO</t>
  </si>
  <si>
    <t>DIRECTIVO</t>
  </si>
  <si>
    <t>DIRECTOR</t>
  </si>
  <si>
    <t>EAEE730628MX7</t>
  </si>
  <si>
    <t>EAEE730626MGRSSL07</t>
  </si>
  <si>
    <t>BEVA8511245F9</t>
  </si>
  <si>
    <t>BEVA851124MGRLNN04</t>
  </si>
  <si>
    <t>FUENTES ALMAZAN NATIVIDAD</t>
  </si>
  <si>
    <t>FLORES LEYVA NOE</t>
  </si>
  <si>
    <t>FLORES RAYA BENJAMIN</t>
  </si>
  <si>
    <t>VAZQUEZ BAILON IOEL</t>
  </si>
  <si>
    <t>CABRERA BAUTISTA EMETERIO</t>
  </si>
  <si>
    <t>GARCIA BERRUECOS OMAR</t>
  </si>
  <si>
    <t>BELLO CORDERO RUBEN</t>
  </si>
  <si>
    <t>BARAJAS CORTES OMAR</t>
  </si>
  <si>
    <t>DAMIAN ESTRADA ALEJANDRO</t>
  </si>
  <si>
    <t>GUEVARA GALLARDO SAMUEL</t>
  </si>
  <si>
    <t>DELGADO GARCIA IGNACIO</t>
  </si>
  <si>
    <t>RONDIN JUAREZ UZZIEL</t>
  </si>
  <si>
    <t>GARCIA LIMA ANTONIO</t>
  </si>
  <si>
    <t>VAZQUEZ LOPEZ CONCEPCION</t>
  </si>
  <si>
    <t>GUTIERREZ MARTINEZ FRANCISCO</t>
  </si>
  <si>
    <t>TORNEZ PEREZ NATALY</t>
  </si>
  <si>
    <t>GONZALEZ RENDON JONATHAN</t>
  </si>
  <si>
    <t>UGALDE RIVERA JESUS</t>
  </si>
  <si>
    <t>GARCIA RUMBO RUBEN</t>
  </si>
  <si>
    <t>ANTAÑO SILVA DAVID</t>
  </si>
  <si>
    <t>RUMBO SUASTEGUI VERONICA</t>
  </si>
  <si>
    <t>RIVERA BARRERA GUILLERMO</t>
  </si>
  <si>
    <t>ARCOS CATALAN LEONEL</t>
  </si>
  <si>
    <t>SEVILLA NAVA LUIS</t>
  </si>
  <si>
    <t>HERNANDEZ PEREZ LUIS</t>
  </si>
  <si>
    <t>FIGUEROA RAMIREZ KENIA</t>
  </si>
  <si>
    <t>DE JESUS CRISOSTOMO</t>
  </si>
  <si>
    <t>CORCUERA ARZOLA OMAR</t>
  </si>
  <si>
    <t>DOMINGUEZ CONTRERAS GIULIANA</t>
  </si>
  <si>
    <t>BETANCOUR CORRALES UFIR</t>
  </si>
  <si>
    <t>SOTO CORTES GRACIELA</t>
  </si>
  <si>
    <t>GALICIA CORTEZ MIGUEL</t>
  </si>
  <si>
    <t>CAMILO CRUZ ANTONIO</t>
  </si>
  <si>
    <t>SANTILLAN CRUZ ENRIQUE</t>
  </si>
  <si>
    <t>VAZQUEZ CRUZ HYPATIA</t>
  </si>
  <si>
    <t>VILLEGAS CRUZ ANTONIO</t>
  </si>
  <si>
    <t>ROMERO CUEVAS ARTURO</t>
  </si>
  <si>
    <t>ANAYA DEL CARMEN</t>
  </si>
  <si>
    <t>ROSAS DIAZ JACOB</t>
  </si>
  <si>
    <t>HERNANDEZ DIMAS JONATHAN</t>
  </si>
  <si>
    <t>CASTILLEJA DUARTE CARLOS</t>
  </si>
  <si>
    <t>CASTILLO ELGUERA MARICELA</t>
  </si>
  <si>
    <t>GARCIA ESCOBAR NELLY</t>
  </si>
  <si>
    <t>AVILA ESPINOZA JUAN</t>
  </si>
  <si>
    <t>ESTRADA ESPINOZA ELIZABETH</t>
  </si>
  <si>
    <t>GONZALEZ ESPINOZA BRENDA</t>
  </si>
  <si>
    <t>DONAGUSTIN ESTEBAN REIMUNDO</t>
  </si>
  <si>
    <t>CORTES ESTRADA LILIANA</t>
  </si>
  <si>
    <t>RIVERO ESTRADA MIRIAM</t>
  </si>
  <si>
    <t>VEGA ESTRADA MARIA</t>
  </si>
  <si>
    <t>CLAVEL FABIAN VICTOR</t>
  </si>
  <si>
    <t>BLANCO FIERROS KAHORY</t>
  </si>
  <si>
    <t>ZARAGOZA FIGUEROA MAGDALENA</t>
  </si>
  <si>
    <t>CASTRO FLORES RENAN</t>
  </si>
  <si>
    <t>CAMACHO MIRANDA JANANI</t>
  </si>
  <si>
    <t>CARBAJAL MOLINA LIDIA</t>
  </si>
  <si>
    <t>GERARDO MOLINA NAYALI</t>
  </si>
  <si>
    <t>CASTAÑON MONTERO JUANA</t>
  </si>
  <si>
    <t>CASTAÑON MONTERO LIZ</t>
  </si>
  <si>
    <t>DONJUAN MORA RODRIGO</t>
  </si>
  <si>
    <t>ALVAREZ MORALES ALONDRA</t>
  </si>
  <si>
    <t>DIAZ MORALES ABEL</t>
  </si>
  <si>
    <t>FIGUEROA MORALES SARA</t>
  </si>
  <si>
    <t>CALDERON MORENO SANTIAGO</t>
  </si>
  <si>
    <t>GARCIA MORENO VICENTE</t>
  </si>
  <si>
    <t>TECUAPA MUÑOZ MACRINA</t>
  </si>
  <si>
    <t>ARROYO NAVA CELESTINO</t>
  </si>
  <si>
    <t>ATRISCO NAVA JOSE</t>
  </si>
  <si>
    <t>ROMERO NAVA JANET</t>
  </si>
  <si>
    <t>RUANO NAVA CESAR</t>
  </si>
  <si>
    <t>SALMERON NAVA OSIEL</t>
  </si>
  <si>
    <t>SCHULZ NORBERTO GUSTAVO</t>
  </si>
  <si>
    <t>VELAZQUEZ OLALDE DAVID</t>
  </si>
  <si>
    <t>CARMONA OLEA ANDRES</t>
  </si>
  <si>
    <t>ACUÑA OLIVARES AMADO</t>
  </si>
  <si>
    <t>VARGAS ORGANISTA MARTIN</t>
  </si>
  <si>
    <t>AGUERO ORTIZ IRMA</t>
  </si>
  <si>
    <t>GLASE ORTIZ MARIA</t>
  </si>
  <si>
    <t>TEMIQUELT ORTIZ JOSE</t>
  </si>
  <si>
    <t>RODRIGUEZ PADILLA DANIEL</t>
  </si>
  <si>
    <t>SALMERON PADILLA ULISES</t>
  </si>
  <si>
    <t>CARBAJAL PALACIOS LUIS</t>
  </si>
  <si>
    <t>GARCIA PALACIOS JAVIER</t>
  </si>
  <si>
    <t>VELEZ PALACIOS LILIANA</t>
  </si>
  <si>
    <t>DIAZ PALMA LINDA</t>
  </si>
  <si>
    <t>FLORES PALMA RITA</t>
  </si>
  <si>
    <t>SIMON PANFILO RAFAEL</t>
  </si>
  <si>
    <t>AVILA PASTOR EMIR</t>
  </si>
  <si>
    <t>SALGADO PASTOR JULIO</t>
  </si>
  <si>
    <t>SALAZAR PASTRANA ROBERTO</t>
  </si>
  <si>
    <t>TELLEZ PASTRANA ANAHI</t>
  </si>
  <si>
    <t>ALCARAZ PATOLZIN FAUSTINO</t>
  </si>
  <si>
    <t>RODRIGUEZ PERALTA LEYDI</t>
  </si>
  <si>
    <t>CORONA PEREZ ZEFERINO</t>
  </si>
  <si>
    <t>HERNANDEZ PEREZ OMAR</t>
  </si>
  <si>
    <t>ZARATE PINEDA INES</t>
  </si>
  <si>
    <t>H LUZ QUEVEDO</t>
  </si>
  <si>
    <t>RODRIGUEZ QUEZADA JOSE</t>
  </si>
  <si>
    <t>FIERRO RADILLA OMAR</t>
  </si>
  <si>
    <t>ALCOCER RAMIREZ HUMBERTO</t>
  </si>
  <si>
    <t>BERNABE RAMIREZ NAYELI</t>
  </si>
  <si>
    <t>BRINGAS RAMIREZ MANUEL</t>
  </si>
  <si>
    <t>CASTRO RAMIREZ JOSE</t>
  </si>
  <si>
    <t>HERNANDEZ RAMIREZ NELIDA</t>
  </si>
  <si>
    <t>CABRERA RAMOS JORGE</t>
  </si>
  <si>
    <t>ZARATE RAMOS OSCAR</t>
  </si>
  <si>
    <t>ESCALERA RENDON MARCO</t>
  </si>
  <si>
    <t>SOTO RENDON MARIA</t>
  </si>
  <si>
    <t>VERDUZCO REYES JAVIER</t>
  </si>
  <si>
    <t>TINOCO REYNA MERCED</t>
  </si>
  <si>
    <t>SALVADOR RIAÑOS FERNANDO</t>
  </si>
  <si>
    <t>GOMEZ RIOS JOSE</t>
  </si>
  <si>
    <t>CASTAÑON RIVAS YASMIN</t>
  </si>
  <si>
    <t>GUTIERREZ RIVERA ADRIANA</t>
  </si>
  <si>
    <t>ALBARRAN MARTINEZ DELFINO</t>
  </si>
  <si>
    <t>ALIA GOMEZ NOE</t>
  </si>
  <si>
    <t>CRUZ VAZQUEZ ALEJO</t>
  </si>
  <si>
    <t>BELLO VENTURA ANA</t>
  </si>
  <si>
    <t>GALARCE NAVA MARIO ALBERTO</t>
  </si>
  <si>
    <t>FLORES ADAME JORGE LUIS</t>
  </si>
  <si>
    <t>CASAS BAROJAS LUZ DEL CARMEN</t>
  </si>
  <si>
    <t>ALCANTARA BASILIO URIEL GERARDO</t>
  </si>
  <si>
    <t>ACEVEDO CAMPOS MIGUEL ANGEL</t>
  </si>
  <si>
    <t>HERNANDEZ CARBAJAL JOSE LUIS</t>
  </si>
  <si>
    <t>CUEVAS DEL CARMEN GANDHI</t>
  </si>
  <si>
    <t>SOLIS DIAZ NELBA IRIS</t>
  </si>
  <si>
    <t>CORTES GUTIERREZ JOSE DRIDEN</t>
  </si>
  <si>
    <t>ASTUDILLO NAVA LUIS ALFONSO</t>
  </si>
  <si>
    <t>GONZALEZ PERALTA EDUARDO IVAN</t>
  </si>
  <si>
    <t>TAQUILLO PEREZ MIGUEL ANGEL</t>
  </si>
  <si>
    <t>ROJANO HERNANDEZ LUIS ALBERTO</t>
  </si>
  <si>
    <t>SEVILLA NAVA LUIS ARMANDO</t>
  </si>
  <si>
    <t>HERNANDEZ PEREZ LUIS MANUEL</t>
  </si>
  <si>
    <t>FIGUEROA RAMIREZ KENIA GUADALUPE</t>
  </si>
  <si>
    <t>GARNICA SAN ROMAN YUNUEN</t>
  </si>
  <si>
    <t>CASILLAS SOLANO CESAR JESUS</t>
  </si>
  <si>
    <t>CUEVAS VILLANUEVA OLGA MADELINE</t>
  </si>
  <si>
    <t>DE JESUS CRISOSTOMO LORENA</t>
  </si>
  <si>
    <t>TEXTA AÑORVE OLINSSER JONATHAN</t>
  </si>
  <si>
    <t>CA¥EDO ACOSTA MARIO ENRIQUE</t>
  </si>
  <si>
    <t>CABRERA ADAME MIGUEL ANGEL</t>
  </si>
  <si>
    <t>GUTIERREZ ADAME EMELIA CAROLINA</t>
  </si>
  <si>
    <t>GUTIERREZ ADAME KARLA JULIETA</t>
  </si>
  <si>
    <t>HERNANDEZ ADAME ALDO MANUEL</t>
  </si>
  <si>
    <t>CARRANZA AGUERO RAUL ADALID</t>
  </si>
  <si>
    <t>ARROYO AGUILAR MILTON EMANUEL</t>
  </si>
  <si>
    <t>GARCIA AGUILAR CARLOS ALBERTO</t>
  </si>
  <si>
    <t>ALEMAN APONTE ETHEL ARACELI</t>
  </si>
  <si>
    <t>DE LA O ARROYO</t>
  </si>
  <si>
    <t>HERNANDEZ ASTUDILLO MAURICIO ADRIAN</t>
  </si>
  <si>
    <t>GUERRERO AVILES ITZEL GUADALUPE</t>
  </si>
  <si>
    <t>ABARCA AYALA JOSE ANTONIO</t>
  </si>
  <si>
    <t>RIOS BARRIOS PEDRO ALBERTO</t>
  </si>
  <si>
    <t>SOTELO BAUTISTA MARIADEL CARMEN</t>
  </si>
  <si>
    <t>CRISPIN BELTRAN VICTOR MANUEL</t>
  </si>
  <si>
    <t>SALES BERNAL ANA ISABEL</t>
  </si>
  <si>
    <t>GARCIA BRAVO SAUL EDGARDO</t>
  </si>
  <si>
    <t>AGUIRRE BRITO ALMA ROSA</t>
  </si>
  <si>
    <t>AMAYA CALVO PAMELA GEOVANA</t>
  </si>
  <si>
    <t>DEL RIO CAMPOS MANUEL</t>
  </si>
  <si>
    <t>GUERRERO CANTORAN JULIO CESAR</t>
  </si>
  <si>
    <t>CERVANTES CARDENAS ABRAHAM DANIEL</t>
  </si>
  <si>
    <t>AVILA CASTAÑEDA DALIA ZARET</t>
  </si>
  <si>
    <t>HERNANDEZ CASTREJON ANDREA JAZMIN</t>
  </si>
  <si>
    <t>ADAME CASTRO LILIANA ELIZABETH</t>
  </si>
  <si>
    <t>DOMINGUEZ CONTRERAS GIULIANA PATRICIA</t>
  </si>
  <si>
    <t>GALICIA CORTEZ MIGUEL ANGEL</t>
  </si>
  <si>
    <t>CATALAN DE LA CRUZ</t>
  </si>
  <si>
    <t>ANAYA DEL CARMEN NAPOLEON</t>
  </si>
  <si>
    <t>HERNANDEZ DIMAS JONATHAN SADAD</t>
  </si>
  <si>
    <t>DE LA TORRE ESCAMILLA</t>
  </si>
  <si>
    <t>GARCIA ESCOBAR NELLY NATIVIDAD</t>
  </si>
  <si>
    <t>CORTES ESTRADA LILIANA SELENE</t>
  </si>
  <si>
    <t>RIVERO ESTRADA MIRIAM DAHINA</t>
  </si>
  <si>
    <t>VEGA ESTRADA MARIA ELENA</t>
  </si>
  <si>
    <t>CLAVEL FABIAN VICTOR HUGO</t>
  </si>
  <si>
    <t>CARBAJAL MOLINA LIDIA ISABEL</t>
  </si>
  <si>
    <t>CASTAÑON MONTERO JUANA YASMIN</t>
  </si>
  <si>
    <t>CASTAÑON MONTERO LIZ CATALINA</t>
  </si>
  <si>
    <t>ATRISCO NAVA JOSE ROSARIO</t>
  </si>
  <si>
    <t>RUANO NAVA CESAR JOVANI</t>
  </si>
  <si>
    <t>GLASE ORTIZ MARIA TERESA</t>
  </si>
  <si>
    <t>TEMIQUELT ORTIZ JOSE ALFREDO</t>
  </si>
  <si>
    <t>DIAZ PALMA LINDA VERENIZ</t>
  </si>
  <si>
    <t>AVILA PASTOR EMIR ALEJANDRO</t>
  </si>
  <si>
    <t>SALGADO PASTOR JULIO ADRIAN</t>
  </si>
  <si>
    <t>SALAZAR PASTRANA ROBERTO VLADIMIR</t>
  </si>
  <si>
    <t>TELLEZ PASTRANA ANAHI SHURABE</t>
  </si>
  <si>
    <t>RODRIGUEZ PERALTA LEYDI OLIVIA</t>
  </si>
  <si>
    <t>ZARATE PINEDA INES FLORENCIO</t>
  </si>
  <si>
    <t>H LUZ QUEVEDO DANIEL</t>
  </si>
  <si>
    <t>RODRIGUEZ QUEZADA JOSE ANTONIO</t>
  </si>
  <si>
    <t>FIERRO RADILLA OMAR RENATO</t>
  </si>
  <si>
    <t>BRINGAS RAMIREZ MANUEL ANGEL</t>
  </si>
  <si>
    <t>CASTRO RAMIREZ JOSE LUIS</t>
  </si>
  <si>
    <t>CABRERA RAMOS JORGE ALBERTO</t>
  </si>
  <si>
    <t>ESCALERA RENDON MARCO ANTONIO</t>
  </si>
  <si>
    <t>SOTO RENDON MARIA ROSARIO</t>
  </si>
  <si>
    <t>GOMEZ RIOS JOSE LUIS</t>
  </si>
  <si>
    <t>CASTAÑON RIVAS YASMIN DAYREN</t>
  </si>
  <si>
    <t>CASARRUBIAS H. LUZ VICTOR</t>
  </si>
  <si>
    <t>CRUZ VAZQUEZ ALEJO MARCELINO</t>
  </si>
  <si>
    <t>BELLO VENTURA ANA MARIA</t>
  </si>
  <si>
    <t>ROJANO HERNANDEZ LUIS ALBERTO ABRIL</t>
  </si>
  <si>
    <t>VELEZ PALACIOS LILIANA PAMELY ANGEL</t>
  </si>
  <si>
    <t>AGUILAR DE LA SOFIA</t>
  </si>
  <si>
    <t>CATALAN DE LA PEDRO</t>
  </si>
  <si>
    <t>SOTO DE LA LUIS</t>
  </si>
  <si>
    <t>ADAME DEL CARMEN ALFREDO</t>
  </si>
  <si>
    <t>DE LA TORRE ITZEL</t>
  </si>
  <si>
    <t>CASTRO FABIAN MARIA LOS</t>
  </si>
  <si>
    <t>CASARRUBIAS H. LUZ HUGO</t>
  </si>
  <si>
    <t>JEFE DE DEPARTAMENTO</t>
  </si>
  <si>
    <t>AUXILIAR ADMINISTRATIVO</t>
  </si>
  <si>
    <t>ANALISTA PROFESIONAL</t>
  </si>
  <si>
    <t>AUXILIAR DE OFICINA</t>
  </si>
  <si>
    <t>TECNICO PROFESIONAL</t>
  </si>
  <si>
    <t>ANALISTA TECNICO</t>
  </si>
  <si>
    <t>JEFE DE AREA U OFICINA</t>
  </si>
  <si>
    <t>DIRECCION DE PERSONAL</t>
  </si>
  <si>
    <t>COORD GRAL. DE ADMON Y FINANZAS</t>
  </si>
  <si>
    <t>SUBSECRETARIA DE PLANEACION EDUCATIVA</t>
  </si>
  <si>
    <t>CONTRALORIA INTERNA</t>
  </si>
  <si>
    <t>ASESORIA TECNICA</t>
  </si>
  <si>
    <t>SUBSECRETARIA DE EDUCACION BASICA</t>
  </si>
  <si>
    <t>DIRECCION DE RECURSOS MATERIALES</t>
  </si>
  <si>
    <t>DIRECCION DE FINANZAS</t>
  </si>
  <si>
    <t>DIRECCION DE INFORMATICA</t>
  </si>
  <si>
    <t>DIREC DE REGISTRO Y CONTROL DE PLAZAS</t>
  </si>
  <si>
    <t>UNIDAD DE ORG INOV Y CALIDAD</t>
  </si>
  <si>
    <t>SUBCOORD CENTRO</t>
  </si>
  <si>
    <t>OFICINA DE APOYO A LA SEG</t>
  </si>
  <si>
    <t>NORMAL REGIONAL DE AYOTZINAPA</t>
  </si>
  <si>
    <t>NORMAL VICENTE GUERRERO</t>
  </si>
  <si>
    <t>COORD GRAL. DE ASESORES</t>
  </si>
  <si>
    <t>DIRECCION DE ASUNTOS JURIDICOS</t>
  </si>
  <si>
    <t>UPN AYUTLA</t>
  </si>
  <si>
    <t>UPN TELOLOPAN</t>
  </si>
  <si>
    <t>DIREC GRAL. SERVICIOS REGIONALES</t>
  </si>
  <si>
    <t>CARRERA MAGISTERIAL</t>
  </si>
  <si>
    <t>UPN CHILAPA</t>
  </si>
  <si>
    <t>NOMBRE CENTRO DE TRABAJO</t>
  </si>
  <si>
    <t>RAMIREZ LOPEZ NANCY GUADALUPE</t>
  </si>
  <si>
    <t>RAMIREZ ARELLANO MARIA DEL</t>
  </si>
  <si>
    <t>RAMIREZ MURAT MARIANADIA</t>
  </si>
  <si>
    <t>RAMIREZ LOPEZ NANCY</t>
  </si>
  <si>
    <t>CURP</t>
  </si>
  <si>
    <t>SUELDO MENSUAL</t>
  </si>
  <si>
    <t>DESCRIPCION DEL PUESTO</t>
  </si>
  <si>
    <t>4.- Se requiere que el nombre de la colonia aparezca sin el prefijo COL.</t>
  </si>
  <si>
    <t>5.-Elabora un cuadro donde se muestre cuántos colaboradores cumplen años en cada mes del 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</si>
  <si>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</si>
  <si>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</si>
  <si>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</si>
  <si>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</si>
  <si>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</si>
  <si>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</si>
  <si>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</si>
  <si>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</si>
  <si>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</si>
  <si>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</si>
  <si>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</si>
  <si>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</si>
  <si>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Cumpleañeros</t>
  </si>
  <si>
    <t>HOMBRES</t>
  </si>
  <si>
    <t>MUJERES</t>
  </si>
  <si>
    <t>Total</t>
  </si>
  <si>
    <t>6.- Indica cuántos hombres y cuántas mujeres colaboran en la empresa</t>
  </si>
  <si>
    <t>7.- Elabora un listado donde menciones cuántas personas colaboran por cada estado de la república de donde son originarias (Tip: revisa cómo se compone el CURP)</t>
  </si>
  <si>
    <t>2.- Se requiere que el dato del teléfono aparezca en el formato de 10 dígitos, sin paréntesis ni guiones. Ej. 8713567421</t>
  </si>
  <si>
    <t>3.- Se requiere poner en columnas separadas el nombre de la calle (incluido el número) y la colonia (ambos datos están en la misma columna separados por una coma).</t>
  </si>
  <si>
    <t>9.- ¿Cuántas personas con apellido RAMIREZ colaboran en la empresa?</t>
  </si>
  <si>
    <t>Copiar esa columna en otra posición y borrar los duplicados para obtener el listado.</t>
  </si>
  <si>
    <t>RAMIREZ</t>
  </si>
  <si>
    <t>NOMBRE</t>
  </si>
  <si>
    <t>FECHA DE NACIMIENTO</t>
  </si>
  <si>
    <t>RFC</t>
  </si>
  <si>
    <t>10.- Dados los siguientes RFCs completa la tabla con los datos que faltan (utiliza VLOOKUP).</t>
  </si>
  <si>
    <t>1.- Se requiere agregar una columna con la fecha de nacimiento de cada colaboradorm a partir del RFC.</t>
  </si>
  <si>
    <t>Sugerencia: agregar la columna mes</t>
  </si>
  <si>
    <t>Sugerencia: agregar la columna que indique sí es Hombre o Mujer el colaborador (obtenerla de la CURP)</t>
  </si>
  <si>
    <t>Sugerencia: agregar la columna donde se muestre la abreviatura del estado de la república (obtenerlo de la CURP)</t>
  </si>
  <si>
    <t>El alumno deberá buscar en internet a qué estado corresponde a cada abreviatura.</t>
  </si>
  <si>
    <t>Se sugiere utilizar las funciones:  MID, MES, AÑO, DIA,CONCATENAR,BUSCAR Y REEMPLAZAR, LEFT, RIGHT,FIND,TEXT,COUNTIF,SUMIF,VLOOKUP</t>
  </si>
  <si>
    <t>8.- Obtén el total de sueldo por genero</t>
  </si>
  <si>
    <t>Dada la información de la hoja Colaboradores</t>
  </si>
  <si>
    <t>DIA</t>
  </si>
  <si>
    <t>MES</t>
  </si>
  <si>
    <t>AÑO</t>
  </si>
  <si>
    <t>SEXO</t>
  </si>
  <si>
    <t>Distrito Federal (DF)</t>
  </si>
  <si>
    <t>Guerrero (GR)</t>
  </si>
  <si>
    <t>México (MC)</t>
  </si>
  <si>
    <t>ESTADO DE ORIGEN</t>
  </si>
  <si>
    <t>Morelos (MS)</t>
  </si>
  <si>
    <t>Veracruz(VZ)</t>
  </si>
  <si>
    <t>Sonora (SR)</t>
  </si>
  <si>
    <t>Oaxaca (OC)</t>
  </si>
  <si>
    <t>Hidalgo (HG)</t>
  </si>
  <si>
    <t>Total sueldo</t>
  </si>
  <si>
    <t>APELLIDO PATERNO</t>
  </si>
  <si>
    <t>APELLIDO MATERNO Y 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</si>
</sst>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Fill="0" applyProtection="0"/>
    <xf numFmtId="44" fontId="3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vertical="top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2" borderId="0" xfId="0" applyFill="1"/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>
      <alignment vertical="top"/>
    </xf>
    <xf numFmtId="0" fontId="0" fillId="0" borderId="0" xfId="0" applyAlignment="1">
      <alignment horizontal="right"/>
    </xf>
    <xf numFmtId="44" fontId="0" fillId="0" borderId="0" xfId="2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 vertical="top" wrapText="1"/>
    </xf>
    <xf numFmtId="0" fontId="0" fillId="6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3">
    <cellStyle name="Moneda" xfId="2" builtinId="4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6"/>
  <sheetViews>
    <sheetView tabSelected="1" topLeftCell="C1" zoomScale="90" zoomScaleNormal="90" workbookViewId="0">
      <selection activeCell="I21" sqref="I21"/>
    </sheetView>
  </sheetViews>
  <sheetFormatPr baseColWidth="10" defaultColWidth="9.140625" defaultRowHeight="15" x14ac:dyDescent="0.25"/>
  <cols>
    <col min="1" max="1" width="14.5703125" customWidth="1"/>
    <col min="2" max="2" width="25.140625" customWidth="1"/>
    <col min="3" max="3" width="24.5703125" customWidth="1"/>
    <col min="4" max="4" width="32.5703125" customWidth="1"/>
    <col min="5" max="5" width="16.7109375" bestFit="1" customWidth="1"/>
    <col min="6" max="6" width="13.7109375" customWidth="1"/>
    <col min="7" max="7" width="11.85546875" customWidth="1"/>
    <col min="8" max="8" width="15.28515625" customWidth="1"/>
    <col min="9" max="9" width="10.85546875" customWidth="1"/>
    <col min="13" max="13" width="13" customWidth="1"/>
  </cols>
  <sheetData>
    <row r="1" spans="1:15" s="2" customFormat="1" ht="34.5" customHeight="1" x14ac:dyDescent="0.25">
      <c r="A1" s="7" t="s">
        <v>0</v>
      </c>
      <c r="B1" s="7" t="s">
        <v>678</v>
      </c>
      <c r="C1" s="7" t="s">
        <v>1</v>
      </c>
      <c r="D1" s="8" t="s">
        <v>673</v>
      </c>
      <c r="E1" s="7" t="s">
        <v>2</v>
      </c>
      <c r="F1" s="7" t="s">
        <v>3</v>
      </c>
      <c r="G1" s="7" t="s">
        <v>4</v>
      </c>
      <c r="H1" s="7" t="s">
        <v>680</v>
      </c>
      <c r="I1" s="7" t="s">
        <v>679</v>
      </c>
      <c r="J1" s="15" t="s">
        <v>720</v>
      </c>
      <c r="K1" s="15" t="s">
        <v>719</v>
      </c>
      <c r="L1" s="15" t="s">
        <v>718</v>
      </c>
      <c r="M1" s="15" t="s">
        <v>707</v>
      </c>
      <c r="N1" s="15" t="s">
        <v>721</v>
      </c>
      <c r="O1" s="15" t="s">
        <v>725</v>
      </c>
    </row>
    <row r="2" spans="1:15" x14ac:dyDescent="0.25">
      <c r="A2" t="s">
        <v>95</v>
      </c>
      <c r="B2" t="s">
        <v>96</v>
      </c>
      <c r="C2" t="s">
        <v>572</v>
      </c>
      <c r="D2" t="s">
        <v>651</v>
      </c>
      <c r="E2" t="s">
        <v>422</v>
      </c>
      <c r="F2" s="1">
        <v>40330</v>
      </c>
      <c r="G2" s="1">
        <v>40543</v>
      </c>
      <c r="H2" t="s">
        <v>424</v>
      </c>
      <c r="I2">
        <v>9000</v>
      </c>
      <c r="J2" t="str">
        <f>MID(A2, 5, 2)</f>
        <v>74</v>
      </c>
      <c r="K2" t="str">
        <f>MID(B2,7,2)</f>
        <v>08</v>
      </c>
      <c r="L2" t="str">
        <f>MID(B2,9,2)</f>
        <v>24</v>
      </c>
      <c r="M2" t="str">
        <f>CONCATENATE(L2,"/", K2, "/", J2)</f>
        <v>24/08/74</v>
      </c>
      <c r="N2" t="str">
        <f>MID(B2, 11, 1)</f>
        <v>M</v>
      </c>
      <c r="O2" t="str">
        <f>MID(B2, 12, 2)</f>
        <v>DF</v>
      </c>
    </row>
    <row r="3" spans="1:15" x14ac:dyDescent="0.25">
      <c r="A3" t="s">
        <v>101</v>
      </c>
      <c r="B3" t="s">
        <v>102</v>
      </c>
      <c r="C3" t="s">
        <v>575</v>
      </c>
      <c r="D3" t="s">
        <v>652</v>
      </c>
      <c r="E3" t="s">
        <v>422</v>
      </c>
      <c r="F3" s="1">
        <v>40330</v>
      </c>
      <c r="G3" s="1">
        <v>40543</v>
      </c>
      <c r="H3" t="s">
        <v>424</v>
      </c>
      <c r="I3">
        <v>10000</v>
      </c>
      <c r="J3" t="str">
        <f t="shared" ref="J3:J66" si="0">MID(A3, 5, 2)</f>
        <v>78</v>
      </c>
      <c r="K3" t="str">
        <f t="shared" ref="K3:K66" si="1">MID(B3,7,2)</f>
        <v>05</v>
      </c>
      <c r="L3" t="str">
        <f t="shared" ref="L3:L66" si="2">MID(B3,9,2)</f>
        <v>21</v>
      </c>
      <c r="M3" t="str">
        <f t="shared" ref="M3:M66" si="3">CONCATENATE(L3,"/", K3, "/", J3)</f>
        <v>21/05/78</v>
      </c>
      <c r="N3" t="str">
        <f t="shared" ref="N3:O66" si="4">MID(B3, 11, 1)</f>
        <v>H</v>
      </c>
      <c r="O3" t="str">
        <f t="shared" ref="O3:O17" si="5">MID(B3, 12, 2)</f>
        <v>GR</v>
      </c>
    </row>
    <row r="4" spans="1:15" x14ac:dyDescent="0.25">
      <c r="A4" t="s">
        <v>97</v>
      </c>
      <c r="B4" t="s">
        <v>98</v>
      </c>
      <c r="C4" t="s">
        <v>573</v>
      </c>
      <c r="D4" t="s">
        <v>653</v>
      </c>
      <c r="E4" t="s">
        <v>422</v>
      </c>
      <c r="F4" s="1">
        <v>40330</v>
      </c>
      <c r="G4" s="1">
        <v>40543</v>
      </c>
      <c r="H4" t="s">
        <v>645</v>
      </c>
      <c r="I4">
        <v>4000</v>
      </c>
      <c r="J4" t="str">
        <f t="shared" si="0"/>
        <v>81</v>
      </c>
      <c r="K4" t="str">
        <f t="shared" si="1"/>
        <v>05</v>
      </c>
      <c r="L4" t="str">
        <f t="shared" si="2"/>
        <v>05</v>
      </c>
      <c r="M4" t="str">
        <f t="shared" si="3"/>
        <v>05/05/81</v>
      </c>
      <c r="N4" t="str">
        <f t="shared" si="4"/>
        <v>M</v>
      </c>
      <c r="O4" t="str">
        <f t="shared" si="5"/>
        <v>GR</v>
      </c>
    </row>
    <row r="5" spans="1:15" x14ac:dyDescent="0.25">
      <c r="A5" t="s">
        <v>99</v>
      </c>
      <c r="B5" t="s">
        <v>100</v>
      </c>
      <c r="C5" t="s">
        <v>574</v>
      </c>
      <c r="D5" t="s">
        <v>654</v>
      </c>
      <c r="E5" t="s">
        <v>422</v>
      </c>
      <c r="F5" s="1">
        <v>40330</v>
      </c>
      <c r="G5" s="1">
        <v>40543</v>
      </c>
      <c r="H5" t="s">
        <v>646</v>
      </c>
      <c r="I5">
        <v>7752</v>
      </c>
      <c r="J5" t="str">
        <f t="shared" si="0"/>
        <v>81</v>
      </c>
      <c r="K5" t="str">
        <f t="shared" si="1"/>
        <v>12</v>
      </c>
      <c r="L5" t="str">
        <f t="shared" si="2"/>
        <v>24</v>
      </c>
      <c r="M5" t="str">
        <f t="shared" si="3"/>
        <v>24/12/81</v>
      </c>
      <c r="N5" t="str">
        <f t="shared" si="4"/>
        <v>H</v>
      </c>
      <c r="O5" t="str">
        <f t="shared" si="5"/>
        <v>GR</v>
      </c>
    </row>
    <row r="6" spans="1:15" x14ac:dyDescent="0.25">
      <c r="A6" t="s">
        <v>310</v>
      </c>
      <c r="B6" t="s">
        <v>311</v>
      </c>
      <c r="C6" t="s">
        <v>495</v>
      </c>
      <c r="D6" t="s">
        <v>656</v>
      </c>
      <c r="E6" t="s">
        <v>422</v>
      </c>
      <c r="F6" s="1">
        <v>40360</v>
      </c>
      <c r="G6" s="1">
        <v>40543</v>
      </c>
      <c r="H6" t="s">
        <v>425</v>
      </c>
      <c r="I6">
        <v>2100</v>
      </c>
      <c r="J6" t="str">
        <f t="shared" si="0"/>
        <v>60</v>
      </c>
      <c r="K6" t="str">
        <f t="shared" si="1"/>
        <v>07</v>
      </c>
      <c r="L6" t="str">
        <f t="shared" si="2"/>
        <v>25</v>
      </c>
      <c r="M6" t="str">
        <f t="shared" si="3"/>
        <v>25/07/60</v>
      </c>
      <c r="N6" t="str">
        <f t="shared" si="4"/>
        <v>H</v>
      </c>
      <c r="O6" t="str">
        <f t="shared" si="5"/>
        <v>GR</v>
      </c>
    </row>
    <row r="7" spans="1:15" x14ac:dyDescent="0.25">
      <c r="A7" t="s">
        <v>135</v>
      </c>
      <c r="B7" t="s">
        <v>136</v>
      </c>
      <c r="C7" t="s">
        <v>591</v>
      </c>
      <c r="D7" t="s">
        <v>656</v>
      </c>
      <c r="E7" t="s">
        <v>422</v>
      </c>
      <c r="F7" s="1">
        <v>40360</v>
      </c>
      <c r="G7" s="1">
        <v>40543</v>
      </c>
      <c r="H7" t="s">
        <v>425</v>
      </c>
      <c r="I7">
        <v>2800</v>
      </c>
      <c r="J7" t="str">
        <f t="shared" si="0"/>
        <v>62</v>
      </c>
      <c r="K7" t="str">
        <f t="shared" si="1"/>
        <v>01</v>
      </c>
      <c r="L7" t="str">
        <f t="shared" si="2"/>
        <v>30</v>
      </c>
      <c r="M7" t="str">
        <f t="shared" si="3"/>
        <v>30/01/62</v>
      </c>
      <c r="N7" t="str">
        <f t="shared" si="4"/>
        <v>H</v>
      </c>
      <c r="O7" t="str">
        <f t="shared" si="5"/>
        <v>GR</v>
      </c>
    </row>
    <row r="8" spans="1:15" x14ac:dyDescent="0.25">
      <c r="A8" t="s">
        <v>131</v>
      </c>
      <c r="B8" t="s">
        <v>132</v>
      </c>
      <c r="C8" t="s">
        <v>589</v>
      </c>
      <c r="D8" t="s">
        <v>657</v>
      </c>
      <c r="E8" t="s">
        <v>422</v>
      </c>
      <c r="F8" s="1">
        <v>40360</v>
      </c>
      <c r="G8" s="1">
        <v>40543</v>
      </c>
      <c r="H8" t="s">
        <v>425</v>
      </c>
      <c r="I8">
        <v>3000</v>
      </c>
      <c r="J8" t="str">
        <f t="shared" si="0"/>
        <v>52</v>
      </c>
      <c r="K8" t="str">
        <f t="shared" si="1"/>
        <v>06</v>
      </c>
      <c r="L8" t="str">
        <f t="shared" si="2"/>
        <v>05</v>
      </c>
      <c r="M8" t="str">
        <f t="shared" si="3"/>
        <v>05/06/52</v>
      </c>
      <c r="N8" t="str">
        <f t="shared" si="4"/>
        <v>H</v>
      </c>
      <c r="O8" t="str">
        <f t="shared" si="5"/>
        <v>GR</v>
      </c>
    </row>
    <row r="9" spans="1:15" x14ac:dyDescent="0.25">
      <c r="A9" t="s">
        <v>170</v>
      </c>
      <c r="B9" t="s">
        <v>171</v>
      </c>
      <c r="C9" t="s">
        <v>604</v>
      </c>
      <c r="D9" t="s">
        <v>656</v>
      </c>
      <c r="E9" t="s">
        <v>422</v>
      </c>
      <c r="F9" s="1">
        <v>40360</v>
      </c>
      <c r="G9" s="1">
        <v>40543</v>
      </c>
      <c r="H9" t="s">
        <v>423</v>
      </c>
      <c r="I9">
        <v>3600</v>
      </c>
      <c r="J9" t="str">
        <f t="shared" si="0"/>
        <v>72</v>
      </c>
      <c r="K9" t="str">
        <f t="shared" si="1"/>
        <v>10</v>
      </c>
      <c r="L9" t="str">
        <f t="shared" si="2"/>
        <v>03</v>
      </c>
      <c r="M9" t="str">
        <f t="shared" si="3"/>
        <v>03/10/72</v>
      </c>
      <c r="N9" t="str">
        <f t="shared" si="4"/>
        <v>H</v>
      </c>
      <c r="O9" t="str">
        <f t="shared" si="5"/>
        <v>GR</v>
      </c>
    </row>
    <row r="10" spans="1:15" x14ac:dyDescent="0.25">
      <c r="A10" t="s">
        <v>278</v>
      </c>
      <c r="B10" t="s">
        <v>279</v>
      </c>
      <c r="C10" t="s">
        <v>479</v>
      </c>
      <c r="D10" t="s">
        <v>654</v>
      </c>
      <c r="E10" t="s">
        <v>422</v>
      </c>
      <c r="F10" s="1">
        <v>40360</v>
      </c>
      <c r="G10" s="1">
        <v>40543</v>
      </c>
      <c r="H10" t="s">
        <v>424</v>
      </c>
      <c r="I10">
        <v>4630</v>
      </c>
      <c r="J10" t="str">
        <f t="shared" si="0"/>
        <v>84</v>
      </c>
      <c r="K10" t="str">
        <f t="shared" si="1"/>
        <v>06</v>
      </c>
      <c r="L10" t="str">
        <f t="shared" si="2"/>
        <v>29</v>
      </c>
      <c r="M10" t="str">
        <f t="shared" si="3"/>
        <v>29/06/84</v>
      </c>
      <c r="N10" t="str">
        <f t="shared" si="4"/>
        <v>M</v>
      </c>
      <c r="O10" t="str">
        <f t="shared" si="5"/>
        <v>DF</v>
      </c>
    </row>
    <row r="11" spans="1:15" x14ac:dyDescent="0.25">
      <c r="A11" t="s">
        <v>172</v>
      </c>
      <c r="B11" t="s">
        <v>173</v>
      </c>
      <c r="C11" t="s">
        <v>605</v>
      </c>
      <c r="D11" t="s">
        <v>651</v>
      </c>
      <c r="E11" t="s">
        <v>422</v>
      </c>
      <c r="F11" s="1">
        <v>40360</v>
      </c>
      <c r="G11" s="1">
        <v>40543</v>
      </c>
      <c r="H11" t="s">
        <v>423</v>
      </c>
      <c r="I11">
        <v>5000</v>
      </c>
      <c r="J11" t="str">
        <f t="shared" si="0"/>
        <v>64</v>
      </c>
      <c r="K11" t="str">
        <f t="shared" si="1"/>
        <v>12</v>
      </c>
      <c r="L11" t="str">
        <f t="shared" si="2"/>
        <v>23</v>
      </c>
      <c r="M11" t="str">
        <f t="shared" si="3"/>
        <v>23/12/64</v>
      </c>
      <c r="N11" t="str">
        <f t="shared" si="4"/>
        <v>H</v>
      </c>
      <c r="O11" t="str">
        <f t="shared" si="5"/>
        <v>GR</v>
      </c>
    </row>
    <row r="12" spans="1:15" x14ac:dyDescent="0.25">
      <c r="A12" t="s">
        <v>95</v>
      </c>
      <c r="B12" t="s">
        <v>96</v>
      </c>
      <c r="C12" t="s">
        <v>633</v>
      </c>
      <c r="D12" t="s">
        <v>658</v>
      </c>
      <c r="E12" t="s">
        <v>422</v>
      </c>
      <c r="F12" s="1">
        <v>40360</v>
      </c>
      <c r="G12" s="1">
        <v>40543</v>
      </c>
      <c r="H12" t="s">
        <v>424</v>
      </c>
      <c r="I12">
        <v>7752</v>
      </c>
      <c r="J12" t="str">
        <f t="shared" si="0"/>
        <v>74</v>
      </c>
      <c r="K12" t="str">
        <f t="shared" si="1"/>
        <v>08</v>
      </c>
      <c r="L12" t="str">
        <f t="shared" si="2"/>
        <v>24</v>
      </c>
      <c r="M12" t="str">
        <f t="shared" si="3"/>
        <v>24/08/74</v>
      </c>
      <c r="N12" t="str">
        <f t="shared" si="4"/>
        <v>M</v>
      </c>
      <c r="O12" t="str">
        <f t="shared" si="5"/>
        <v>DF</v>
      </c>
    </row>
    <row r="13" spans="1:15" x14ac:dyDescent="0.25">
      <c r="A13" t="s">
        <v>304</v>
      </c>
      <c r="B13" t="s">
        <v>305</v>
      </c>
      <c r="C13" t="s">
        <v>492</v>
      </c>
      <c r="D13" t="s">
        <v>656</v>
      </c>
      <c r="E13" t="s">
        <v>426</v>
      </c>
      <c r="F13" s="1">
        <v>40360</v>
      </c>
      <c r="G13" s="1">
        <v>40543</v>
      </c>
      <c r="H13" t="s">
        <v>644</v>
      </c>
      <c r="I13">
        <v>8500</v>
      </c>
      <c r="J13" t="str">
        <f t="shared" si="0"/>
        <v>82</v>
      </c>
      <c r="K13" t="str">
        <f t="shared" si="1"/>
        <v>09</v>
      </c>
      <c r="L13" t="str">
        <f t="shared" si="2"/>
        <v>12</v>
      </c>
      <c r="M13" t="str">
        <f t="shared" si="3"/>
        <v>12/09/82</v>
      </c>
      <c r="N13" t="str">
        <f t="shared" si="4"/>
        <v>M</v>
      </c>
      <c r="O13" t="str">
        <f t="shared" si="5"/>
        <v>GR</v>
      </c>
    </row>
    <row r="14" spans="1:15" x14ac:dyDescent="0.25">
      <c r="A14" t="s">
        <v>266</v>
      </c>
      <c r="B14" t="s">
        <v>267</v>
      </c>
      <c r="C14" t="s">
        <v>472</v>
      </c>
      <c r="D14" t="s">
        <v>659</v>
      </c>
      <c r="E14" t="s">
        <v>422</v>
      </c>
      <c r="F14" s="1">
        <v>40360</v>
      </c>
      <c r="G14" s="1">
        <v>40543</v>
      </c>
      <c r="H14" t="s">
        <v>424</v>
      </c>
      <c r="I14">
        <v>8500</v>
      </c>
      <c r="J14" t="str">
        <f t="shared" si="0"/>
        <v>54</v>
      </c>
      <c r="K14" t="str">
        <f t="shared" si="1"/>
        <v>05</v>
      </c>
      <c r="L14" t="str">
        <f t="shared" si="2"/>
        <v>23</v>
      </c>
      <c r="M14" t="str">
        <f t="shared" si="3"/>
        <v>23/05/54</v>
      </c>
      <c r="N14" t="str">
        <f t="shared" si="4"/>
        <v>H</v>
      </c>
      <c r="O14" t="str">
        <f t="shared" si="5"/>
        <v>DF</v>
      </c>
    </row>
    <row r="15" spans="1:15" x14ac:dyDescent="0.25">
      <c r="A15" t="s">
        <v>348</v>
      </c>
      <c r="B15" t="s">
        <v>349</v>
      </c>
      <c r="C15" t="s">
        <v>513</v>
      </c>
      <c r="D15" t="s">
        <v>656</v>
      </c>
      <c r="E15" t="s">
        <v>422</v>
      </c>
      <c r="F15" s="1">
        <v>40360</v>
      </c>
      <c r="G15" s="1">
        <v>40543</v>
      </c>
      <c r="H15" t="s">
        <v>424</v>
      </c>
      <c r="I15">
        <v>8774</v>
      </c>
      <c r="J15" t="str">
        <f t="shared" si="0"/>
        <v>85</v>
      </c>
      <c r="K15" t="str">
        <f t="shared" si="1"/>
        <v>06</v>
      </c>
      <c r="L15" t="str">
        <f t="shared" si="2"/>
        <v>15</v>
      </c>
      <c r="M15" t="str">
        <f t="shared" si="3"/>
        <v>15/06/85</v>
      </c>
      <c r="N15" t="str">
        <f t="shared" si="4"/>
        <v>H</v>
      </c>
      <c r="O15" t="str">
        <f t="shared" si="5"/>
        <v>OC</v>
      </c>
    </row>
    <row r="16" spans="1:15" x14ac:dyDescent="0.25">
      <c r="A16" t="s">
        <v>278</v>
      </c>
      <c r="B16" t="s">
        <v>279</v>
      </c>
      <c r="C16" t="s">
        <v>479</v>
      </c>
      <c r="D16" t="s">
        <v>659</v>
      </c>
      <c r="E16" t="s">
        <v>422</v>
      </c>
      <c r="F16" s="1">
        <v>40360</v>
      </c>
      <c r="G16" s="1">
        <v>40543</v>
      </c>
      <c r="H16" t="s">
        <v>424</v>
      </c>
      <c r="I16">
        <v>8958</v>
      </c>
      <c r="J16" t="str">
        <f t="shared" si="0"/>
        <v>84</v>
      </c>
      <c r="K16" t="str">
        <f t="shared" si="1"/>
        <v>06</v>
      </c>
      <c r="L16" t="str">
        <f t="shared" si="2"/>
        <v>29</v>
      </c>
      <c r="M16" t="str">
        <f t="shared" si="3"/>
        <v>29/06/84</v>
      </c>
      <c r="N16" t="str">
        <f t="shared" si="4"/>
        <v>M</v>
      </c>
      <c r="O16" t="str">
        <f t="shared" si="5"/>
        <v>DF</v>
      </c>
    </row>
    <row r="17" spans="1:15" x14ac:dyDescent="0.25">
      <c r="A17" t="s">
        <v>386</v>
      </c>
      <c r="B17" t="s">
        <v>387</v>
      </c>
      <c r="C17" t="s">
        <v>532</v>
      </c>
      <c r="D17" t="s">
        <v>660</v>
      </c>
      <c r="E17" t="s">
        <v>422</v>
      </c>
      <c r="F17" s="1">
        <v>40360</v>
      </c>
      <c r="G17" s="1">
        <v>40543</v>
      </c>
      <c r="H17" t="s">
        <v>424</v>
      </c>
      <c r="I17">
        <v>9000</v>
      </c>
      <c r="J17" t="str">
        <f t="shared" si="0"/>
        <v>83</v>
      </c>
      <c r="K17" t="str">
        <f t="shared" si="1"/>
        <v>12</v>
      </c>
      <c r="L17" t="str">
        <f t="shared" si="2"/>
        <v>18</v>
      </c>
      <c r="M17" t="str">
        <f t="shared" si="3"/>
        <v>18/12/83</v>
      </c>
      <c r="N17" t="str">
        <f t="shared" si="4"/>
        <v>M</v>
      </c>
      <c r="O17" t="str">
        <f t="shared" si="5"/>
        <v>GR</v>
      </c>
    </row>
    <row r="18" spans="1:15" x14ac:dyDescent="0.25">
      <c r="A18" t="s">
        <v>141</v>
      </c>
      <c r="B18" t="s">
        <v>142</v>
      </c>
      <c r="C18" t="s">
        <v>594</v>
      </c>
      <c r="D18" t="s">
        <v>654</v>
      </c>
      <c r="E18" t="s">
        <v>422</v>
      </c>
      <c r="F18" s="1">
        <v>40360</v>
      </c>
      <c r="G18" s="1">
        <v>40543</v>
      </c>
      <c r="H18" t="s">
        <v>424</v>
      </c>
      <c r="I18">
        <v>9000</v>
      </c>
      <c r="J18" t="str">
        <f t="shared" si="0"/>
        <v>85</v>
      </c>
      <c r="K18" t="str">
        <f t="shared" si="1"/>
        <v>07</v>
      </c>
      <c r="L18" t="str">
        <f t="shared" si="2"/>
        <v>22</v>
      </c>
      <c r="M18" t="str">
        <f t="shared" si="3"/>
        <v>22/07/85</v>
      </c>
      <c r="N18" t="str">
        <f t="shared" si="4"/>
        <v>M</v>
      </c>
      <c r="O18" t="str">
        <f t="shared" ref="O18:O81" si="6">MID(B18, 12, 2)</f>
        <v>GR</v>
      </c>
    </row>
    <row r="19" spans="1:15" x14ac:dyDescent="0.25">
      <c r="A19" t="s">
        <v>242</v>
      </c>
      <c r="B19" t="s">
        <v>243</v>
      </c>
      <c r="C19" t="s">
        <v>460</v>
      </c>
      <c r="D19" t="s">
        <v>658</v>
      </c>
      <c r="E19" t="s">
        <v>422</v>
      </c>
      <c r="F19" s="1">
        <v>40360</v>
      </c>
      <c r="G19" s="1">
        <v>40543</v>
      </c>
      <c r="H19" t="s">
        <v>424</v>
      </c>
      <c r="I19">
        <v>9000</v>
      </c>
      <c r="J19" t="str">
        <f t="shared" si="0"/>
        <v>84</v>
      </c>
      <c r="K19" t="str">
        <f t="shared" si="1"/>
        <v>05</v>
      </c>
      <c r="L19" t="str">
        <f t="shared" si="2"/>
        <v>21</v>
      </c>
      <c r="M19" t="str">
        <f t="shared" si="3"/>
        <v>21/05/84</v>
      </c>
      <c r="N19" t="str">
        <f t="shared" si="4"/>
        <v>M</v>
      </c>
      <c r="O19" t="str">
        <f t="shared" si="6"/>
        <v>GR</v>
      </c>
    </row>
    <row r="20" spans="1:15" x14ac:dyDescent="0.25">
      <c r="A20" t="s">
        <v>274</v>
      </c>
      <c r="B20" t="s">
        <v>275</v>
      </c>
      <c r="C20" t="s">
        <v>477</v>
      </c>
      <c r="D20" t="s">
        <v>656</v>
      </c>
      <c r="E20" t="s">
        <v>422</v>
      </c>
      <c r="F20" s="1">
        <v>40360</v>
      </c>
      <c r="G20" s="1">
        <v>40543</v>
      </c>
      <c r="H20" t="s">
        <v>424</v>
      </c>
      <c r="I20">
        <v>9000</v>
      </c>
      <c r="J20" t="str">
        <f t="shared" si="0"/>
        <v>77</v>
      </c>
      <c r="K20" t="str">
        <f t="shared" si="1"/>
        <v>11</v>
      </c>
      <c r="L20" t="str">
        <f t="shared" si="2"/>
        <v>08</v>
      </c>
      <c r="M20" t="str">
        <f t="shared" si="3"/>
        <v>08/11/77</v>
      </c>
      <c r="N20" t="str">
        <f t="shared" si="4"/>
        <v>M</v>
      </c>
      <c r="O20" t="str">
        <f t="shared" si="6"/>
        <v>GR</v>
      </c>
    </row>
    <row r="21" spans="1:15" x14ac:dyDescent="0.25">
      <c r="A21" t="s">
        <v>238</v>
      </c>
      <c r="B21" t="s">
        <v>239</v>
      </c>
      <c r="C21" t="s">
        <v>674</v>
      </c>
      <c r="D21" t="s">
        <v>658</v>
      </c>
      <c r="E21" t="s">
        <v>426</v>
      </c>
      <c r="F21" s="1">
        <v>40360</v>
      </c>
      <c r="G21" s="1">
        <v>40543</v>
      </c>
      <c r="H21" t="s">
        <v>644</v>
      </c>
      <c r="I21">
        <v>10000</v>
      </c>
      <c r="J21" t="str">
        <f t="shared" si="0"/>
        <v>68</v>
      </c>
      <c r="K21" t="str">
        <f t="shared" si="1"/>
        <v>04</v>
      </c>
      <c r="L21" t="str">
        <f t="shared" si="2"/>
        <v>24</v>
      </c>
      <c r="M21" t="str">
        <f t="shared" si="3"/>
        <v>24/04/68</v>
      </c>
      <c r="N21" t="str">
        <f t="shared" si="4"/>
        <v>H</v>
      </c>
      <c r="O21" t="str">
        <f t="shared" si="6"/>
        <v>GR</v>
      </c>
    </row>
    <row r="22" spans="1:15" x14ac:dyDescent="0.25">
      <c r="A22" t="s">
        <v>15</v>
      </c>
      <c r="B22" t="s">
        <v>16</v>
      </c>
      <c r="C22" t="s">
        <v>435</v>
      </c>
      <c r="D22" t="s">
        <v>656</v>
      </c>
      <c r="E22" t="s">
        <v>422</v>
      </c>
      <c r="F22" s="1">
        <v>40360</v>
      </c>
      <c r="G22" s="1">
        <v>40451</v>
      </c>
      <c r="H22" t="s">
        <v>424</v>
      </c>
      <c r="I22">
        <v>10000</v>
      </c>
      <c r="J22" t="str">
        <f t="shared" si="0"/>
        <v>82</v>
      </c>
      <c r="K22" t="str">
        <f t="shared" si="1"/>
        <v>09</v>
      </c>
      <c r="L22" t="str">
        <f t="shared" si="2"/>
        <v>09</v>
      </c>
      <c r="M22" t="str">
        <f t="shared" si="3"/>
        <v>09/09/82</v>
      </c>
      <c r="N22" t="str">
        <f t="shared" si="4"/>
        <v>H</v>
      </c>
      <c r="O22" t="str">
        <f t="shared" si="6"/>
        <v>GR</v>
      </c>
    </row>
    <row r="23" spans="1:15" x14ac:dyDescent="0.25">
      <c r="A23" t="s">
        <v>19</v>
      </c>
      <c r="B23" t="s">
        <v>20</v>
      </c>
      <c r="C23" t="s">
        <v>553</v>
      </c>
      <c r="D23" t="s">
        <v>652</v>
      </c>
      <c r="E23" t="s">
        <v>422</v>
      </c>
      <c r="F23" s="1">
        <v>40360</v>
      </c>
      <c r="G23" s="1">
        <v>40451</v>
      </c>
      <c r="H23" t="s">
        <v>424</v>
      </c>
      <c r="I23">
        <v>10000</v>
      </c>
      <c r="J23" t="str">
        <f t="shared" si="0"/>
        <v>84</v>
      </c>
      <c r="K23" t="str">
        <f t="shared" si="1"/>
        <v>10</v>
      </c>
      <c r="L23" t="str">
        <f t="shared" si="2"/>
        <v>27</v>
      </c>
      <c r="M23" t="str">
        <f t="shared" si="3"/>
        <v>27/10/84</v>
      </c>
      <c r="N23" t="str">
        <f t="shared" si="4"/>
        <v>H</v>
      </c>
      <c r="O23" t="str">
        <f t="shared" si="6"/>
        <v>MC</v>
      </c>
    </row>
    <row r="24" spans="1:15" x14ac:dyDescent="0.25">
      <c r="A24" t="s">
        <v>27</v>
      </c>
      <c r="B24" t="s">
        <v>28</v>
      </c>
      <c r="C24" t="s">
        <v>555</v>
      </c>
      <c r="D24" t="s">
        <v>658</v>
      </c>
      <c r="E24" t="s">
        <v>422</v>
      </c>
      <c r="F24" s="1">
        <v>40360</v>
      </c>
      <c r="G24" s="1">
        <v>40451</v>
      </c>
      <c r="H24" t="s">
        <v>424</v>
      </c>
      <c r="I24">
        <v>10000</v>
      </c>
      <c r="J24" t="str">
        <f t="shared" si="0"/>
        <v>75</v>
      </c>
      <c r="K24" t="str">
        <f t="shared" si="1"/>
        <v>02</v>
      </c>
      <c r="L24" t="str">
        <f t="shared" si="2"/>
        <v>05</v>
      </c>
      <c r="M24" t="str">
        <f t="shared" si="3"/>
        <v>05/02/75</v>
      </c>
      <c r="N24" t="str">
        <f t="shared" si="4"/>
        <v>H</v>
      </c>
      <c r="O24" t="str">
        <f t="shared" si="6"/>
        <v>GR</v>
      </c>
    </row>
    <row r="25" spans="1:15" x14ac:dyDescent="0.25">
      <c r="A25" t="s">
        <v>29</v>
      </c>
      <c r="B25" t="s">
        <v>30</v>
      </c>
      <c r="C25" t="s">
        <v>438</v>
      </c>
      <c r="D25" t="s">
        <v>658</v>
      </c>
      <c r="E25" t="s">
        <v>422</v>
      </c>
      <c r="F25" s="1">
        <v>40360</v>
      </c>
      <c r="G25" s="1">
        <v>40451</v>
      </c>
      <c r="H25" t="s">
        <v>424</v>
      </c>
      <c r="I25">
        <v>10000</v>
      </c>
      <c r="J25" t="str">
        <f t="shared" si="0"/>
        <v>83</v>
      </c>
      <c r="K25" t="str">
        <f t="shared" si="1"/>
        <v>09</v>
      </c>
      <c r="L25" t="str">
        <f t="shared" si="2"/>
        <v>16</v>
      </c>
      <c r="M25" t="str">
        <f t="shared" si="3"/>
        <v>16/09/83</v>
      </c>
      <c r="N25" t="str">
        <f t="shared" si="4"/>
        <v>H</v>
      </c>
      <c r="O25" t="str">
        <f t="shared" si="6"/>
        <v>GR</v>
      </c>
    </row>
    <row r="26" spans="1:15" x14ac:dyDescent="0.25">
      <c r="A26" t="s">
        <v>41</v>
      </c>
      <c r="B26" t="s">
        <v>42</v>
      </c>
      <c r="C26" t="s">
        <v>442</v>
      </c>
      <c r="D26" t="s">
        <v>657</v>
      </c>
      <c r="E26" t="s">
        <v>422</v>
      </c>
      <c r="F26" s="1">
        <v>40360</v>
      </c>
      <c r="G26" s="1">
        <v>40451</v>
      </c>
      <c r="H26" t="s">
        <v>424</v>
      </c>
      <c r="I26">
        <v>10000</v>
      </c>
      <c r="J26" t="str">
        <f t="shared" si="0"/>
        <v>64</v>
      </c>
      <c r="K26" t="str">
        <f t="shared" si="1"/>
        <v>01</v>
      </c>
      <c r="L26" t="str">
        <f t="shared" si="2"/>
        <v>18</v>
      </c>
      <c r="M26" t="str">
        <f t="shared" si="3"/>
        <v>18/01/64</v>
      </c>
      <c r="N26" t="str">
        <f t="shared" si="4"/>
        <v>H</v>
      </c>
      <c r="O26" t="str">
        <f t="shared" si="6"/>
        <v>DF</v>
      </c>
    </row>
    <row r="27" spans="1:15" x14ac:dyDescent="0.25">
      <c r="A27" t="s">
        <v>51</v>
      </c>
      <c r="B27" t="s">
        <v>52</v>
      </c>
      <c r="C27" t="s">
        <v>446</v>
      </c>
      <c r="D27" t="s">
        <v>652</v>
      </c>
      <c r="E27" t="s">
        <v>422</v>
      </c>
      <c r="F27" s="1">
        <v>40360</v>
      </c>
      <c r="G27" s="1">
        <v>40451</v>
      </c>
      <c r="H27" t="s">
        <v>424</v>
      </c>
      <c r="I27">
        <v>10000</v>
      </c>
      <c r="J27" t="str">
        <f t="shared" si="0"/>
        <v>72</v>
      </c>
      <c r="K27" t="str">
        <f t="shared" si="1"/>
        <v>10</v>
      </c>
      <c r="L27" t="str">
        <f t="shared" si="2"/>
        <v>04</v>
      </c>
      <c r="M27" t="str">
        <f t="shared" si="3"/>
        <v>04/10/72</v>
      </c>
      <c r="N27" t="str">
        <f t="shared" si="4"/>
        <v>H</v>
      </c>
      <c r="O27" t="str">
        <f t="shared" si="6"/>
        <v>GR</v>
      </c>
    </row>
    <row r="28" spans="1:15" x14ac:dyDescent="0.25">
      <c r="A28" t="s">
        <v>57</v>
      </c>
      <c r="B28" t="s">
        <v>58</v>
      </c>
      <c r="C28" t="s">
        <v>561</v>
      </c>
      <c r="D28" t="s">
        <v>658</v>
      </c>
      <c r="E28" t="s">
        <v>422</v>
      </c>
      <c r="F28" s="1">
        <v>40360</v>
      </c>
      <c r="G28" s="1">
        <v>40451</v>
      </c>
      <c r="H28" t="s">
        <v>424</v>
      </c>
      <c r="I28">
        <v>10000</v>
      </c>
      <c r="J28" t="str">
        <f t="shared" si="0"/>
        <v>74</v>
      </c>
      <c r="K28" t="str">
        <f t="shared" si="1"/>
        <v>10</v>
      </c>
      <c r="L28" t="str">
        <f t="shared" si="2"/>
        <v>07</v>
      </c>
      <c r="M28" t="str">
        <f t="shared" si="3"/>
        <v>07/10/74</v>
      </c>
      <c r="N28" t="str">
        <f t="shared" si="4"/>
        <v>H</v>
      </c>
      <c r="O28" t="str">
        <f t="shared" si="6"/>
        <v>GR</v>
      </c>
    </row>
    <row r="29" spans="1:15" x14ac:dyDescent="0.25">
      <c r="A29" t="s">
        <v>137</v>
      </c>
      <c r="B29" t="s">
        <v>138</v>
      </c>
      <c r="C29" t="s">
        <v>592</v>
      </c>
      <c r="D29" t="s">
        <v>657</v>
      </c>
      <c r="E29" t="s">
        <v>422</v>
      </c>
      <c r="F29" s="1">
        <v>40360</v>
      </c>
      <c r="G29" s="1">
        <v>40543</v>
      </c>
      <c r="H29" t="s">
        <v>424</v>
      </c>
      <c r="I29">
        <v>11000</v>
      </c>
      <c r="J29" t="str">
        <f t="shared" si="0"/>
        <v>71</v>
      </c>
      <c r="K29" t="str">
        <f t="shared" si="1"/>
        <v>09</v>
      </c>
      <c r="L29" t="str">
        <f t="shared" si="2"/>
        <v>15</v>
      </c>
      <c r="M29" t="str">
        <f t="shared" si="3"/>
        <v>15/09/71</v>
      </c>
      <c r="N29" t="str">
        <f t="shared" si="4"/>
        <v>H</v>
      </c>
      <c r="O29" t="str">
        <f t="shared" si="6"/>
        <v>DF</v>
      </c>
    </row>
    <row r="30" spans="1:15" x14ac:dyDescent="0.25">
      <c r="A30" t="s">
        <v>75</v>
      </c>
      <c r="B30" t="s">
        <v>76</v>
      </c>
      <c r="C30" t="s">
        <v>570</v>
      </c>
      <c r="D30" t="s">
        <v>654</v>
      </c>
      <c r="E30" t="s">
        <v>422</v>
      </c>
      <c r="F30" s="1">
        <v>40360</v>
      </c>
      <c r="G30" s="1">
        <v>40390</v>
      </c>
      <c r="H30" t="s">
        <v>424</v>
      </c>
      <c r="I30">
        <v>11568.5</v>
      </c>
      <c r="J30" t="str">
        <f t="shared" si="0"/>
        <v>67</v>
      </c>
      <c r="K30" t="str">
        <f t="shared" si="1"/>
        <v>07</v>
      </c>
      <c r="L30" t="str">
        <f t="shared" si="2"/>
        <v>04</v>
      </c>
      <c r="M30" t="str">
        <f t="shared" si="3"/>
        <v>04/07/67</v>
      </c>
      <c r="N30" t="str">
        <f t="shared" si="4"/>
        <v>H</v>
      </c>
      <c r="O30" t="str">
        <f t="shared" si="6"/>
        <v>GR</v>
      </c>
    </row>
    <row r="31" spans="1:15" x14ac:dyDescent="0.25">
      <c r="A31" t="s">
        <v>71</v>
      </c>
      <c r="B31" t="s">
        <v>72</v>
      </c>
      <c r="C31" t="s">
        <v>602</v>
      </c>
      <c r="D31" t="s">
        <v>654</v>
      </c>
      <c r="E31" t="s">
        <v>422</v>
      </c>
      <c r="F31" s="1">
        <v>40360</v>
      </c>
      <c r="G31" s="1">
        <v>40543</v>
      </c>
      <c r="H31" t="s">
        <v>424</v>
      </c>
      <c r="I31">
        <v>12000</v>
      </c>
      <c r="J31" t="str">
        <f t="shared" si="0"/>
        <v>71</v>
      </c>
      <c r="K31" t="str">
        <f t="shared" si="1"/>
        <v>12</v>
      </c>
      <c r="L31" t="str">
        <f t="shared" si="2"/>
        <v>14</v>
      </c>
      <c r="M31" t="str">
        <f t="shared" si="3"/>
        <v>14/12/71</v>
      </c>
      <c r="N31" t="str">
        <f t="shared" si="4"/>
        <v>H</v>
      </c>
      <c r="O31" t="str">
        <f t="shared" si="6"/>
        <v>GR</v>
      </c>
    </row>
    <row r="32" spans="1:15" x14ac:dyDescent="0.25">
      <c r="A32" t="s">
        <v>318</v>
      </c>
      <c r="B32" t="s">
        <v>319</v>
      </c>
      <c r="C32" t="s">
        <v>498</v>
      </c>
      <c r="D32" t="s">
        <v>652</v>
      </c>
      <c r="E32" t="s">
        <v>422</v>
      </c>
      <c r="F32" s="1">
        <v>40360</v>
      </c>
      <c r="G32" s="1">
        <v>40543</v>
      </c>
      <c r="H32" t="s">
        <v>424</v>
      </c>
      <c r="I32">
        <v>12000</v>
      </c>
      <c r="J32" t="str">
        <f t="shared" si="0"/>
        <v>66</v>
      </c>
      <c r="K32" t="str">
        <f t="shared" si="1"/>
        <v>05</v>
      </c>
      <c r="L32" t="str">
        <f t="shared" si="2"/>
        <v>02</v>
      </c>
      <c r="M32" t="str">
        <f t="shared" si="3"/>
        <v>02/05/66</v>
      </c>
      <c r="N32" t="str">
        <f t="shared" si="4"/>
        <v>H</v>
      </c>
      <c r="O32" t="str">
        <f t="shared" si="6"/>
        <v>GR</v>
      </c>
    </row>
    <row r="33" spans="1:15" x14ac:dyDescent="0.25">
      <c r="A33" t="s">
        <v>384</v>
      </c>
      <c r="B33" t="s">
        <v>385</v>
      </c>
      <c r="C33" t="s">
        <v>531</v>
      </c>
      <c r="D33" t="s">
        <v>654</v>
      </c>
      <c r="E33" t="s">
        <v>422</v>
      </c>
      <c r="F33" s="1">
        <v>40360</v>
      </c>
      <c r="G33" s="1">
        <v>40543</v>
      </c>
      <c r="H33" t="s">
        <v>424</v>
      </c>
      <c r="I33">
        <v>12000</v>
      </c>
      <c r="J33" t="str">
        <f t="shared" si="0"/>
        <v>70</v>
      </c>
      <c r="K33" t="str">
        <f t="shared" si="1"/>
        <v>10</v>
      </c>
      <c r="L33" t="str">
        <f t="shared" si="2"/>
        <v>26</v>
      </c>
      <c r="M33" t="str">
        <f t="shared" si="3"/>
        <v>26/10/70</v>
      </c>
      <c r="N33" t="str">
        <f t="shared" si="4"/>
        <v>H</v>
      </c>
      <c r="O33" t="str">
        <f t="shared" si="6"/>
        <v>GR</v>
      </c>
    </row>
    <row r="34" spans="1:15" x14ac:dyDescent="0.25">
      <c r="A34" t="s">
        <v>202</v>
      </c>
      <c r="B34" t="s">
        <v>203</v>
      </c>
      <c r="C34" t="s">
        <v>616</v>
      </c>
      <c r="D34" t="s">
        <v>654</v>
      </c>
      <c r="E34" t="s">
        <v>422</v>
      </c>
      <c r="F34" s="1">
        <v>40360</v>
      </c>
      <c r="G34" s="1">
        <v>40543</v>
      </c>
      <c r="H34" t="s">
        <v>424</v>
      </c>
      <c r="I34">
        <v>12000</v>
      </c>
      <c r="J34" t="str">
        <f t="shared" si="0"/>
        <v>84</v>
      </c>
      <c r="K34" t="str">
        <f t="shared" si="1"/>
        <v>10</v>
      </c>
      <c r="L34" t="str">
        <f t="shared" si="2"/>
        <v>17</v>
      </c>
      <c r="M34" t="str">
        <f t="shared" si="3"/>
        <v>17/10/84</v>
      </c>
      <c r="N34" t="str">
        <f t="shared" si="4"/>
        <v>H</v>
      </c>
      <c r="O34" t="str">
        <f t="shared" si="6"/>
        <v>GR</v>
      </c>
    </row>
    <row r="35" spans="1:15" x14ac:dyDescent="0.25">
      <c r="A35" t="s">
        <v>248</v>
      </c>
      <c r="B35" t="s">
        <v>249</v>
      </c>
      <c r="C35" t="s">
        <v>463</v>
      </c>
      <c r="D35" t="s">
        <v>654</v>
      </c>
      <c r="E35" t="s">
        <v>422</v>
      </c>
      <c r="F35" s="1">
        <v>40360</v>
      </c>
      <c r="G35" s="1">
        <v>40543</v>
      </c>
      <c r="H35" t="s">
        <v>424</v>
      </c>
      <c r="I35">
        <v>12000</v>
      </c>
      <c r="J35" t="str">
        <f t="shared" si="0"/>
        <v>48</v>
      </c>
      <c r="K35" t="str">
        <f t="shared" si="1"/>
        <v>09</v>
      </c>
      <c r="L35" t="str">
        <f t="shared" si="2"/>
        <v>21</v>
      </c>
      <c r="M35" t="str">
        <f t="shared" si="3"/>
        <v>21/09/48</v>
      </c>
      <c r="N35" t="str">
        <f t="shared" si="4"/>
        <v>H</v>
      </c>
      <c r="O35" t="str">
        <f t="shared" si="6"/>
        <v>GR</v>
      </c>
    </row>
    <row r="36" spans="1:15" x14ac:dyDescent="0.25">
      <c r="A36" t="s">
        <v>256</v>
      </c>
      <c r="B36" t="s">
        <v>257</v>
      </c>
      <c r="C36" t="s">
        <v>467</v>
      </c>
      <c r="D36" t="s">
        <v>654</v>
      </c>
      <c r="E36" t="s">
        <v>426</v>
      </c>
      <c r="F36" s="1">
        <v>40360</v>
      </c>
      <c r="G36" s="1">
        <v>40543</v>
      </c>
      <c r="H36" t="s">
        <v>427</v>
      </c>
      <c r="I36">
        <v>12144</v>
      </c>
      <c r="J36" t="str">
        <f t="shared" si="0"/>
        <v>50</v>
      </c>
      <c r="K36" t="str">
        <f t="shared" si="1"/>
        <v>01</v>
      </c>
      <c r="L36" t="str">
        <f t="shared" si="2"/>
        <v>16</v>
      </c>
      <c r="M36" t="str">
        <f t="shared" si="3"/>
        <v>16/01/50</v>
      </c>
      <c r="N36" t="str">
        <f t="shared" si="4"/>
        <v>H</v>
      </c>
      <c r="O36" t="str">
        <f t="shared" si="6"/>
        <v>GR</v>
      </c>
    </row>
    <row r="37" spans="1:15" x14ac:dyDescent="0.25">
      <c r="A37" t="s">
        <v>408</v>
      </c>
      <c r="B37" t="s">
        <v>409</v>
      </c>
      <c r="C37" t="s">
        <v>543</v>
      </c>
      <c r="D37" t="s">
        <v>654</v>
      </c>
      <c r="E37" t="s">
        <v>422</v>
      </c>
      <c r="F37" s="1">
        <v>40360</v>
      </c>
      <c r="G37" s="1">
        <v>40543</v>
      </c>
      <c r="H37" t="s">
        <v>424</v>
      </c>
      <c r="I37">
        <v>14000</v>
      </c>
      <c r="J37" t="str">
        <f t="shared" si="0"/>
        <v>79</v>
      </c>
      <c r="K37" t="str">
        <f t="shared" si="1"/>
        <v>06</v>
      </c>
      <c r="L37" t="str">
        <f t="shared" si="2"/>
        <v>28</v>
      </c>
      <c r="M37" t="str">
        <f t="shared" si="3"/>
        <v>28/06/79</v>
      </c>
      <c r="N37" t="str">
        <f t="shared" si="4"/>
        <v>H</v>
      </c>
      <c r="O37" t="str">
        <f t="shared" si="6"/>
        <v>GR</v>
      </c>
    </row>
    <row r="38" spans="1:15" x14ac:dyDescent="0.25">
      <c r="A38" t="s">
        <v>258</v>
      </c>
      <c r="B38" t="s">
        <v>259</v>
      </c>
      <c r="C38" t="s">
        <v>468</v>
      </c>
      <c r="D38" t="s">
        <v>654</v>
      </c>
      <c r="E38" t="s">
        <v>426</v>
      </c>
      <c r="F38" s="1">
        <v>40360</v>
      </c>
      <c r="G38" s="1">
        <v>40543</v>
      </c>
      <c r="H38" t="s">
        <v>644</v>
      </c>
      <c r="I38">
        <v>15000</v>
      </c>
      <c r="J38" t="str">
        <f t="shared" si="0"/>
        <v>57</v>
      </c>
      <c r="K38" t="str">
        <f t="shared" si="1"/>
        <v>06</v>
      </c>
      <c r="L38" t="str">
        <f t="shared" si="2"/>
        <v>15</v>
      </c>
      <c r="M38" t="str">
        <f t="shared" si="3"/>
        <v>15/06/57</v>
      </c>
      <c r="N38" t="str">
        <f t="shared" si="4"/>
        <v>H</v>
      </c>
      <c r="O38" t="str">
        <f t="shared" si="6"/>
        <v>GR</v>
      </c>
    </row>
    <row r="39" spans="1:15" x14ac:dyDescent="0.25">
      <c r="A39" t="s">
        <v>312</v>
      </c>
      <c r="B39" t="s">
        <v>313</v>
      </c>
      <c r="C39" t="s">
        <v>496</v>
      </c>
      <c r="D39" t="s">
        <v>654</v>
      </c>
      <c r="E39" t="s">
        <v>426</v>
      </c>
      <c r="F39" s="1">
        <v>40360</v>
      </c>
      <c r="G39" s="1">
        <v>40543</v>
      </c>
      <c r="H39" t="s">
        <v>644</v>
      </c>
      <c r="I39">
        <v>15000</v>
      </c>
      <c r="J39" t="str">
        <f t="shared" si="0"/>
        <v>46</v>
      </c>
      <c r="K39" t="str">
        <f t="shared" si="1"/>
        <v>06</v>
      </c>
      <c r="L39" t="str">
        <f t="shared" si="2"/>
        <v>14</v>
      </c>
      <c r="M39" t="str">
        <f t="shared" si="3"/>
        <v>14/06/46</v>
      </c>
      <c r="N39" t="str">
        <f t="shared" si="4"/>
        <v>H</v>
      </c>
      <c r="O39" t="str">
        <f t="shared" si="6"/>
        <v>GR</v>
      </c>
    </row>
    <row r="40" spans="1:15" x14ac:dyDescent="0.25">
      <c r="A40" t="s">
        <v>402</v>
      </c>
      <c r="B40" t="s">
        <v>403</v>
      </c>
      <c r="C40" t="s">
        <v>540</v>
      </c>
      <c r="D40" t="s">
        <v>652</v>
      </c>
      <c r="E40" t="s">
        <v>426</v>
      </c>
      <c r="F40" s="1">
        <v>40360</v>
      </c>
      <c r="G40" s="1">
        <v>40543</v>
      </c>
      <c r="H40" t="s">
        <v>644</v>
      </c>
      <c r="I40">
        <v>15000</v>
      </c>
      <c r="J40" t="str">
        <f t="shared" si="0"/>
        <v>80</v>
      </c>
      <c r="K40" t="str">
        <f t="shared" si="1"/>
        <v>11</v>
      </c>
      <c r="L40" t="str">
        <f t="shared" si="2"/>
        <v>07</v>
      </c>
      <c r="M40" t="str">
        <f t="shared" si="3"/>
        <v>07/11/80</v>
      </c>
      <c r="N40" t="str">
        <f t="shared" si="4"/>
        <v>H</v>
      </c>
      <c r="O40" t="str">
        <f t="shared" si="6"/>
        <v>GR</v>
      </c>
    </row>
    <row r="41" spans="1:15" x14ac:dyDescent="0.25">
      <c r="A41" t="s">
        <v>139</v>
      </c>
      <c r="B41" t="s">
        <v>140</v>
      </c>
      <c r="C41" t="s">
        <v>593</v>
      </c>
      <c r="D41" t="s">
        <v>654</v>
      </c>
      <c r="E41" t="s">
        <v>422</v>
      </c>
      <c r="F41" s="1">
        <v>40360</v>
      </c>
      <c r="G41" s="1">
        <v>40543</v>
      </c>
      <c r="H41" t="s">
        <v>424</v>
      </c>
      <c r="I41">
        <v>15000</v>
      </c>
      <c r="J41" t="str">
        <f t="shared" si="0"/>
        <v>41</v>
      </c>
      <c r="K41" t="str">
        <f t="shared" si="1"/>
        <v>11</v>
      </c>
      <c r="L41" t="str">
        <f t="shared" si="2"/>
        <v>23</v>
      </c>
      <c r="M41" t="str">
        <f t="shared" si="3"/>
        <v>23/11/41</v>
      </c>
      <c r="N41" t="str">
        <f t="shared" si="4"/>
        <v>H</v>
      </c>
      <c r="O41" t="str">
        <f t="shared" si="6"/>
        <v>GR</v>
      </c>
    </row>
    <row r="42" spans="1:15" x14ac:dyDescent="0.25">
      <c r="A42" t="s">
        <v>376</v>
      </c>
      <c r="B42" t="s">
        <v>377</v>
      </c>
      <c r="C42" t="s">
        <v>527</v>
      </c>
      <c r="D42" t="s">
        <v>661</v>
      </c>
      <c r="E42" t="s">
        <v>422</v>
      </c>
      <c r="F42" s="1">
        <v>40360</v>
      </c>
      <c r="G42" s="1">
        <v>40543</v>
      </c>
      <c r="H42" t="s">
        <v>424</v>
      </c>
      <c r="I42">
        <v>15000</v>
      </c>
      <c r="J42" t="str">
        <f t="shared" si="0"/>
        <v>59</v>
      </c>
      <c r="K42" t="str">
        <f t="shared" si="1"/>
        <v>01</v>
      </c>
      <c r="L42" t="str">
        <f t="shared" si="2"/>
        <v>21</v>
      </c>
      <c r="M42" t="str">
        <f t="shared" si="3"/>
        <v>21/01/59</v>
      </c>
      <c r="N42" t="str">
        <f t="shared" si="4"/>
        <v>H</v>
      </c>
      <c r="O42" t="str">
        <f t="shared" si="6"/>
        <v>GR</v>
      </c>
    </row>
    <row r="43" spans="1:15" x14ac:dyDescent="0.25">
      <c r="A43" t="s">
        <v>190</v>
      </c>
      <c r="B43" t="s">
        <v>191</v>
      </c>
      <c r="C43" t="s">
        <v>611</v>
      </c>
      <c r="D43" t="s">
        <v>661</v>
      </c>
      <c r="E43" t="s">
        <v>422</v>
      </c>
      <c r="F43" s="1">
        <v>40360</v>
      </c>
      <c r="G43" s="1">
        <v>40543</v>
      </c>
      <c r="H43" t="s">
        <v>424</v>
      </c>
      <c r="I43">
        <v>16133</v>
      </c>
      <c r="J43" t="str">
        <f t="shared" si="0"/>
        <v>70</v>
      </c>
      <c r="K43" t="str">
        <f t="shared" si="1"/>
        <v>10</v>
      </c>
      <c r="L43" t="str">
        <f t="shared" si="2"/>
        <v>08</v>
      </c>
      <c r="M43" t="str">
        <f t="shared" si="3"/>
        <v>08/10/70</v>
      </c>
      <c r="N43" t="str">
        <f t="shared" si="4"/>
        <v>M</v>
      </c>
      <c r="O43" t="str">
        <f t="shared" si="6"/>
        <v>GR</v>
      </c>
    </row>
    <row r="44" spans="1:15" x14ac:dyDescent="0.25">
      <c r="A44" t="s">
        <v>174</v>
      </c>
      <c r="B44" t="s">
        <v>175</v>
      </c>
      <c r="C44" t="s">
        <v>606</v>
      </c>
      <c r="D44" t="s">
        <v>654</v>
      </c>
      <c r="E44" t="s">
        <v>422</v>
      </c>
      <c r="F44" s="1">
        <v>40360</v>
      </c>
      <c r="G44" s="1">
        <v>40543</v>
      </c>
      <c r="H44" t="s">
        <v>424</v>
      </c>
      <c r="I44">
        <v>17500</v>
      </c>
      <c r="J44" t="str">
        <f t="shared" si="0"/>
        <v>67</v>
      </c>
      <c r="K44" t="str">
        <f t="shared" si="1"/>
        <v>11</v>
      </c>
      <c r="L44" t="str">
        <f t="shared" si="2"/>
        <v>26</v>
      </c>
      <c r="M44" t="str">
        <f t="shared" si="3"/>
        <v>26/11/67</v>
      </c>
      <c r="N44" t="str">
        <f t="shared" si="4"/>
        <v>H</v>
      </c>
      <c r="O44" t="str">
        <f t="shared" si="6"/>
        <v>GR</v>
      </c>
    </row>
    <row r="45" spans="1:15" x14ac:dyDescent="0.25">
      <c r="A45" t="s">
        <v>63</v>
      </c>
      <c r="B45" t="s">
        <v>64</v>
      </c>
      <c r="C45" t="s">
        <v>449</v>
      </c>
      <c r="D45" t="s">
        <v>661</v>
      </c>
      <c r="E45" t="s">
        <v>422</v>
      </c>
      <c r="F45" s="1">
        <v>40360</v>
      </c>
      <c r="G45" s="1">
        <v>40451</v>
      </c>
      <c r="H45" t="s">
        <v>424</v>
      </c>
      <c r="I45">
        <v>18313</v>
      </c>
      <c r="J45" t="str">
        <f t="shared" si="0"/>
        <v>65</v>
      </c>
      <c r="K45" t="str">
        <f t="shared" si="1"/>
        <v>03</v>
      </c>
      <c r="L45" t="str">
        <f t="shared" si="2"/>
        <v>17</v>
      </c>
      <c r="M45" t="str">
        <f t="shared" si="3"/>
        <v>17/03/65</v>
      </c>
      <c r="N45" t="str">
        <f t="shared" si="4"/>
        <v>H</v>
      </c>
      <c r="O45" t="str">
        <f t="shared" si="6"/>
        <v>MC</v>
      </c>
    </row>
    <row r="46" spans="1:15" x14ac:dyDescent="0.25">
      <c r="A46" t="s">
        <v>332</v>
      </c>
      <c r="B46" t="s">
        <v>333</v>
      </c>
      <c r="C46" t="s">
        <v>505</v>
      </c>
      <c r="D46" t="s">
        <v>661</v>
      </c>
      <c r="E46" t="s">
        <v>426</v>
      </c>
      <c r="F46" s="1">
        <v>40360</v>
      </c>
      <c r="G46" s="1">
        <v>40543</v>
      </c>
      <c r="H46" t="s">
        <v>644</v>
      </c>
      <c r="I46">
        <v>20000</v>
      </c>
      <c r="J46" t="str">
        <f t="shared" si="0"/>
        <v>54</v>
      </c>
      <c r="K46" t="str">
        <f t="shared" si="1"/>
        <v>01</v>
      </c>
      <c r="L46" t="str">
        <f t="shared" si="2"/>
        <v>18</v>
      </c>
      <c r="M46" t="str">
        <f t="shared" si="3"/>
        <v>18/01/54</v>
      </c>
      <c r="N46" t="str">
        <f t="shared" si="4"/>
        <v>H</v>
      </c>
      <c r="O46" t="str">
        <f t="shared" si="6"/>
        <v>GR</v>
      </c>
    </row>
    <row r="47" spans="1:15" x14ac:dyDescent="0.25">
      <c r="A47" t="s">
        <v>410</v>
      </c>
      <c r="B47" t="s">
        <v>411</v>
      </c>
      <c r="C47" t="s">
        <v>544</v>
      </c>
      <c r="D47" t="s">
        <v>661</v>
      </c>
      <c r="E47" t="s">
        <v>426</v>
      </c>
      <c r="F47" s="1">
        <v>40360</v>
      </c>
      <c r="G47" s="1">
        <v>40543</v>
      </c>
      <c r="H47" t="s">
        <v>427</v>
      </c>
      <c r="I47">
        <v>20755</v>
      </c>
      <c r="J47" t="str">
        <f t="shared" si="0"/>
        <v>85</v>
      </c>
      <c r="K47" t="str">
        <f t="shared" si="1"/>
        <v>01</v>
      </c>
      <c r="L47" t="str">
        <f t="shared" si="2"/>
        <v>06</v>
      </c>
      <c r="M47" t="str">
        <f t="shared" si="3"/>
        <v>06/01/85</v>
      </c>
      <c r="N47" t="str">
        <f t="shared" si="4"/>
        <v>M</v>
      </c>
      <c r="O47" t="str">
        <f t="shared" si="6"/>
        <v>GR</v>
      </c>
    </row>
    <row r="48" spans="1:15" x14ac:dyDescent="0.25">
      <c r="A48" t="s">
        <v>210</v>
      </c>
      <c r="B48" t="s">
        <v>211</v>
      </c>
      <c r="C48" t="s">
        <v>620</v>
      </c>
      <c r="D48" t="s">
        <v>661</v>
      </c>
      <c r="E48" t="s">
        <v>422</v>
      </c>
      <c r="F48" s="1">
        <v>40360</v>
      </c>
      <c r="G48" s="1">
        <v>40543</v>
      </c>
      <c r="H48" t="s">
        <v>424</v>
      </c>
      <c r="I48">
        <v>21236</v>
      </c>
      <c r="J48" t="str">
        <f t="shared" si="0"/>
        <v>79</v>
      </c>
      <c r="K48" t="str">
        <f t="shared" si="1"/>
        <v>10</v>
      </c>
      <c r="L48" t="str">
        <f t="shared" si="2"/>
        <v>02</v>
      </c>
      <c r="M48" t="str">
        <f t="shared" si="3"/>
        <v>02/10/79</v>
      </c>
      <c r="N48" t="str">
        <f t="shared" si="4"/>
        <v>M</v>
      </c>
      <c r="O48" t="str">
        <f t="shared" si="6"/>
        <v>DF</v>
      </c>
    </row>
    <row r="49" spans="1:15" x14ac:dyDescent="0.25">
      <c r="A49" t="s">
        <v>109</v>
      </c>
      <c r="B49" t="s">
        <v>110</v>
      </c>
      <c r="C49" t="s">
        <v>579</v>
      </c>
      <c r="D49" t="s">
        <v>661</v>
      </c>
      <c r="E49" t="s">
        <v>422</v>
      </c>
      <c r="F49" s="1">
        <v>40360</v>
      </c>
      <c r="G49" s="1">
        <v>40543</v>
      </c>
      <c r="H49" t="s">
        <v>424</v>
      </c>
      <c r="I49">
        <v>23488</v>
      </c>
      <c r="J49" t="str">
        <f t="shared" si="0"/>
        <v>47</v>
      </c>
      <c r="K49" t="str">
        <f t="shared" si="1"/>
        <v>09</v>
      </c>
      <c r="L49" t="str">
        <f t="shared" si="2"/>
        <v>23</v>
      </c>
      <c r="M49" t="str">
        <f t="shared" si="3"/>
        <v>23/09/47</v>
      </c>
      <c r="N49" t="str">
        <f t="shared" si="4"/>
        <v>H</v>
      </c>
      <c r="O49" t="str">
        <f t="shared" si="6"/>
        <v>GR</v>
      </c>
    </row>
    <row r="50" spans="1:15" x14ac:dyDescent="0.25">
      <c r="A50" t="s">
        <v>234</v>
      </c>
      <c r="B50" t="s">
        <v>235</v>
      </c>
      <c r="C50" t="s">
        <v>631</v>
      </c>
      <c r="D50" t="s">
        <v>661</v>
      </c>
      <c r="E50" t="s">
        <v>422</v>
      </c>
      <c r="F50" s="1">
        <v>40360</v>
      </c>
      <c r="G50" s="1">
        <v>40543</v>
      </c>
      <c r="H50" t="s">
        <v>424</v>
      </c>
      <c r="I50">
        <v>23488</v>
      </c>
      <c r="J50" t="str">
        <f t="shared" si="0"/>
        <v>59</v>
      </c>
      <c r="K50" t="str">
        <f t="shared" si="1"/>
        <v>07</v>
      </c>
      <c r="L50" t="str">
        <f t="shared" si="2"/>
        <v>02</v>
      </c>
      <c r="M50" t="str">
        <f t="shared" si="3"/>
        <v>02/07/59</v>
      </c>
      <c r="N50" t="str">
        <f t="shared" si="4"/>
        <v>H</v>
      </c>
      <c r="O50" t="str">
        <f t="shared" si="6"/>
        <v>GR</v>
      </c>
    </row>
    <row r="51" spans="1:15" x14ac:dyDescent="0.25">
      <c r="A51" t="s">
        <v>322</v>
      </c>
      <c r="B51" t="s">
        <v>323</v>
      </c>
      <c r="C51" t="s">
        <v>500</v>
      </c>
      <c r="D51" t="s">
        <v>661</v>
      </c>
      <c r="E51" t="s">
        <v>426</v>
      </c>
      <c r="F51" s="1">
        <v>40360</v>
      </c>
      <c r="G51" s="1">
        <v>40543</v>
      </c>
      <c r="H51" t="s">
        <v>427</v>
      </c>
      <c r="I51">
        <v>23693</v>
      </c>
      <c r="J51" t="str">
        <f t="shared" si="0"/>
        <v>77</v>
      </c>
      <c r="K51" t="str">
        <f t="shared" si="1"/>
        <v>06</v>
      </c>
      <c r="L51" t="str">
        <f t="shared" si="2"/>
        <v>29</v>
      </c>
      <c r="M51" t="str">
        <f t="shared" si="3"/>
        <v>29/06/77</v>
      </c>
      <c r="N51" t="str">
        <f t="shared" si="4"/>
        <v>M</v>
      </c>
      <c r="O51" t="str">
        <f t="shared" si="6"/>
        <v>GR</v>
      </c>
    </row>
    <row r="52" spans="1:15" x14ac:dyDescent="0.25">
      <c r="A52" t="s">
        <v>340</v>
      </c>
      <c r="B52" t="s">
        <v>341</v>
      </c>
      <c r="C52" t="s">
        <v>509</v>
      </c>
      <c r="D52" t="s">
        <v>661</v>
      </c>
      <c r="E52" t="s">
        <v>422</v>
      </c>
      <c r="F52" s="1">
        <v>40360</v>
      </c>
      <c r="G52" s="1">
        <v>40543</v>
      </c>
      <c r="H52" t="s">
        <v>427</v>
      </c>
      <c r="I52">
        <v>23693</v>
      </c>
      <c r="J52" t="str">
        <f t="shared" si="0"/>
        <v>47</v>
      </c>
      <c r="K52" t="str">
        <f t="shared" si="1"/>
        <v>11</v>
      </c>
      <c r="L52" t="str">
        <f t="shared" si="2"/>
        <v>25</v>
      </c>
      <c r="M52" t="str">
        <f t="shared" si="3"/>
        <v>25/11/47</v>
      </c>
      <c r="N52" t="str">
        <f t="shared" si="4"/>
        <v>M</v>
      </c>
      <c r="O52" t="str">
        <f t="shared" si="6"/>
        <v>DF</v>
      </c>
    </row>
    <row r="53" spans="1:15" x14ac:dyDescent="0.25">
      <c r="A53" t="s">
        <v>198</v>
      </c>
      <c r="B53" t="s">
        <v>199</v>
      </c>
      <c r="C53" t="s">
        <v>614</v>
      </c>
      <c r="D53" t="s">
        <v>661</v>
      </c>
      <c r="E53" t="s">
        <v>422</v>
      </c>
      <c r="F53" s="1">
        <v>40360</v>
      </c>
      <c r="G53" s="1">
        <v>40543</v>
      </c>
      <c r="H53" t="s">
        <v>424</v>
      </c>
      <c r="I53">
        <v>25000</v>
      </c>
      <c r="J53" t="str">
        <f t="shared" si="0"/>
        <v>72</v>
      </c>
      <c r="K53" t="str">
        <f t="shared" si="1"/>
        <v>12</v>
      </c>
      <c r="L53" t="str">
        <f t="shared" si="2"/>
        <v>05</v>
      </c>
      <c r="M53" t="str">
        <f t="shared" si="3"/>
        <v>05/12/72</v>
      </c>
      <c r="N53" t="str">
        <f t="shared" si="4"/>
        <v>H</v>
      </c>
      <c r="O53" t="str">
        <f t="shared" si="6"/>
        <v>GR</v>
      </c>
    </row>
    <row r="54" spans="1:15" x14ac:dyDescent="0.25">
      <c r="A54" t="s">
        <v>380</v>
      </c>
      <c r="B54" t="s">
        <v>381</v>
      </c>
      <c r="C54" t="s">
        <v>529</v>
      </c>
      <c r="D54" t="s">
        <v>661</v>
      </c>
      <c r="E54" t="s">
        <v>422</v>
      </c>
      <c r="F54" s="1">
        <v>40360</v>
      </c>
      <c r="G54" s="1">
        <v>40543</v>
      </c>
      <c r="H54" t="s">
        <v>424</v>
      </c>
      <c r="I54">
        <v>26500</v>
      </c>
      <c r="J54" t="str">
        <f t="shared" si="0"/>
        <v>62</v>
      </c>
      <c r="K54" t="str">
        <f t="shared" si="1"/>
        <v>07</v>
      </c>
      <c r="L54" t="str">
        <f t="shared" si="2"/>
        <v>14</v>
      </c>
      <c r="M54" t="str">
        <f t="shared" si="3"/>
        <v>14/07/62</v>
      </c>
      <c r="N54" t="str">
        <f t="shared" si="4"/>
        <v>H</v>
      </c>
      <c r="O54" t="str">
        <f t="shared" si="6"/>
        <v>DF</v>
      </c>
    </row>
    <row r="55" spans="1:15" x14ac:dyDescent="0.25">
      <c r="A55" t="s">
        <v>260</v>
      </c>
      <c r="B55" t="s">
        <v>261</v>
      </c>
      <c r="C55" t="s">
        <v>469</v>
      </c>
      <c r="D55" t="s">
        <v>661</v>
      </c>
      <c r="E55" t="s">
        <v>422</v>
      </c>
      <c r="F55" s="1">
        <v>40360</v>
      </c>
      <c r="G55" s="1">
        <v>40543</v>
      </c>
      <c r="H55" t="s">
        <v>424</v>
      </c>
      <c r="I55">
        <v>26552</v>
      </c>
      <c r="J55" t="str">
        <f t="shared" si="0"/>
        <v>69</v>
      </c>
      <c r="K55" t="str">
        <f t="shared" si="1"/>
        <v>09</v>
      </c>
      <c r="L55" t="str">
        <f t="shared" si="2"/>
        <v>09</v>
      </c>
      <c r="M55" t="str">
        <f t="shared" si="3"/>
        <v>09/09/69</v>
      </c>
      <c r="N55" t="str">
        <f t="shared" si="4"/>
        <v>H</v>
      </c>
      <c r="O55" t="str">
        <f t="shared" si="6"/>
        <v>GR</v>
      </c>
    </row>
    <row r="56" spans="1:15" x14ac:dyDescent="0.25">
      <c r="A56" t="s">
        <v>276</v>
      </c>
      <c r="B56" t="s">
        <v>277</v>
      </c>
      <c r="C56" t="s">
        <v>478</v>
      </c>
      <c r="D56" t="s">
        <v>661</v>
      </c>
      <c r="E56" t="s">
        <v>422</v>
      </c>
      <c r="F56" s="1">
        <v>40360</v>
      </c>
      <c r="G56" s="1">
        <v>40543</v>
      </c>
      <c r="H56" t="s">
        <v>645</v>
      </c>
      <c r="I56">
        <v>3000</v>
      </c>
      <c r="J56" t="str">
        <f t="shared" si="0"/>
        <v>71</v>
      </c>
      <c r="K56" t="str">
        <f t="shared" si="1"/>
        <v>03</v>
      </c>
      <c r="L56" t="str">
        <f t="shared" si="2"/>
        <v>14</v>
      </c>
      <c r="M56" t="str">
        <f t="shared" si="3"/>
        <v>14/03/71</v>
      </c>
      <c r="N56" t="str">
        <f t="shared" si="4"/>
        <v>H</v>
      </c>
      <c r="O56" t="str">
        <f t="shared" si="6"/>
        <v>GR</v>
      </c>
    </row>
    <row r="57" spans="1:15" x14ac:dyDescent="0.25">
      <c r="A57" t="s">
        <v>129</v>
      </c>
      <c r="B57" t="s">
        <v>130</v>
      </c>
      <c r="C57" t="s">
        <v>588</v>
      </c>
      <c r="D57" t="s">
        <v>661</v>
      </c>
      <c r="E57" t="s">
        <v>422</v>
      </c>
      <c r="F57" s="1">
        <v>40360</v>
      </c>
      <c r="G57" s="1">
        <v>40543</v>
      </c>
      <c r="H57" t="s">
        <v>645</v>
      </c>
      <c r="I57">
        <v>5000</v>
      </c>
      <c r="J57" t="str">
        <f t="shared" si="0"/>
        <v>85</v>
      </c>
      <c r="K57" t="str">
        <f t="shared" si="1"/>
        <v>03</v>
      </c>
      <c r="L57" t="str">
        <f t="shared" si="2"/>
        <v>03</v>
      </c>
      <c r="M57" t="str">
        <f t="shared" si="3"/>
        <v>03/03/85</v>
      </c>
      <c r="N57" t="str">
        <f t="shared" si="4"/>
        <v>M</v>
      </c>
      <c r="O57" t="str">
        <f t="shared" si="6"/>
        <v>GR</v>
      </c>
    </row>
    <row r="58" spans="1:15" x14ac:dyDescent="0.25">
      <c r="A58" t="s">
        <v>143</v>
      </c>
      <c r="B58" t="s">
        <v>144</v>
      </c>
      <c r="C58" t="s">
        <v>595</v>
      </c>
      <c r="D58" t="s">
        <v>661</v>
      </c>
      <c r="E58" t="s">
        <v>422</v>
      </c>
      <c r="F58" s="1">
        <v>40360</v>
      </c>
      <c r="G58" s="1">
        <v>40543</v>
      </c>
      <c r="H58" t="s">
        <v>645</v>
      </c>
      <c r="I58">
        <v>4900</v>
      </c>
      <c r="J58" t="str">
        <f t="shared" si="0"/>
        <v>82</v>
      </c>
      <c r="K58" t="str">
        <f t="shared" si="1"/>
        <v>11</v>
      </c>
      <c r="L58" t="str">
        <f t="shared" si="2"/>
        <v>08</v>
      </c>
      <c r="M58" t="str">
        <f t="shared" si="3"/>
        <v>08/11/82</v>
      </c>
      <c r="N58" t="str">
        <f t="shared" si="4"/>
        <v>H</v>
      </c>
      <c r="O58" t="str">
        <f t="shared" si="6"/>
        <v>GR</v>
      </c>
    </row>
    <row r="59" spans="1:15" x14ac:dyDescent="0.25">
      <c r="A59" t="s">
        <v>200</v>
      </c>
      <c r="B59" t="s">
        <v>201</v>
      </c>
      <c r="C59" t="s">
        <v>615</v>
      </c>
      <c r="D59" t="s">
        <v>661</v>
      </c>
      <c r="E59" t="s">
        <v>422</v>
      </c>
      <c r="F59" s="1">
        <v>40360</v>
      </c>
      <c r="G59" s="1">
        <v>40543</v>
      </c>
      <c r="H59" t="s">
        <v>645</v>
      </c>
      <c r="I59">
        <v>5000</v>
      </c>
      <c r="J59" t="str">
        <f t="shared" si="0"/>
        <v>73</v>
      </c>
      <c r="K59" t="str">
        <f t="shared" si="1"/>
        <v>05</v>
      </c>
      <c r="L59" t="str">
        <f t="shared" si="2"/>
        <v>25</v>
      </c>
      <c r="M59" t="str">
        <f t="shared" si="3"/>
        <v>25/05/73</v>
      </c>
      <c r="N59" t="str">
        <f t="shared" si="4"/>
        <v>M</v>
      </c>
      <c r="O59" t="str">
        <f t="shared" si="6"/>
        <v>GR</v>
      </c>
    </row>
    <row r="60" spans="1:15" x14ac:dyDescent="0.25">
      <c r="A60" t="s">
        <v>244</v>
      </c>
      <c r="B60" t="s">
        <v>245</v>
      </c>
      <c r="C60" t="s">
        <v>461</v>
      </c>
      <c r="D60" t="s">
        <v>661</v>
      </c>
      <c r="E60" t="s">
        <v>422</v>
      </c>
      <c r="F60" s="1">
        <v>40360</v>
      </c>
      <c r="G60" s="1">
        <v>40543</v>
      </c>
      <c r="H60" t="s">
        <v>645</v>
      </c>
      <c r="I60">
        <v>3269</v>
      </c>
      <c r="J60" t="str">
        <f t="shared" si="0"/>
        <v>80</v>
      </c>
      <c r="K60" t="str">
        <f t="shared" si="1"/>
        <v>03</v>
      </c>
      <c r="L60" t="str">
        <f t="shared" si="2"/>
        <v>28</v>
      </c>
      <c r="M60" t="str">
        <f t="shared" si="3"/>
        <v>28/03/80</v>
      </c>
      <c r="N60" t="str">
        <f t="shared" si="4"/>
        <v>H</v>
      </c>
      <c r="O60" t="str">
        <f t="shared" si="6"/>
        <v>MS</v>
      </c>
    </row>
    <row r="61" spans="1:15" x14ac:dyDescent="0.25">
      <c r="A61" t="s">
        <v>254</v>
      </c>
      <c r="B61" t="s">
        <v>255</v>
      </c>
      <c r="C61" t="s">
        <v>466</v>
      </c>
      <c r="D61" t="s">
        <v>661</v>
      </c>
      <c r="E61" t="s">
        <v>422</v>
      </c>
      <c r="F61" s="1">
        <v>40360</v>
      </c>
      <c r="G61" s="1">
        <v>40543</v>
      </c>
      <c r="H61" t="s">
        <v>645</v>
      </c>
      <c r="I61">
        <v>5168.3599999999997</v>
      </c>
      <c r="J61" t="str">
        <f t="shared" si="0"/>
        <v>83</v>
      </c>
      <c r="K61" t="str">
        <f t="shared" si="1"/>
        <v>06</v>
      </c>
      <c r="L61" t="str">
        <f t="shared" si="2"/>
        <v>11</v>
      </c>
      <c r="M61" t="str">
        <f t="shared" si="3"/>
        <v>11/06/83</v>
      </c>
      <c r="N61" t="str">
        <f t="shared" si="4"/>
        <v>M</v>
      </c>
      <c r="O61" t="str">
        <f t="shared" si="6"/>
        <v>GR</v>
      </c>
    </row>
    <row r="62" spans="1:15" x14ac:dyDescent="0.25">
      <c r="A62" t="s">
        <v>268</v>
      </c>
      <c r="B62" t="s">
        <v>269</v>
      </c>
      <c r="C62" t="s">
        <v>473</v>
      </c>
      <c r="D62" t="s">
        <v>661</v>
      </c>
      <c r="E62" t="s">
        <v>422</v>
      </c>
      <c r="F62" s="1">
        <v>40360</v>
      </c>
      <c r="G62" s="1">
        <v>40543</v>
      </c>
      <c r="H62" t="s">
        <v>645</v>
      </c>
      <c r="I62">
        <v>4770</v>
      </c>
      <c r="J62" t="str">
        <f t="shared" si="0"/>
        <v>69</v>
      </c>
      <c r="K62" t="str">
        <f t="shared" si="1"/>
        <v>08</v>
      </c>
      <c r="L62" t="str">
        <f t="shared" si="2"/>
        <v>19</v>
      </c>
      <c r="M62" t="str">
        <f t="shared" si="3"/>
        <v>19/08/69</v>
      </c>
      <c r="N62" t="str">
        <f t="shared" si="4"/>
        <v>M</v>
      </c>
      <c r="O62" t="str">
        <f t="shared" si="6"/>
        <v>GR</v>
      </c>
    </row>
    <row r="63" spans="1:15" x14ac:dyDescent="0.25">
      <c r="A63" t="s">
        <v>292</v>
      </c>
      <c r="B63" t="s">
        <v>293</v>
      </c>
      <c r="C63" t="s">
        <v>486</v>
      </c>
      <c r="D63" t="s">
        <v>661</v>
      </c>
      <c r="E63" t="s">
        <v>422</v>
      </c>
      <c r="F63" s="1">
        <v>40360</v>
      </c>
      <c r="G63" s="1">
        <v>40543</v>
      </c>
      <c r="H63" t="s">
        <v>645</v>
      </c>
      <c r="I63">
        <v>6000</v>
      </c>
      <c r="J63" t="str">
        <f t="shared" si="0"/>
        <v>82</v>
      </c>
      <c r="K63" t="str">
        <f t="shared" si="1"/>
        <v>11</v>
      </c>
      <c r="L63" t="str">
        <f t="shared" si="2"/>
        <v>20</v>
      </c>
      <c r="M63" t="str">
        <f t="shared" si="3"/>
        <v>20/11/82</v>
      </c>
      <c r="N63" t="str">
        <f t="shared" si="4"/>
        <v>M</v>
      </c>
      <c r="O63" t="str">
        <f t="shared" si="6"/>
        <v>GR</v>
      </c>
    </row>
    <row r="64" spans="1:15" x14ac:dyDescent="0.25">
      <c r="A64" t="s">
        <v>302</v>
      </c>
      <c r="B64" t="s">
        <v>303</v>
      </c>
      <c r="C64" t="s">
        <v>491</v>
      </c>
      <c r="D64" t="s">
        <v>661</v>
      </c>
      <c r="E64" t="s">
        <v>422</v>
      </c>
      <c r="F64" s="1">
        <v>40360</v>
      </c>
      <c r="G64" s="1">
        <v>40543</v>
      </c>
      <c r="H64" t="s">
        <v>645</v>
      </c>
      <c r="I64">
        <v>5000</v>
      </c>
      <c r="J64" t="str">
        <f t="shared" si="0"/>
        <v>47</v>
      </c>
      <c r="K64" t="str">
        <f t="shared" si="1"/>
        <v>11</v>
      </c>
      <c r="L64" t="str">
        <f t="shared" si="2"/>
        <v>04</v>
      </c>
      <c r="M64" t="str">
        <f t="shared" si="3"/>
        <v>04/11/47</v>
      </c>
      <c r="N64" t="str">
        <f t="shared" si="4"/>
        <v>H</v>
      </c>
      <c r="O64" t="str">
        <f t="shared" si="6"/>
        <v>GR</v>
      </c>
    </row>
    <row r="65" spans="1:15" x14ac:dyDescent="0.25">
      <c r="A65" t="s">
        <v>330</v>
      </c>
      <c r="B65" t="s">
        <v>331</v>
      </c>
      <c r="C65" t="s">
        <v>504</v>
      </c>
      <c r="D65" t="s">
        <v>661</v>
      </c>
      <c r="E65" t="s">
        <v>422</v>
      </c>
      <c r="F65" s="1">
        <v>40360</v>
      </c>
      <c r="G65" s="1">
        <v>40543</v>
      </c>
      <c r="H65" t="s">
        <v>645</v>
      </c>
      <c r="I65">
        <v>5000</v>
      </c>
      <c r="J65" t="str">
        <f t="shared" si="0"/>
        <v>75</v>
      </c>
      <c r="K65" t="str">
        <f t="shared" si="1"/>
        <v>11</v>
      </c>
      <c r="L65" t="str">
        <f t="shared" si="2"/>
        <v>16</v>
      </c>
      <c r="M65" t="str">
        <f t="shared" si="3"/>
        <v>16/11/75</v>
      </c>
      <c r="N65" t="str">
        <f t="shared" si="4"/>
        <v>H</v>
      </c>
      <c r="O65" t="str">
        <f t="shared" si="6"/>
        <v>DF</v>
      </c>
    </row>
    <row r="66" spans="1:15" x14ac:dyDescent="0.25">
      <c r="A66" t="s">
        <v>392</v>
      </c>
      <c r="B66" t="s">
        <v>393</v>
      </c>
      <c r="C66" t="s">
        <v>535</v>
      </c>
      <c r="D66" t="s">
        <v>661</v>
      </c>
      <c r="E66" t="s">
        <v>422</v>
      </c>
      <c r="F66" s="1">
        <v>40360</v>
      </c>
      <c r="G66" s="1">
        <v>40543</v>
      </c>
      <c r="H66" t="s">
        <v>645</v>
      </c>
      <c r="I66">
        <v>2746</v>
      </c>
      <c r="J66" t="str">
        <f t="shared" si="0"/>
        <v>76</v>
      </c>
      <c r="K66" t="str">
        <f t="shared" si="1"/>
        <v>12</v>
      </c>
      <c r="L66" t="str">
        <f t="shared" si="2"/>
        <v>27</v>
      </c>
      <c r="M66" t="str">
        <f t="shared" si="3"/>
        <v>27/12/76</v>
      </c>
      <c r="N66" t="str">
        <f t="shared" si="4"/>
        <v>M</v>
      </c>
      <c r="O66" t="str">
        <f t="shared" si="6"/>
        <v>GR</v>
      </c>
    </row>
    <row r="67" spans="1:15" x14ac:dyDescent="0.25">
      <c r="A67" t="s">
        <v>166</v>
      </c>
      <c r="B67" t="s">
        <v>167</v>
      </c>
      <c r="C67" t="s">
        <v>639</v>
      </c>
      <c r="D67" t="s">
        <v>661</v>
      </c>
      <c r="E67" t="s">
        <v>422</v>
      </c>
      <c r="F67" s="1">
        <v>40360</v>
      </c>
      <c r="G67" s="1">
        <v>40543</v>
      </c>
      <c r="H67" t="s">
        <v>645</v>
      </c>
      <c r="I67">
        <v>7752</v>
      </c>
      <c r="J67" t="str">
        <f t="shared" ref="J67:J130" si="7">MID(A67, 5, 2)</f>
        <v>76</v>
      </c>
      <c r="K67" t="str">
        <f t="shared" ref="K67:K130" si="8">MID(B67,7,2)</f>
        <v>11</v>
      </c>
      <c r="L67" t="str">
        <f t="shared" ref="L67:L130" si="9">MID(B67,9,2)</f>
        <v>02</v>
      </c>
      <c r="M67" t="str">
        <f t="shared" ref="M67:M130" si="10">CONCATENATE(L67,"/", K67, "/", J67)</f>
        <v>02/11/76</v>
      </c>
      <c r="N67" t="str">
        <f t="shared" ref="N67:O130" si="11">MID(B67, 11, 1)</f>
        <v>H</v>
      </c>
      <c r="O67" t="str">
        <f t="shared" si="6"/>
        <v>DF</v>
      </c>
    </row>
    <row r="68" spans="1:15" x14ac:dyDescent="0.25">
      <c r="A68" t="s">
        <v>182</v>
      </c>
      <c r="B68" t="s">
        <v>183</v>
      </c>
      <c r="C68" t="s">
        <v>642</v>
      </c>
      <c r="D68" t="s">
        <v>661</v>
      </c>
      <c r="E68" t="s">
        <v>422</v>
      </c>
      <c r="F68" s="1">
        <v>40360</v>
      </c>
      <c r="G68" s="1">
        <v>40543</v>
      </c>
      <c r="H68" t="s">
        <v>645</v>
      </c>
      <c r="I68">
        <v>5511</v>
      </c>
      <c r="J68" t="str">
        <f t="shared" si="7"/>
        <v>85</v>
      </c>
      <c r="K68" t="str">
        <f t="shared" si="8"/>
        <v>07</v>
      </c>
      <c r="L68" t="str">
        <f t="shared" si="9"/>
        <v>06</v>
      </c>
      <c r="M68" t="str">
        <f t="shared" si="10"/>
        <v>06/07/85</v>
      </c>
      <c r="N68" t="str">
        <f t="shared" si="11"/>
        <v>M</v>
      </c>
      <c r="O68" t="str">
        <f t="shared" si="6"/>
        <v>GR</v>
      </c>
    </row>
    <row r="69" spans="1:15" x14ac:dyDescent="0.25">
      <c r="A69" t="s">
        <v>208</v>
      </c>
      <c r="B69" t="s">
        <v>209</v>
      </c>
      <c r="C69" t="s">
        <v>619</v>
      </c>
      <c r="D69" t="s">
        <v>661</v>
      </c>
      <c r="E69" t="s">
        <v>422</v>
      </c>
      <c r="F69" s="1">
        <v>40360</v>
      </c>
      <c r="G69" s="1">
        <v>40543</v>
      </c>
      <c r="H69" t="s">
        <v>645</v>
      </c>
      <c r="I69">
        <v>5000</v>
      </c>
      <c r="J69" t="str">
        <f t="shared" si="7"/>
        <v>84</v>
      </c>
      <c r="K69" t="str">
        <f t="shared" si="8"/>
        <v>11</v>
      </c>
      <c r="L69" t="str">
        <f t="shared" si="9"/>
        <v>28</v>
      </c>
      <c r="M69" t="str">
        <f t="shared" si="10"/>
        <v>28/11/84</v>
      </c>
      <c r="N69" t="str">
        <f t="shared" si="11"/>
        <v>M</v>
      </c>
      <c r="O69" t="str">
        <f t="shared" si="6"/>
        <v>GR</v>
      </c>
    </row>
    <row r="70" spans="1:15" x14ac:dyDescent="0.25">
      <c r="A70" t="s">
        <v>97</v>
      </c>
      <c r="B70" t="s">
        <v>98</v>
      </c>
      <c r="C70" t="s">
        <v>458</v>
      </c>
      <c r="D70" t="s">
        <v>661</v>
      </c>
      <c r="E70" t="s">
        <v>422</v>
      </c>
      <c r="F70" s="1">
        <v>40360</v>
      </c>
      <c r="G70" s="1">
        <v>40543</v>
      </c>
      <c r="H70" t="s">
        <v>645</v>
      </c>
      <c r="I70">
        <v>4000</v>
      </c>
      <c r="J70" t="str">
        <f t="shared" si="7"/>
        <v>81</v>
      </c>
      <c r="K70" t="str">
        <f t="shared" si="8"/>
        <v>05</v>
      </c>
      <c r="L70" t="str">
        <f t="shared" si="9"/>
        <v>05</v>
      </c>
      <c r="M70" t="str">
        <f t="shared" si="10"/>
        <v>05/05/81</v>
      </c>
      <c r="N70" t="str">
        <f t="shared" si="11"/>
        <v>M</v>
      </c>
      <c r="O70" t="str">
        <f t="shared" si="6"/>
        <v>GR</v>
      </c>
    </row>
    <row r="71" spans="1:15" x14ac:dyDescent="0.25">
      <c r="A71" t="s">
        <v>264</v>
      </c>
      <c r="B71" t="s">
        <v>265</v>
      </c>
      <c r="C71" t="s">
        <v>471</v>
      </c>
      <c r="D71" t="s">
        <v>661</v>
      </c>
      <c r="E71" t="s">
        <v>422</v>
      </c>
      <c r="F71" s="1">
        <v>40360</v>
      </c>
      <c r="G71" s="1">
        <v>40543</v>
      </c>
      <c r="H71" t="s">
        <v>645</v>
      </c>
      <c r="I71">
        <v>4500</v>
      </c>
      <c r="J71" t="str">
        <f t="shared" si="7"/>
        <v>83</v>
      </c>
      <c r="K71" t="str">
        <f t="shared" si="8"/>
        <v>04</v>
      </c>
      <c r="L71" t="str">
        <f t="shared" si="9"/>
        <v>12</v>
      </c>
      <c r="M71" t="str">
        <f t="shared" si="10"/>
        <v>12/04/83</v>
      </c>
      <c r="N71" t="str">
        <f t="shared" si="11"/>
        <v>H</v>
      </c>
      <c r="O71" t="str">
        <f t="shared" si="6"/>
        <v>GR</v>
      </c>
    </row>
    <row r="72" spans="1:15" x14ac:dyDescent="0.25">
      <c r="A72" t="s">
        <v>298</v>
      </c>
      <c r="B72" t="s">
        <v>299</v>
      </c>
      <c r="C72" t="s">
        <v>489</v>
      </c>
      <c r="D72" t="s">
        <v>661</v>
      </c>
      <c r="E72" t="s">
        <v>422</v>
      </c>
      <c r="F72" s="1">
        <v>40360</v>
      </c>
      <c r="G72" s="1">
        <v>40543</v>
      </c>
      <c r="H72" t="s">
        <v>645</v>
      </c>
      <c r="I72">
        <v>6000</v>
      </c>
      <c r="J72" t="str">
        <f t="shared" si="7"/>
        <v>74</v>
      </c>
      <c r="K72" t="str">
        <f t="shared" si="8"/>
        <v>09</v>
      </c>
      <c r="L72" t="str">
        <f t="shared" si="9"/>
        <v>20</v>
      </c>
      <c r="M72" t="str">
        <f t="shared" si="10"/>
        <v>20/09/74</v>
      </c>
      <c r="N72" t="str">
        <f t="shared" si="11"/>
        <v>M</v>
      </c>
      <c r="O72" t="str">
        <f t="shared" si="6"/>
        <v>GR</v>
      </c>
    </row>
    <row r="73" spans="1:15" x14ac:dyDescent="0.25">
      <c r="A73" t="s">
        <v>398</v>
      </c>
      <c r="B73" t="s">
        <v>399</v>
      </c>
      <c r="C73" t="s">
        <v>538</v>
      </c>
      <c r="D73" t="s">
        <v>661</v>
      </c>
      <c r="E73" t="s">
        <v>422</v>
      </c>
      <c r="F73" s="1">
        <v>40360</v>
      </c>
      <c r="G73" s="1">
        <v>40543</v>
      </c>
      <c r="H73" t="s">
        <v>645</v>
      </c>
      <c r="I73">
        <v>3000</v>
      </c>
      <c r="J73" t="str">
        <f t="shared" si="7"/>
        <v>71</v>
      </c>
      <c r="K73" t="str">
        <f t="shared" si="8"/>
        <v>04</v>
      </c>
      <c r="L73" t="str">
        <f t="shared" si="9"/>
        <v>28</v>
      </c>
      <c r="M73" t="str">
        <f t="shared" si="10"/>
        <v>28/04/71</v>
      </c>
      <c r="N73" t="str">
        <f t="shared" si="11"/>
        <v>H</v>
      </c>
      <c r="O73" t="str">
        <f t="shared" si="6"/>
        <v>GR</v>
      </c>
    </row>
    <row r="74" spans="1:15" x14ac:dyDescent="0.25">
      <c r="A74" t="s">
        <v>214</v>
      </c>
      <c r="B74" t="s">
        <v>215</v>
      </c>
      <c r="C74" t="s">
        <v>621</v>
      </c>
      <c r="D74" t="s">
        <v>661</v>
      </c>
      <c r="E74" t="s">
        <v>422</v>
      </c>
      <c r="F74" s="1">
        <v>40360</v>
      </c>
      <c r="G74" s="1">
        <v>40543</v>
      </c>
      <c r="H74" t="s">
        <v>647</v>
      </c>
      <c r="I74">
        <v>4000</v>
      </c>
      <c r="J74" t="str">
        <f t="shared" si="7"/>
        <v>64</v>
      </c>
      <c r="K74" t="str">
        <f t="shared" si="8"/>
        <v>05</v>
      </c>
      <c r="L74" t="str">
        <f t="shared" si="9"/>
        <v>27</v>
      </c>
      <c r="M74" t="str">
        <f t="shared" si="10"/>
        <v>27/05/64</v>
      </c>
      <c r="N74" t="str">
        <f t="shared" si="11"/>
        <v>M</v>
      </c>
      <c r="O74" t="str">
        <f t="shared" si="6"/>
        <v>GR</v>
      </c>
    </row>
    <row r="75" spans="1:15" x14ac:dyDescent="0.25">
      <c r="A75" t="s">
        <v>428</v>
      </c>
      <c r="B75" t="s">
        <v>429</v>
      </c>
      <c r="C75" t="s">
        <v>476</v>
      </c>
      <c r="D75" t="s">
        <v>652</v>
      </c>
      <c r="E75" t="s">
        <v>422</v>
      </c>
      <c r="F75" s="1">
        <v>40360</v>
      </c>
      <c r="G75" s="1">
        <v>40543</v>
      </c>
      <c r="H75" t="s">
        <v>647</v>
      </c>
      <c r="I75">
        <v>4000</v>
      </c>
      <c r="J75" t="str">
        <f t="shared" si="7"/>
        <v>73</v>
      </c>
      <c r="K75" t="str">
        <f t="shared" si="8"/>
        <v>06</v>
      </c>
      <c r="L75" t="str">
        <f t="shared" si="9"/>
        <v>26</v>
      </c>
      <c r="M75" t="str">
        <f t="shared" si="10"/>
        <v>26/06/73</v>
      </c>
      <c r="N75" t="str">
        <f t="shared" si="11"/>
        <v>M</v>
      </c>
      <c r="O75" t="str">
        <f t="shared" si="6"/>
        <v>GR</v>
      </c>
    </row>
    <row r="76" spans="1:15" x14ac:dyDescent="0.25">
      <c r="A76" t="s">
        <v>156</v>
      </c>
      <c r="B76" t="s">
        <v>157</v>
      </c>
      <c r="C76" t="s">
        <v>637</v>
      </c>
      <c r="D76" t="s">
        <v>651</v>
      </c>
      <c r="E76" t="s">
        <v>422</v>
      </c>
      <c r="F76" s="1">
        <v>40360</v>
      </c>
      <c r="G76" s="1">
        <v>40543</v>
      </c>
      <c r="H76" t="s">
        <v>647</v>
      </c>
      <c r="I76">
        <v>6000</v>
      </c>
      <c r="J76" t="str">
        <f t="shared" si="7"/>
        <v>84</v>
      </c>
      <c r="K76" t="str">
        <f t="shared" si="8"/>
        <v>12</v>
      </c>
      <c r="L76" t="str">
        <f t="shared" si="9"/>
        <v>09</v>
      </c>
      <c r="M76" t="str">
        <f t="shared" si="10"/>
        <v>09/12/84</v>
      </c>
      <c r="N76" t="str">
        <f t="shared" si="11"/>
        <v>M</v>
      </c>
      <c r="O76" t="str">
        <f t="shared" si="6"/>
        <v>GR</v>
      </c>
    </row>
    <row r="77" spans="1:15" x14ac:dyDescent="0.25">
      <c r="A77" t="s">
        <v>308</v>
      </c>
      <c r="B77" t="s">
        <v>309</v>
      </c>
      <c r="C77" t="s">
        <v>494</v>
      </c>
      <c r="D77" t="s">
        <v>657</v>
      </c>
      <c r="E77" t="s">
        <v>422</v>
      </c>
      <c r="F77" s="1">
        <v>40360</v>
      </c>
      <c r="G77" s="1">
        <v>40543</v>
      </c>
      <c r="H77" t="s">
        <v>647</v>
      </c>
      <c r="I77">
        <v>4630</v>
      </c>
      <c r="J77" t="str">
        <f t="shared" si="7"/>
        <v>83</v>
      </c>
      <c r="K77" t="str">
        <f t="shared" si="8"/>
        <v>01</v>
      </c>
      <c r="L77" t="str">
        <f t="shared" si="9"/>
        <v>26</v>
      </c>
      <c r="M77" t="str">
        <f t="shared" si="10"/>
        <v>26/01/83</v>
      </c>
      <c r="N77" t="str">
        <f t="shared" si="11"/>
        <v>M</v>
      </c>
      <c r="O77" t="str">
        <f t="shared" si="6"/>
        <v>GR</v>
      </c>
    </row>
    <row r="78" spans="1:15" x14ac:dyDescent="0.25">
      <c r="A78" t="s">
        <v>352</v>
      </c>
      <c r="B78" t="s">
        <v>353</v>
      </c>
      <c r="C78" t="s">
        <v>515</v>
      </c>
      <c r="D78" t="s">
        <v>662</v>
      </c>
      <c r="E78" t="s">
        <v>422</v>
      </c>
      <c r="F78" s="1">
        <v>40360</v>
      </c>
      <c r="G78" s="1">
        <v>40543</v>
      </c>
      <c r="H78" t="s">
        <v>647</v>
      </c>
      <c r="I78">
        <v>4000</v>
      </c>
      <c r="J78" t="str">
        <f t="shared" si="7"/>
        <v>85</v>
      </c>
      <c r="K78" t="str">
        <f t="shared" si="8"/>
        <v>12</v>
      </c>
      <c r="L78" t="str">
        <f t="shared" si="9"/>
        <v>19</v>
      </c>
      <c r="M78" t="str">
        <f t="shared" si="10"/>
        <v>19/12/85</v>
      </c>
      <c r="N78" t="str">
        <f t="shared" si="11"/>
        <v>M</v>
      </c>
      <c r="O78" t="str">
        <f t="shared" si="6"/>
        <v>GR</v>
      </c>
    </row>
    <row r="79" spans="1:15" x14ac:dyDescent="0.25">
      <c r="A79" t="s">
        <v>400</v>
      </c>
      <c r="B79" t="s">
        <v>401</v>
      </c>
      <c r="C79" t="s">
        <v>539</v>
      </c>
      <c r="D79" t="s">
        <v>656</v>
      </c>
      <c r="E79" t="s">
        <v>422</v>
      </c>
      <c r="F79" s="1">
        <v>40360</v>
      </c>
      <c r="G79" s="1">
        <v>40543</v>
      </c>
      <c r="H79" t="s">
        <v>647</v>
      </c>
      <c r="I79">
        <v>4212.18</v>
      </c>
      <c r="J79" t="str">
        <f t="shared" si="7"/>
        <v>66</v>
      </c>
      <c r="K79" t="str">
        <f t="shared" si="8"/>
        <v>11</v>
      </c>
      <c r="L79" t="str">
        <f t="shared" si="9"/>
        <v>23</v>
      </c>
      <c r="M79" t="str">
        <f t="shared" si="10"/>
        <v>23/11/66</v>
      </c>
      <c r="N79" t="str">
        <f t="shared" si="11"/>
        <v>M</v>
      </c>
      <c r="O79" t="str">
        <f t="shared" si="6"/>
        <v>GR</v>
      </c>
    </row>
    <row r="80" spans="1:15" x14ac:dyDescent="0.25">
      <c r="A80" t="s">
        <v>5</v>
      </c>
      <c r="B80" t="s">
        <v>6</v>
      </c>
      <c r="C80" t="s">
        <v>432</v>
      </c>
      <c r="D80" t="s">
        <v>663</v>
      </c>
      <c r="E80" t="s">
        <v>422</v>
      </c>
      <c r="F80" s="1">
        <v>40360</v>
      </c>
      <c r="G80" s="1">
        <v>40424</v>
      </c>
      <c r="H80" t="s">
        <v>648</v>
      </c>
      <c r="I80">
        <v>8000</v>
      </c>
      <c r="J80" t="str">
        <f t="shared" si="7"/>
        <v>82</v>
      </c>
      <c r="K80" t="str">
        <f t="shared" si="8"/>
        <v>03</v>
      </c>
      <c r="L80" t="str">
        <f t="shared" si="9"/>
        <v>23</v>
      </c>
      <c r="M80" t="str">
        <f t="shared" si="10"/>
        <v>23/03/82</v>
      </c>
      <c r="N80" t="str">
        <f t="shared" si="11"/>
        <v>M</v>
      </c>
      <c r="O80" t="str">
        <f t="shared" si="6"/>
        <v>GR</v>
      </c>
    </row>
    <row r="81" spans="1:15" x14ac:dyDescent="0.25">
      <c r="A81" t="s">
        <v>7</v>
      </c>
      <c r="B81" t="s">
        <v>8</v>
      </c>
      <c r="C81" t="s">
        <v>433</v>
      </c>
      <c r="D81" t="s">
        <v>657</v>
      </c>
      <c r="E81" t="s">
        <v>422</v>
      </c>
      <c r="F81" s="1">
        <v>40360</v>
      </c>
      <c r="G81" s="1">
        <v>40424</v>
      </c>
      <c r="H81" t="s">
        <v>648</v>
      </c>
      <c r="I81">
        <v>8000</v>
      </c>
      <c r="J81" t="str">
        <f t="shared" si="7"/>
        <v>62</v>
      </c>
      <c r="K81" t="str">
        <f t="shared" si="8"/>
        <v>03</v>
      </c>
      <c r="L81" t="str">
        <f t="shared" si="9"/>
        <v>13</v>
      </c>
      <c r="M81" t="str">
        <f t="shared" si="10"/>
        <v>13/03/62</v>
      </c>
      <c r="N81" t="str">
        <f t="shared" si="11"/>
        <v>H</v>
      </c>
      <c r="O81" t="str">
        <f t="shared" si="6"/>
        <v>SR</v>
      </c>
    </row>
    <row r="82" spans="1:15" x14ac:dyDescent="0.25">
      <c r="A82" t="s">
        <v>9</v>
      </c>
      <c r="B82" t="s">
        <v>10</v>
      </c>
      <c r="C82" t="s">
        <v>550</v>
      </c>
      <c r="D82" t="s">
        <v>664</v>
      </c>
      <c r="E82" t="s">
        <v>422</v>
      </c>
      <c r="F82" s="1">
        <v>40360</v>
      </c>
      <c r="G82" s="1">
        <v>40424</v>
      </c>
      <c r="H82" t="s">
        <v>648</v>
      </c>
      <c r="I82">
        <v>8000</v>
      </c>
      <c r="J82" t="str">
        <f t="shared" si="7"/>
        <v>78</v>
      </c>
      <c r="K82" t="str">
        <f t="shared" si="8"/>
        <v>04</v>
      </c>
      <c r="L82" t="str">
        <f t="shared" si="9"/>
        <v>01</v>
      </c>
      <c r="M82" t="str">
        <f t="shared" si="10"/>
        <v>01/04/78</v>
      </c>
      <c r="N82" t="str">
        <f t="shared" si="11"/>
        <v>H</v>
      </c>
      <c r="O82" t="str">
        <f t="shared" ref="O82:O145" si="12">MID(B82, 12, 2)</f>
        <v>GR</v>
      </c>
    </row>
    <row r="83" spans="1:15" x14ac:dyDescent="0.25">
      <c r="A83" t="s">
        <v>11</v>
      </c>
      <c r="B83" t="s">
        <v>12</v>
      </c>
      <c r="C83" t="s">
        <v>434</v>
      </c>
      <c r="D83" t="s">
        <v>657</v>
      </c>
      <c r="E83" t="s">
        <v>422</v>
      </c>
      <c r="F83" s="1">
        <v>40360</v>
      </c>
      <c r="G83" s="1">
        <v>40424</v>
      </c>
      <c r="H83" t="s">
        <v>648</v>
      </c>
      <c r="I83">
        <v>8000</v>
      </c>
      <c r="J83" t="str">
        <f t="shared" si="7"/>
        <v>78</v>
      </c>
      <c r="K83" t="str">
        <f t="shared" si="8"/>
        <v>07</v>
      </c>
      <c r="L83" t="str">
        <f t="shared" si="9"/>
        <v>09</v>
      </c>
      <c r="M83" t="str">
        <f t="shared" si="10"/>
        <v>09/07/78</v>
      </c>
      <c r="N83" t="str">
        <f t="shared" si="11"/>
        <v>H</v>
      </c>
      <c r="O83" t="str">
        <f t="shared" si="12"/>
        <v>DF</v>
      </c>
    </row>
    <row r="84" spans="1:15" x14ac:dyDescent="0.25">
      <c r="A84" t="s">
        <v>13</v>
      </c>
      <c r="B84" t="s">
        <v>14</v>
      </c>
      <c r="C84" t="s">
        <v>551</v>
      </c>
      <c r="D84" t="s">
        <v>659</v>
      </c>
      <c r="E84" t="s">
        <v>422</v>
      </c>
      <c r="F84" s="1">
        <v>40360</v>
      </c>
      <c r="G84" s="1">
        <v>40451</v>
      </c>
      <c r="H84" t="s">
        <v>648</v>
      </c>
      <c r="I84">
        <v>8000</v>
      </c>
      <c r="J84" t="str">
        <f t="shared" si="7"/>
        <v>78</v>
      </c>
      <c r="K84" t="str">
        <f t="shared" si="8"/>
        <v>02</v>
      </c>
      <c r="L84" t="str">
        <f t="shared" si="9"/>
        <v>10</v>
      </c>
      <c r="M84" t="str">
        <f t="shared" si="10"/>
        <v>10/02/78</v>
      </c>
      <c r="N84" t="str">
        <f t="shared" si="11"/>
        <v>H</v>
      </c>
      <c r="O84" t="str">
        <f t="shared" si="12"/>
        <v>GR</v>
      </c>
    </row>
    <row r="85" spans="1:15" x14ac:dyDescent="0.25">
      <c r="A85" t="s">
        <v>17</v>
      </c>
      <c r="B85" t="s">
        <v>18</v>
      </c>
      <c r="C85" t="s">
        <v>552</v>
      </c>
      <c r="D85" t="s">
        <v>664</v>
      </c>
      <c r="E85" t="s">
        <v>422</v>
      </c>
      <c r="F85" s="1">
        <v>40360</v>
      </c>
      <c r="G85" s="1">
        <v>40451</v>
      </c>
      <c r="H85" t="s">
        <v>648</v>
      </c>
      <c r="I85">
        <v>8000</v>
      </c>
      <c r="J85" t="str">
        <f t="shared" si="7"/>
        <v>86</v>
      </c>
      <c r="K85" t="str">
        <f t="shared" si="8"/>
        <v>04</v>
      </c>
      <c r="L85" t="str">
        <f t="shared" si="9"/>
        <v>22</v>
      </c>
      <c r="M85" t="str">
        <f t="shared" si="10"/>
        <v>22/04/86</v>
      </c>
      <c r="N85" t="str">
        <f t="shared" si="11"/>
        <v>M</v>
      </c>
      <c r="O85" t="str">
        <f t="shared" si="12"/>
        <v>VZ</v>
      </c>
    </row>
    <row r="86" spans="1:15" x14ac:dyDescent="0.25">
      <c r="A86" t="s">
        <v>21</v>
      </c>
      <c r="B86" t="s">
        <v>22</v>
      </c>
      <c r="C86" t="s">
        <v>436</v>
      </c>
      <c r="D86" t="s">
        <v>662</v>
      </c>
      <c r="E86" t="s">
        <v>422</v>
      </c>
      <c r="F86" s="1">
        <v>40360</v>
      </c>
      <c r="G86" s="1">
        <v>40451</v>
      </c>
      <c r="H86" t="s">
        <v>648</v>
      </c>
      <c r="I86">
        <v>8000</v>
      </c>
      <c r="J86" t="str">
        <f t="shared" si="7"/>
        <v>83</v>
      </c>
      <c r="K86" t="str">
        <f t="shared" si="8"/>
        <v>06</v>
      </c>
      <c r="L86" t="str">
        <f t="shared" si="9"/>
        <v>02</v>
      </c>
      <c r="M86" t="str">
        <f t="shared" si="10"/>
        <v>02/06/83</v>
      </c>
      <c r="N86" t="str">
        <f t="shared" si="11"/>
        <v>H</v>
      </c>
      <c r="O86" t="str">
        <f t="shared" si="12"/>
        <v>GR</v>
      </c>
    </row>
    <row r="87" spans="1:15" x14ac:dyDescent="0.25">
      <c r="A87" t="s">
        <v>23</v>
      </c>
      <c r="B87" t="s">
        <v>24</v>
      </c>
      <c r="C87" t="s">
        <v>437</v>
      </c>
      <c r="D87" t="s">
        <v>656</v>
      </c>
      <c r="E87" t="s">
        <v>422</v>
      </c>
      <c r="F87" s="1">
        <v>40360</v>
      </c>
      <c r="G87" s="1">
        <v>40451</v>
      </c>
      <c r="H87" t="s">
        <v>648</v>
      </c>
      <c r="I87">
        <v>8000</v>
      </c>
      <c r="J87" t="str">
        <f t="shared" si="7"/>
        <v>81</v>
      </c>
      <c r="K87" t="str">
        <f t="shared" si="8"/>
        <v>08</v>
      </c>
      <c r="L87" t="str">
        <f t="shared" si="9"/>
        <v>02</v>
      </c>
      <c r="M87" t="str">
        <f t="shared" si="10"/>
        <v>02/08/81</v>
      </c>
      <c r="N87" t="str">
        <f t="shared" si="11"/>
        <v>H</v>
      </c>
      <c r="O87" t="str">
        <f t="shared" si="12"/>
        <v>GR</v>
      </c>
    </row>
    <row r="88" spans="1:15" x14ac:dyDescent="0.25">
      <c r="A88" t="s">
        <v>25</v>
      </c>
      <c r="B88" t="s">
        <v>26</v>
      </c>
      <c r="C88" t="s">
        <v>554</v>
      </c>
      <c r="D88" t="s">
        <v>656</v>
      </c>
      <c r="E88" t="s">
        <v>422</v>
      </c>
      <c r="F88" s="1">
        <v>40360</v>
      </c>
      <c r="G88" s="1">
        <v>40451</v>
      </c>
      <c r="H88" t="s">
        <v>648</v>
      </c>
      <c r="I88">
        <v>8000</v>
      </c>
      <c r="J88" t="str">
        <f t="shared" si="7"/>
        <v>82</v>
      </c>
      <c r="K88" t="str">
        <f t="shared" si="8"/>
        <v>03</v>
      </c>
      <c r="L88" t="str">
        <f t="shared" si="9"/>
        <v>04</v>
      </c>
      <c r="M88" t="str">
        <f t="shared" si="10"/>
        <v>04/03/82</v>
      </c>
      <c r="N88" t="str">
        <f t="shared" si="11"/>
        <v>H</v>
      </c>
      <c r="O88" t="str">
        <f t="shared" si="12"/>
        <v>GR</v>
      </c>
    </row>
    <row r="89" spans="1:15" x14ac:dyDescent="0.25">
      <c r="A89" t="s">
        <v>31</v>
      </c>
      <c r="B89" t="s">
        <v>32</v>
      </c>
      <c r="C89" t="s">
        <v>439</v>
      </c>
      <c r="D89" t="s">
        <v>652</v>
      </c>
      <c r="E89" t="s">
        <v>422</v>
      </c>
      <c r="F89" s="1">
        <v>40360</v>
      </c>
      <c r="G89" s="1">
        <v>40451</v>
      </c>
      <c r="H89" t="s">
        <v>648</v>
      </c>
      <c r="I89">
        <v>10000</v>
      </c>
      <c r="J89" t="str">
        <f t="shared" si="7"/>
        <v>78</v>
      </c>
      <c r="K89" t="str">
        <f t="shared" si="8"/>
        <v>11</v>
      </c>
      <c r="L89" t="str">
        <f t="shared" si="9"/>
        <v>26</v>
      </c>
      <c r="M89" t="str">
        <f t="shared" si="10"/>
        <v>26/11/78</v>
      </c>
      <c r="N89" t="str">
        <f t="shared" si="11"/>
        <v>H</v>
      </c>
      <c r="O89" t="str">
        <f t="shared" si="12"/>
        <v>GR</v>
      </c>
    </row>
    <row r="90" spans="1:15" x14ac:dyDescent="0.25">
      <c r="A90" t="s">
        <v>33</v>
      </c>
      <c r="B90" t="s">
        <v>34</v>
      </c>
      <c r="C90" t="s">
        <v>556</v>
      </c>
      <c r="D90" t="s">
        <v>657</v>
      </c>
      <c r="E90" t="s">
        <v>422</v>
      </c>
      <c r="F90" s="1">
        <v>40360</v>
      </c>
      <c r="G90" s="1">
        <v>40451</v>
      </c>
      <c r="H90" t="s">
        <v>648</v>
      </c>
      <c r="I90">
        <v>8000</v>
      </c>
      <c r="J90" t="str">
        <f t="shared" si="7"/>
        <v>83</v>
      </c>
      <c r="K90" t="str">
        <f t="shared" si="8"/>
        <v>06</v>
      </c>
      <c r="L90" t="str">
        <f t="shared" si="9"/>
        <v>10</v>
      </c>
      <c r="M90" t="str">
        <f t="shared" si="10"/>
        <v>10/06/83</v>
      </c>
      <c r="N90" t="str">
        <f t="shared" si="11"/>
        <v>H</v>
      </c>
      <c r="O90" t="str">
        <f t="shared" si="12"/>
        <v>GR</v>
      </c>
    </row>
    <row r="91" spans="1:15" x14ac:dyDescent="0.25">
      <c r="A91" t="s">
        <v>35</v>
      </c>
      <c r="B91" t="s">
        <v>36</v>
      </c>
      <c r="C91" t="s">
        <v>557</v>
      </c>
      <c r="D91" t="s">
        <v>661</v>
      </c>
      <c r="E91" t="s">
        <v>422</v>
      </c>
      <c r="F91" s="1">
        <v>40360</v>
      </c>
      <c r="G91" s="1">
        <v>40451</v>
      </c>
      <c r="H91" t="s">
        <v>648</v>
      </c>
      <c r="I91">
        <v>8000</v>
      </c>
      <c r="J91" t="str">
        <f t="shared" si="7"/>
        <v>80</v>
      </c>
      <c r="K91" t="str">
        <f t="shared" si="8"/>
        <v>08</v>
      </c>
      <c r="L91" t="str">
        <f t="shared" si="9"/>
        <v>19</v>
      </c>
      <c r="M91" t="str">
        <f t="shared" si="10"/>
        <v>19/08/80</v>
      </c>
      <c r="N91" t="str">
        <f t="shared" si="11"/>
        <v>M</v>
      </c>
      <c r="O91" t="str">
        <f t="shared" si="12"/>
        <v>GR</v>
      </c>
    </row>
    <row r="92" spans="1:15" x14ac:dyDescent="0.25">
      <c r="A92" t="s">
        <v>37</v>
      </c>
      <c r="B92" t="s">
        <v>38</v>
      </c>
      <c r="C92" t="s">
        <v>440</v>
      </c>
      <c r="D92" t="s">
        <v>656</v>
      </c>
      <c r="E92" t="s">
        <v>422</v>
      </c>
      <c r="F92" s="1">
        <v>40360</v>
      </c>
      <c r="G92" s="1">
        <v>40451</v>
      </c>
      <c r="H92" t="s">
        <v>648</v>
      </c>
      <c r="I92">
        <v>8000</v>
      </c>
      <c r="J92" t="str">
        <f t="shared" si="7"/>
        <v>86</v>
      </c>
      <c r="K92" t="str">
        <f t="shared" si="8"/>
        <v>04</v>
      </c>
      <c r="L92" t="str">
        <f t="shared" si="9"/>
        <v>24</v>
      </c>
      <c r="M92" t="str">
        <f t="shared" si="10"/>
        <v>24/04/86</v>
      </c>
      <c r="N92" t="str">
        <f t="shared" si="11"/>
        <v>H</v>
      </c>
      <c r="O92" t="str">
        <f t="shared" si="12"/>
        <v>GR</v>
      </c>
    </row>
    <row r="93" spans="1:15" x14ac:dyDescent="0.25">
      <c r="A93" t="s">
        <v>39</v>
      </c>
      <c r="B93" t="s">
        <v>40</v>
      </c>
      <c r="C93" t="s">
        <v>441</v>
      </c>
      <c r="D93" t="s">
        <v>665</v>
      </c>
      <c r="E93" t="s">
        <v>422</v>
      </c>
      <c r="F93" s="1">
        <v>40360</v>
      </c>
      <c r="G93" s="1">
        <v>40451</v>
      </c>
      <c r="H93" t="s">
        <v>648</v>
      </c>
      <c r="I93">
        <v>8000</v>
      </c>
      <c r="J93" t="str">
        <f t="shared" si="7"/>
        <v>63</v>
      </c>
      <c r="K93" t="str">
        <f t="shared" si="8"/>
        <v>01</v>
      </c>
      <c r="L93" t="str">
        <f t="shared" si="9"/>
        <v>04</v>
      </c>
      <c r="M93" t="str">
        <f t="shared" si="10"/>
        <v>04/01/63</v>
      </c>
      <c r="N93" t="str">
        <f t="shared" si="11"/>
        <v>H</v>
      </c>
      <c r="O93" t="str">
        <f t="shared" si="12"/>
        <v>GR</v>
      </c>
    </row>
    <row r="94" spans="1:15" x14ac:dyDescent="0.25">
      <c r="A94" t="s">
        <v>43</v>
      </c>
      <c r="B94" t="s">
        <v>44</v>
      </c>
      <c r="C94" t="s">
        <v>558</v>
      </c>
      <c r="D94" t="s">
        <v>666</v>
      </c>
      <c r="E94" t="s">
        <v>422</v>
      </c>
      <c r="F94" s="1">
        <v>40360</v>
      </c>
      <c r="G94" s="1">
        <v>40451</v>
      </c>
      <c r="H94" t="s">
        <v>648</v>
      </c>
      <c r="I94">
        <v>8000</v>
      </c>
      <c r="J94" t="str">
        <f t="shared" si="7"/>
        <v>84</v>
      </c>
      <c r="K94" t="str">
        <f t="shared" si="8"/>
        <v>10</v>
      </c>
      <c r="L94" t="str">
        <f t="shared" si="9"/>
        <v>21</v>
      </c>
      <c r="M94" t="str">
        <f t="shared" si="10"/>
        <v>21/10/84</v>
      </c>
      <c r="N94" t="str">
        <f t="shared" si="11"/>
        <v>H</v>
      </c>
      <c r="O94" t="str">
        <f t="shared" si="12"/>
        <v>GR</v>
      </c>
    </row>
    <row r="95" spans="1:15" x14ac:dyDescent="0.25">
      <c r="A95" t="s">
        <v>45</v>
      </c>
      <c r="B95" t="s">
        <v>46</v>
      </c>
      <c r="C95" t="s">
        <v>443</v>
      </c>
      <c r="D95" t="s">
        <v>667</v>
      </c>
      <c r="E95" t="s">
        <v>422</v>
      </c>
      <c r="F95" s="1">
        <v>40360</v>
      </c>
      <c r="G95" s="1">
        <v>40451</v>
      </c>
      <c r="H95" t="s">
        <v>648</v>
      </c>
      <c r="I95">
        <v>8000</v>
      </c>
      <c r="J95" t="str">
        <f t="shared" si="7"/>
        <v>83</v>
      </c>
      <c r="K95" t="str">
        <f t="shared" si="8"/>
        <v>10</v>
      </c>
      <c r="L95" t="str">
        <f t="shared" si="9"/>
        <v>30</v>
      </c>
      <c r="M95" t="str">
        <f t="shared" si="10"/>
        <v>30/10/83</v>
      </c>
      <c r="N95" t="str">
        <f t="shared" si="11"/>
        <v>H</v>
      </c>
      <c r="O95" t="str">
        <f t="shared" si="12"/>
        <v>GR</v>
      </c>
    </row>
    <row r="96" spans="1:15" x14ac:dyDescent="0.25">
      <c r="A96" t="s">
        <v>47</v>
      </c>
      <c r="B96" t="s">
        <v>48</v>
      </c>
      <c r="C96" t="s">
        <v>444</v>
      </c>
      <c r="D96" t="s">
        <v>658</v>
      </c>
      <c r="E96" t="s">
        <v>422</v>
      </c>
      <c r="F96" s="1">
        <v>40360</v>
      </c>
      <c r="G96" s="1">
        <v>40451</v>
      </c>
      <c r="H96" t="s">
        <v>648</v>
      </c>
      <c r="I96">
        <v>8000</v>
      </c>
      <c r="J96" t="str">
        <f t="shared" si="7"/>
        <v>67</v>
      </c>
      <c r="K96" t="str">
        <f t="shared" si="8"/>
        <v>01</v>
      </c>
      <c r="L96" t="str">
        <f t="shared" si="9"/>
        <v>17</v>
      </c>
      <c r="M96" t="str">
        <f t="shared" si="10"/>
        <v>17/01/67</v>
      </c>
      <c r="N96" t="str">
        <f t="shared" si="11"/>
        <v>H</v>
      </c>
      <c r="O96" t="str">
        <f t="shared" si="12"/>
        <v>GR</v>
      </c>
    </row>
    <row r="97" spans="1:15" x14ac:dyDescent="0.25">
      <c r="A97" t="s">
        <v>49</v>
      </c>
      <c r="B97" t="s">
        <v>50</v>
      </c>
      <c r="C97" t="s">
        <v>445</v>
      </c>
      <c r="D97" t="s">
        <v>652</v>
      </c>
      <c r="E97" t="s">
        <v>422</v>
      </c>
      <c r="F97" s="1">
        <v>40360</v>
      </c>
      <c r="G97" s="1">
        <v>40451</v>
      </c>
      <c r="H97" t="s">
        <v>648</v>
      </c>
      <c r="I97">
        <v>8000</v>
      </c>
      <c r="J97" t="str">
        <f t="shared" si="7"/>
        <v>71</v>
      </c>
      <c r="K97" t="str">
        <f t="shared" si="8"/>
        <v>12</v>
      </c>
      <c r="L97" t="str">
        <f t="shared" si="9"/>
        <v>08</v>
      </c>
      <c r="M97" t="str">
        <f t="shared" si="10"/>
        <v>08/12/71</v>
      </c>
      <c r="N97" t="str">
        <f t="shared" si="11"/>
        <v>M</v>
      </c>
      <c r="O97" t="str">
        <f t="shared" si="12"/>
        <v>GR</v>
      </c>
    </row>
    <row r="98" spans="1:15" x14ac:dyDescent="0.25">
      <c r="A98" t="s">
        <v>53</v>
      </c>
      <c r="B98" t="s">
        <v>54</v>
      </c>
      <c r="C98" t="s">
        <v>559</v>
      </c>
      <c r="D98" t="s">
        <v>654</v>
      </c>
      <c r="E98" t="s">
        <v>422</v>
      </c>
      <c r="F98" s="1">
        <v>40360</v>
      </c>
      <c r="G98" s="1">
        <v>40451</v>
      </c>
      <c r="H98" t="s">
        <v>648</v>
      </c>
      <c r="I98">
        <v>8000</v>
      </c>
      <c r="J98" t="str">
        <f t="shared" si="7"/>
        <v>76</v>
      </c>
      <c r="K98" t="str">
        <f t="shared" si="8"/>
        <v>04</v>
      </c>
      <c r="L98" t="str">
        <f t="shared" si="9"/>
        <v>15</v>
      </c>
      <c r="M98" t="str">
        <f t="shared" si="10"/>
        <v>15/04/76</v>
      </c>
      <c r="N98" t="str">
        <f t="shared" si="11"/>
        <v>H</v>
      </c>
      <c r="O98" t="str">
        <f t="shared" si="12"/>
        <v>GR</v>
      </c>
    </row>
    <row r="99" spans="1:15" x14ac:dyDescent="0.25">
      <c r="A99" t="s">
        <v>55</v>
      </c>
      <c r="B99" t="s">
        <v>56</v>
      </c>
      <c r="C99" t="s">
        <v>560</v>
      </c>
      <c r="D99" t="s">
        <v>658</v>
      </c>
      <c r="E99" t="s">
        <v>422</v>
      </c>
      <c r="F99" s="1">
        <v>40360</v>
      </c>
      <c r="G99" s="1">
        <v>40451</v>
      </c>
      <c r="H99" t="s">
        <v>648</v>
      </c>
      <c r="I99">
        <v>8000</v>
      </c>
      <c r="J99" t="str">
        <f t="shared" si="7"/>
        <v>84</v>
      </c>
      <c r="K99" t="str">
        <f t="shared" si="8"/>
        <v>11</v>
      </c>
      <c r="L99" t="str">
        <f t="shared" si="9"/>
        <v>06</v>
      </c>
      <c r="M99" t="str">
        <f t="shared" si="10"/>
        <v>06/11/84</v>
      </c>
      <c r="N99" t="str">
        <f t="shared" si="11"/>
        <v>H</v>
      </c>
      <c r="O99" t="str">
        <f t="shared" si="12"/>
        <v>GR</v>
      </c>
    </row>
    <row r="100" spans="1:15" x14ac:dyDescent="0.25">
      <c r="A100" t="s">
        <v>59</v>
      </c>
      <c r="B100" t="s">
        <v>60</v>
      </c>
      <c r="C100" t="s">
        <v>447</v>
      </c>
      <c r="D100" t="s">
        <v>653</v>
      </c>
      <c r="E100" t="s">
        <v>422</v>
      </c>
      <c r="F100" s="1">
        <v>40360</v>
      </c>
      <c r="G100" s="1">
        <v>40451</v>
      </c>
      <c r="H100" t="s">
        <v>648</v>
      </c>
      <c r="I100">
        <v>8000</v>
      </c>
      <c r="J100" t="str">
        <f t="shared" si="7"/>
        <v>84</v>
      </c>
      <c r="K100" t="str">
        <f t="shared" si="8"/>
        <v>04</v>
      </c>
      <c r="L100" t="str">
        <f t="shared" si="9"/>
        <v>14</v>
      </c>
      <c r="M100" t="str">
        <f t="shared" si="10"/>
        <v>14/04/84</v>
      </c>
      <c r="N100" t="str">
        <f t="shared" si="11"/>
        <v>M</v>
      </c>
      <c r="O100" t="str">
        <f t="shared" si="12"/>
        <v>GR</v>
      </c>
    </row>
    <row r="101" spans="1:15" x14ac:dyDescent="0.25">
      <c r="A101" t="s">
        <v>61</v>
      </c>
      <c r="B101" t="s">
        <v>62</v>
      </c>
      <c r="C101" t="s">
        <v>448</v>
      </c>
      <c r="D101" t="s">
        <v>656</v>
      </c>
      <c r="E101" t="s">
        <v>422</v>
      </c>
      <c r="F101" s="1">
        <v>40360</v>
      </c>
      <c r="G101" s="1">
        <v>40451</v>
      </c>
      <c r="H101" t="s">
        <v>648</v>
      </c>
      <c r="I101">
        <v>8000</v>
      </c>
      <c r="J101" t="str">
        <f t="shared" si="7"/>
        <v>88</v>
      </c>
      <c r="K101" t="str">
        <f t="shared" si="8"/>
        <v>09</v>
      </c>
      <c r="L101" t="str">
        <f t="shared" si="9"/>
        <v>09</v>
      </c>
      <c r="M101" t="str">
        <f t="shared" si="10"/>
        <v>09/09/88</v>
      </c>
      <c r="N101" t="str">
        <f t="shared" si="11"/>
        <v>H</v>
      </c>
      <c r="O101" t="str">
        <f t="shared" si="12"/>
        <v>GR</v>
      </c>
    </row>
    <row r="102" spans="1:15" x14ac:dyDescent="0.25">
      <c r="A102" t="s">
        <v>65</v>
      </c>
      <c r="B102" t="s">
        <v>66</v>
      </c>
      <c r="C102" t="s">
        <v>450</v>
      </c>
      <c r="D102" t="s">
        <v>654</v>
      </c>
      <c r="E102" t="s">
        <v>422</v>
      </c>
      <c r="F102" s="1">
        <v>40360</v>
      </c>
      <c r="G102" s="1">
        <v>40451</v>
      </c>
      <c r="H102" t="s">
        <v>648</v>
      </c>
      <c r="I102">
        <v>8000</v>
      </c>
      <c r="J102" t="str">
        <f t="shared" si="7"/>
        <v>74</v>
      </c>
      <c r="K102" t="str">
        <f t="shared" si="8"/>
        <v>10</v>
      </c>
      <c r="L102" t="str">
        <f t="shared" si="9"/>
        <v>07</v>
      </c>
      <c r="M102" t="str">
        <f t="shared" si="10"/>
        <v>07/10/74</v>
      </c>
      <c r="N102" t="str">
        <f t="shared" si="11"/>
        <v>H</v>
      </c>
      <c r="O102" t="str">
        <f t="shared" si="12"/>
        <v>GR</v>
      </c>
    </row>
    <row r="103" spans="1:15" x14ac:dyDescent="0.25">
      <c r="A103" t="s">
        <v>67</v>
      </c>
      <c r="B103" t="s">
        <v>68</v>
      </c>
      <c r="C103" t="s">
        <v>451</v>
      </c>
      <c r="D103" t="s">
        <v>660</v>
      </c>
      <c r="E103" t="s">
        <v>422</v>
      </c>
      <c r="F103" s="1">
        <v>40360</v>
      </c>
      <c r="G103" s="1">
        <v>40451</v>
      </c>
      <c r="H103" t="s">
        <v>648</v>
      </c>
      <c r="I103">
        <v>8000</v>
      </c>
      <c r="J103" t="str">
        <f t="shared" si="7"/>
        <v>76</v>
      </c>
      <c r="K103" t="str">
        <f t="shared" si="8"/>
        <v>12</v>
      </c>
      <c r="L103" t="str">
        <f t="shared" si="9"/>
        <v>29</v>
      </c>
      <c r="M103" t="str">
        <f t="shared" si="10"/>
        <v>29/12/76</v>
      </c>
      <c r="N103" t="str">
        <f t="shared" si="11"/>
        <v>H</v>
      </c>
      <c r="O103" t="str">
        <f t="shared" si="12"/>
        <v>GR</v>
      </c>
    </row>
    <row r="104" spans="1:15" x14ac:dyDescent="0.25">
      <c r="A104" t="s">
        <v>69</v>
      </c>
      <c r="B104" t="s">
        <v>70</v>
      </c>
      <c r="C104" t="s">
        <v>452</v>
      </c>
      <c r="D104" t="s">
        <v>655</v>
      </c>
      <c r="E104" t="s">
        <v>422</v>
      </c>
      <c r="F104" s="1">
        <v>40360</v>
      </c>
      <c r="G104" s="1">
        <v>40451</v>
      </c>
      <c r="H104" t="s">
        <v>648</v>
      </c>
      <c r="I104">
        <v>8000</v>
      </c>
      <c r="J104" t="str">
        <f t="shared" si="7"/>
        <v>85</v>
      </c>
      <c r="K104" t="str">
        <f t="shared" si="8"/>
        <v>03</v>
      </c>
      <c r="L104" t="str">
        <f t="shared" si="9"/>
        <v>27</v>
      </c>
      <c r="M104" t="str">
        <f t="shared" si="10"/>
        <v>27/03/85</v>
      </c>
      <c r="N104" t="str">
        <f t="shared" si="11"/>
        <v>M</v>
      </c>
      <c r="O104" t="str">
        <f t="shared" si="12"/>
        <v>GR</v>
      </c>
    </row>
    <row r="105" spans="1:15" x14ac:dyDescent="0.25">
      <c r="A105" t="s">
        <v>111</v>
      </c>
      <c r="B105" t="s">
        <v>112</v>
      </c>
      <c r="C105" t="s">
        <v>675</v>
      </c>
      <c r="D105" t="s">
        <v>654</v>
      </c>
      <c r="E105" t="s">
        <v>422</v>
      </c>
      <c r="F105" s="1">
        <v>40360</v>
      </c>
      <c r="G105" s="1">
        <v>40543</v>
      </c>
      <c r="H105" t="s">
        <v>648</v>
      </c>
      <c r="I105">
        <v>7000</v>
      </c>
      <c r="J105" t="str">
        <f t="shared" si="7"/>
        <v>58</v>
      </c>
      <c r="K105" t="str">
        <f t="shared" si="8"/>
        <v>09</v>
      </c>
      <c r="L105" t="str">
        <f t="shared" si="9"/>
        <v>08</v>
      </c>
      <c r="M105" t="str">
        <f t="shared" si="10"/>
        <v>08/09/58</v>
      </c>
      <c r="N105" t="str">
        <f t="shared" si="11"/>
        <v>H</v>
      </c>
      <c r="O105" t="str">
        <f t="shared" si="12"/>
        <v>GR</v>
      </c>
    </row>
    <row r="106" spans="1:15" x14ac:dyDescent="0.25">
      <c r="A106" t="s">
        <v>133</v>
      </c>
      <c r="B106" t="s">
        <v>134</v>
      </c>
      <c r="C106" t="s">
        <v>590</v>
      </c>
      <c r="D106" t="s">
        <v>653</v>
      </c>
      <c r="E106" t="s">
        <v>422</v>
      </c>
      <c r="F106" s="1">
        <v>40360</v>
      </c>
      <c r="G106" s="1">
        <v>40543</v>
      </c>
      <c r="H106" t="s">
        <v>648</v>
      </c>
      <c r="I106">
        <v>6559</v>
      </c>
      <c r="J106" t="str">
        <f t="shared" si="7"/>
        <v>77</v>
      </c>
      <c r="K106" t="str">
        <f t="shared" si="8"/>
        <v>03</v>
      </c>
      <c r="L106" t="str">
        <f t="shared" si="9"/>
        <v>02</v>
      </c>
      <c r="M106" t="str">
        <f t="shared" si="10"/>
        <v>02/03/77</v>
      </c>
      <c r="N106" t="str">
        <f t="shared" si="11"/>
        <v>M</v>
      </c>
      <c r="O106" t="str">
        <f t="shared" si="12"/>
        <v>GR</v>
      </c>
    </row>
    <row r="107" spans="1:15" x14ac:dyDescent="0.25">
      <c r="A107" t="s">
        <v>145</v>
      </c>
      <c r="B107" t="s">
        <v>146</v>
      </c>
      <c r="C107" t="s">
        <v>596</v>
      </c>
      <c r="D107" t="s">
        <v>652</v>
      </c>
      <c r="E107" t="s">
        <v>422</v>
      </c>
      <c r="F107" s="1">
        <v>40360</v>
      </c>
      <c r="G107" s="1">
        <v>40543</v>
      </c>
      <c r="H107" t="s">
        <v>648</v>
      </c>
      <c r="I107">
        <v>6559</v>
      </c>
      <c r="J107" t="str">
        <f t="shared" si="7"/>
        <v>82</v>
      </c>
      <c r="K107" t="str">
        <f t="shared" si="8"/>
        <v>06</v>
      </c>
      <c r="L107" t="str">
        <f t="shared" si="9"/>
        <v>30</v>
      </c>
      <c r="M107" t="str">
        <f t="shared" si="10"/>
        <v>30/06/82</v>
      </c>
      <c r="N107" t="str">
        <f t="shared" si="11"/>
        <v>M</v>
      </c>
      <c r="O107" t="str">
        <f t="shared" si="12"/>
        <v>GR</v>
      </c>
    </row>
    <row r="108" spans="1:15" x14ac:dyDescent="0.25">
      <c r="A108" t="s">
        <v>147</v>
      </c>
      <c r="B108" t="s">
        <v>110</v>
      </c>
      <c r="C108" t="s">
        <v>597</v>
      </c>
      <c r="D108" t="s">
        <v>654</v>
      </c>
      <c r="E108" t="s">
        <v>422</v>
      </c>
      <c r="F108" s="1">
        <v>40360</v>
      </c>
      <c r="G108" s="1">
        <v>40543</v>
      </c>
      <c r="H108" t="s">
        <v>648</v>
      </c>
      <c r="I108">
        <v>5000</v>
      </c>
      <c r="J108" t="str">
        <f t="shared" si="7"/>
        <v>60</v>
      </c>
      <c r="K108" t="str">
        <f t="shared" si="8"/>
        <v>09</v>
      </c>
      <c r="L108" t="str">
        <f t="shared" si="9"/>
        <v>23</v>
      </c>
      <c r="M108" t="str">
        <f t="shared" si="10"/>
        <v>23/09/60</v>
      </c>
      <c r="N108" t="str">
        <f t="shared" si="11"/>
        <v>H</v>
      </c>
      <c r="O108" t="str">
        <f t="shared" si="12"/>
        <v>GR</v>
      </c>
    </row>
    <row r="109" spans="1:15" x14ac:dyDescent="0.25">
      <c r="A109" t="s">
        <v>148</v>
      </c>
      <c r="B109" t="s">
        <v>149</v>
      </c>
      <c r="C109" t="s">
        <v>598</v>
      </c>
      <c r="D109" t="s">
        <v>656</v>
      </c>
      <c r="E109" t="s">
        <v>422</v>
      </c>
      <c r="F109" s="1">
        <v>40360</v>
      </c>
      <c r="G109" s="1">
        <v>40543</v>
      </c>
      <c r="H109" t="s">
        <v>648</v>
      </c>
      <c r="I109">
        <v>16000</v>
      </c>
      <c r="J109" t="str">
        <f t="shared" si="7"/>
        <v>78</v>
      </c>
      <c r="K109" t="str">
        <f t="shared" si="8"/>
        <v>11</v>
      </c>
      <c r="L109" t="str">
        <f t="shared" si="9"/>
        <v>07</v>
      </c>
      <c r="M109" t="str">
        <f t="shared" si="10"/>
        <v>07/11/78</v>
      </c>
      <c r="N109" t="str">
        <f t="shared" si="11"/>
        <v>H</v>
      </c>
      <c r="O109" t="str">
        <f t="shared" si="12"/>
        <v>GR</v>
      </c>
    </row>
    <row r="110" spans="1:15" x14ac:dyDescent="0.25">
      <c r="A110" t="s">
        <v>150</v>
      </c>
      <c r="B110" t="s">
        <v>151</v>
      </c>
      <c r="C110" t="s">
        <v>569</v>
      </c>
      <c r="D110" t="s">
        <v>654</v>
      </c>
      <c r="E110" t="s">
        <v>422</v>
      </c>
      <c r="F110" s="1">
        <v>40360</v>
      </c>
      <c r="G110" s="1">
        <v>40543</v>
      </c>
      <c r="H110" t="s">
        <v>648</v>
      </c>
      <c r="I110">
        <v>7752</v>
      </c>
      <c r="J110" t="str">
        <f t="shared" si="7"/>
        <v>83</v>
      </c>
      <c r="K110" t="str">
        <f t="shared" si="8"/>
        <v>09</v>
      </c>
      <c r="L110" t="str">
        <f t="shared" si="9"/>
        <v>16</v>
      </c>
      <c r="M110" t="str">
        <f t="shared" si="10"/>
        <v>16/09/83</v>
      </c>
      <c r="N110" t="str">
        <f t="shared" si="11"/>
        <v>H</v>
      </c>
      <c r="O110" t="str">
        <f t="shared" si="12"/>
        <v>GR</v>
      </c>
    </row>
    <row r="111" spans="1:15" x14ac:dyDescent="0.25">
      <c r="A111" t="s">
        <v>164</v>
      </c>
      <c r="B111" t="s">
        <v>165</v>
      </c>
      <c r="C111" t="s">
        <v>603</v>
      </c>
      <c r="D111" t="s">
        <v>659</v>
      </c>
      <c r="E111" t="s">
        <v>422</v>
      </c>
      <c r="F111" s="1">
        <v>40360</v>
      </c>
      <c r="G111" s="1">
        <v>40543</v>
      </c>
      <c r="H111" t="s">
        <v>648</v>
      </c>
      <c r="I111">
        <v>5000</v>
      </c>
      <c r="J111" t="str">
        <f t="shared" si="7"/>
        <v>71</v>
      </c>
      <c r="K111" t="str">
        <f t="shared" si="8"/>
        <v>01</v>
      </c>
      <c r="L111" t="str">
        <f t="shared" si="9"/>
        <v>23</v>
      </c>
      <c r="M111" t="str">
        <f t="shared" si="10"/>
        <v>23/01/71</v>
      </c>
      <c r="N111" t="str">
        <f t="shared" si="11"/>
        <v>H</v>
      </c>
      <c r="O111" t="str">
        <f t="shared" si="12"/>
        <v>GR</v>
      </c>
    </row>
    <row r="112" spans="1:15" x14ac:dyDescent="0.25">
      <c r="A112" t="s">
        <v>186</v>
      </c>
      <c r="B112" t="s">
        <v>187</v>
      </c>
      <c r="C112" t="s">
        <v>610</v>
      </c>
      <c r="D112" t="s">
        <v>654</v>
      </c>
      <c r="E112" t="s">
        <v>422</v>
      </c>
      <c r="F112" s="1">
        <v>40360</v>
      </c>
      <c r="G112" s="1">
        <v>40543</v>
      </c>
      <c r="H112" t="s">
        <v>648</v>
      </c>
      <c r="I112">
        <v>6000</v>
      </c>
      <c r="J112" t="str">
        <f t="shared" si="7"/>
        <v>86</v>
      </c>
      <c r="K112" t="str">
        <f t="shared" si="8"/>
        <v>01</v>
      </c>
      <c r="L112" t="str">
        <f t="shared" si="9"/>
        <v>14</v>
      </c>
      <c r="M112" t="str">
        <f t="shared" si="10"/>
        <v>14/01/86</v>
      </c>
      <c r="N112" t="str">
        <f t="shared" si="11"/>
        <v>M</v>
      </c>
      <c r="O112" t="str">
        <f t="shared" si="12"/>
        <v>GR</v>
      </c>
    </row>
    <row r="113" spans="1:15" x14ac:dyDescent="0.25">
      <c r="A113" t="s">
        <v>192</v>
      </c>
      <c r="B113" t="s">
        <v>193</v>
      </c>
      <c r="C113" t="s">
        <v>612</v>
      </c>
      <c r="D113" t="s">
        <v>655</v>
      </c>
      <c r="E113" t="s">
        <v>422</v>
      </c>
      <c r="F113" s="1">
        <v>40360</v>
      </c>
      <c r="G113" s="1">
        <v>40543</v>
      </c>
      <c r="H113" t="s">
        <v>648</v>
      </c>
      <c r="I113">
        <v>2189.7600000000002</v>
      </c>
      <c r="J113" t="str">
        <f t="shared" si="7"/>
        <v>61</v>
      </c>
      <c r="K113" t="str">
        <f t="shared" si="8"/>
        <v>11</v>
      </c>
      <c r="L113" t="str">
        <f t="shared" si="9"/>
        <v>10</v>
      </c>
      <c r="M113" t="str">
        <f t="shared" si="10"/>
        <v>10/11/61</v>
      </c>
      <c r="N113" t="str">
        <f t="shared" si="11"/>
        <v>H</v>
      </c>
      <c r="O113" t="str">
        <f t="shared" si="12"/>
        <v>GR</v>
      </c>
    </row>
    <row r="114" spans="1:15" x14ac:dyDescent="0.25">
      <c r="A114" t="s">
        <v>194</v>
      </c>
      <c r="B114" t="s">
        <v>195</v>
      </c>
      <c r="C114" t="s">
        <v>563</v>
      </c>
      <c r="D114" t="s">
        <v>666</v>
      </c>
      <c r="E114" t="s">
        <v>422</v>
      </c>
      <c r="F114" s="1">
        <v>40360</v>
      </c>
      <c r="G114" s="1">
        <v>40543</v>
      </c>
      <c r="H114" t="s">
        <v>648</v>
      </c>
      <c r="I114">
        <v>8000</v>
      </c>
      <c r="J114" t="str">
        <f t="shared" si="7"/>
        <v>80</v>
      </c>
      <c r="K114" t="str">
        <f t="shared" si="8"/>
        <v>01</v>
      </c>
      <c r="L114" t="str">
        <f t="shared" si="9"/>
        <v>29</v>
      </c>
      <c r="M114" t="str">
        <f t="shared" si="10"/>
        <v>29/01/80</v>
      </c>
      <c r="N114" t="str">
        <f t="shared" si="11"/>
        <v>H</v>
      </c>
      <c r="O114" t="str">
        <f t="shared" si="12"/>
        <v>GR</v>
      </c>
    </row>
    <row r="115" spans="1:15" x14ac:dyDescent="0.25">
      <c r="A115" t="s">
        <v>204</v>
      </c>
      <c r="B115" t="s">
        <v>205</v>
      </c>
      <c r="C115" t="s">
        <v>617</v>
      </c>
      <c r="D115" t="s">
        <v>667</v>
      </c>
      <c r="E115" t="s">
        <v>422</v>
      </c>
      <c r="F115" s="1">
        <v>40360</v>
      </c>
      <c r="G115" s="1">
        <v>40543</v>
      </c>
      <c r="H115" t="s">
        <v>648</v>
      </c>
      <c r="I115">
        <v>12832</v>
      </c>
      <c r="J115" t="str">
        <f t="shared" si="7"/>
        <v>63</v>
      </c>
      <c r="K115" t="str">
        <f t="shared" si="8"/>
        <v>06</v>
      </c>
      <c r="L115" t="str">
        <f t="shared" si="9"/>
        <v>24</v>
      </c>
      <c r="M115" t="str">
        <f t="shared" si="10"/>
        <v>24/06/63</v>
      </c>
      <c r="N115" t="str">
        <f t="shared" si="11"/>
        <v>M</v>
      </c>
      <c r="O115" t="str">
        <f t="shared" si="12"/>
        <v>GR</v>
      </c>
    </row>
    <row r="116" spans="1:15" x14ac:dyDescent="0.25">
      <c r="A116" t="s">
        <v>216</v>
      </c>
      <c r="B116" t="s">
        <v>217</v>
      </c>
      <c r="C116" t="s">
        <v>622</v>
      </c>
      <c r="D116" t="s">
        <v>667</v>
      </c>
      <c r="E116" t="s">
        <v>422</v>
      </c>
      <c r="F116" s="1">
        <v>40360</v>
      </c>
      <c r="G116" s="1">
        <v>40543</v>
      </c>
      <c r="H116" t="s">
        <v>648</v>
      </c>
      <c r="I116">
        <v>8000</v>
      </c>
      <c r="J116" t="str">
        <f t="shared" si="7"/>
        <v>77</v>
      </c>
      <c r="K116" t="str">
        <f t="shared" si="8"/>
        <v>11</v>
      </c>
      <c r="L116" t="str">
        <f t="shared" si="9"/>
        <v>26</v>
      </c>
      <c r="M116" t="str">
        <f t="shared" si="10"/>
        <v>26/11/77</v>
      </c>
      <c r="N116" t="str">
        <f t="shared" si="11"/>
        <v>M</v>
      </c>
      <c r="O116" t="str">
        <f t="shared" si="12"/>
        <v>GR</v>
      </c>
    </row>
    <row r="117" spans="1:15" x14ac:dyDescent="0.25">
      <c r="A117" t="s">
        <v>218</v>
      </c>
      <c r="B117" t="s">
        <v>219</v>
      </c>
      <c r="C117" t="s">
        <v>623</v>
      </c>
      <c r="D117" t="s">
        <v>659</v>
      </c>
      <c r="E117" t="s">
        <v>422</v>
      </c>
      <c r="F117" s="1">
        <v>40360</v>
      </c>
      <c r="G117" s="1">
        <v>40543</v>
      </c>
      <c r="H117" t="s">
        <v>648</v>
      </c>
      <c r="I117">
        <v>6000</v>
      </c>
      <c r="J117" t="str">
        <f t="shared" si="7"/>
        <v>71</v>
      </c>
      <c r="K117" t="str">
        <f t="shared" si="8"/>
        <v>12</v>
      </c>
      <c r="L117" t="str">
        <f t="shared" si="9"/>
        <v>19</v>
      </c>
      <c r="M117" t="str">
        <f t="shared" si="10"/>
        <v>19/12/71</v>
      </c>
      <c r="N117" t="str">
        <f t="shared" si="11"/>
        <v>H</v>
      </c>
      <c r="O117" t="str">
        <f t="shared" si="12"/>
        <v>GR</v>
      </c>
    </row>
    <row r="118" spans="1:15" x14ac:dyDescent="0.25">
      <c r="A118" t="s">
        <v>73</v>
      </c>
      <c r="B118" t="s">
        <v>74</v>
      </c>
      <c r="C118" t="s">
        <v>629</v>
      </c>
      <c r="D118" t="s">
        <v>667</v>
      </c>
      <c r="E118" t="s">
        <v>422</v>
      </c>
      <c r="F118" s="1">
        <v>40360</v>
      </c>
      <c r="G118" s="1">
        <v>40543</v>
      </c>
      <c r="H118" t="s">
        <v>648</v>
      </c>
      <c r="I118">
        <v>7000</v>
      </c>
      <c r="J118" t="str">
        <f t="shared" si="7"/>
        <v>73</v>
      </c>
      <c r="K118" t="str">
        <f t="shared" si="8"/>
        <v>03</v>
      </c>
      <c r="L118" t="str">
        <f t="shared" si="9"/>
        <v>22</v>
      </c>
      <c r="M118" t="str">
        <f t="shared" si="10"/>
        <v>22/03/73</v>
      </c>
      <c r="N118" t="str">
        <f t="shared" si="11"/>
        <v>H</v>
      </c>
      <c r="O118" t="str">
        <f t="shared" si="12"/>
        <v>GR</v>
      </c>
    </row>
    <row r="119" spans="1:15" x14ac:dyDescent="0.25">
      <c r="A119" t="s">
        <v>236</v>
      </c>
      <c r="B119" t="s">
        <v>237</v>
      </c>
      <c r="C119" t="s">
        <v>632</v>
      </c>
      <c r="D119" t="s">
        <v>668</v>
      </c>
      <c r="E119" t="s">
        <v>422</v>
      </c>
      <c r="F119" s="1">
        <v>40360</v>
      </c>
      <c r="G119" s="1">
        <v>40543</v>
      </c>
      <c r="H119" t="s">
        <v>648</v>
      </c>
      <c r="I119">
        <v>7752</v>
      </c>
      <c r="J119" t="str">
        <f t="shared" si="7"/>
        <v>68</v>
      </c>
      <c r="K119" t="str">
        <f t="shared" si="8"/>
        <v>11</v>
      </c>
      <c r="L119" t="str">
        <f t="shared" si="9"/>
        <v>06</v>
      </c>
      <c r="M119" t="str">
        <f t="shared" si="10"/>
        <v>06/11/68</v>
      </c>
      <c r="N119" t="str">
        <f t="shared" si="11"/>
        <v>M</v>
      </c>
      <c r="O119" t="str">
        <f t="shared" si="12"/>
        <v>GR</v>
      </c>
    </row>
    <row r="120" spans="1:15" x14ac:dyDescent="0.25">
      <c r="A120" t="s">
        <v>246</v>
      </c>
      <c r="B120" t="s">
        <v>247</v>
      </c>
      <c r="C120" t="s">
        <v>462</v>
      </c>
      <c r="D120" t="s">
        <v>654</v>
      </c>
      <c r="E120" t="s">
        <v>422</v>
      </c>
      <c r="F120" s="1">
        <v>40360</v>
      </c>
      <c r="G120" s="1">
        <v>40543</v>
      </c>
      <c r="H120" t="s">
        <v>648</v>
      </c>
      <c r="I120">
        <v>5000</v>
      </c>
      <c r="J120" t="str">
        <f t="shared" si="7"/>
        <v>58</v>
      </c>
      <c r="K120" t="str">
        <f t="shared" si="8"/>
        <v>05</v>
      </c>
      <c r="L120" t="str">
        <f t="shared" si="9"/>
        <v>31</v>
      </c>
      <c r="M120" t="str">
        <f t="shared" si="10"/>
        <v>31/05/58</v>
      </c>
      <c r="N120" t="str">
        <f t="shared" si="11"/>
        <v>M</v>
      </c>
      <c r="O120" t="str">
        <f t="shared" si="12"/>
        <v>DF</v>
      </c>
    </row>
    <row r="121" spans="1:15" x14ac:dyDescent="0.25">
      <c r="A121" t="s">
        <v>250</v>
      </c>
      <c r="B121" t="s">
        <v>251</v>
      </c>
      <c r="C121" t="s">
        <v>464</v>
      </c>
      <c r="D121" t="s">
        <v>667</v>
      </c>
      <c r="E121" t="s">
        <v>422</v>
      </c>
      <c r="F121" s="1">
        <v>40360</v>
      </c>
      <c r="G121" s="1">
        <v>40543</v>
      </c>
      <c r="H121" t="s">
        <v>648</v>
      </c>
      <c r="I121">
        <v>12000</v>
      </c>
      <c r="J121" t="str">
        <f t="shared" si="7"/>
        <v>78</v>
      </c>
      <c r="K121" t="str">
        <f t="shared" si="8"/>
        <v>02</v>
      </c>
      <c r="L121" t="str">
        <f t="shared" si="9"/>
        <v>18</v>
      </c>
      <c r="M121" t="str">
        <f t="shared" si="10"/>
        <v>18/02/78</v>
      </c>
      <c r="N121" t="str">
        <f t="shared" si="11"/>
        <v>H</v>
      </c>
      <c r="O121" t="str">
        <f t="shared" si="12"/>
        <v>GR</v>
      </c>
    </row>
    <row r="122" spans="1:15" x14ac:dyDescent="0.25">
      <c r="A122" t="s">
        <v>252</v>
      </c>
      <c r="B122" t="s">
        <v>253</v>
      </c>
      <c r="C122" t="s">
        <v>465</v>
      </c>
      <c r="D122" t="s">
        <v>659</v>
      </c>
      <c r="E122" t="s">
        <v>422</v>
      </c>
      <c r="F122" s="1">
        <v>40360</v>
      </c>
      <c r="G122" s="1">
        <v>40543</v>
      </c>
      <c r="H122" t="s">
        <v>648</v>
      </c>
      <c r="I122">
        <v>15500</v>
      </c>
      <c r="J122" t="str">
        <f t="shared" si="7"/>
        <v>55</v>
      </c>
      <c r="K122" t="str">
        <f t="shared" si="8"/>
        <v>07</v>
      </c>
      <c r="L122" t="str">
        <f t="shared" si="9"/>
        <v>15</v>
      </c>
      <c r="M122" t="str">
        <f t="shared" si="10"/>
        <v>15/07/55</v>
      </c>
      <c r="N122" t="str">
        <f t="shared" si="11"/>
        <v>H</v>
      </c>
      <c r="O122" t="str">
        <f t="shared" si="12"/>
        <v>VZ</v>
      </c>
    </row>
    <row r="123" spans="1:15" x14ac:dyDescent="0.25">
      <c r="A123" t="s">
        <v>272</v>
      </c>
      <c r="B123" t="s">
        <v>273</v>
      </c>
      <c r="C123" t="s">
        <v>475</v>
      </c>
      <c r="D123" t="s">
        <v>656</v>
      </c>
      <c r="E123" t="s">
        <v>422</v>
      </c>
      <c r="F123" s="1">
        <v>40360</v>
      </c>
      <c r="G123" s="1">
        <v>40543</v>
      </c>
      <c r="H123" t="s">
        <v>648</v>
      </c>
      <c r="I123">
        <v>6500</v>
      </c>
      <c r="J123" t="str">
        <f t="shared" si="7"/>
        <v>59</v>
      </c>
      <c r="K123" t="str">
        <f t="shared" si="8"/>
        <v>02</v>
      </c>
      <c r="L123" t="str">
        <f t="shared" si="9"/>
        <v>14</v>
      </c>
      <c r="M123" t="str">
        <f t="shared" si="10"/>
        <v>14/02/59</v>
      </c>
      <c r="N123" t="str">
        <f t="shared" si="11"/>
        <v>H</v>
      </c>
      <c r="O123" t="str">
        <f t="shared" si="12"/>
        <v>GR</v>
      </c>
    </row>
    <row r="124" spans="1:15" x14ac:dyDescent="0.25">
      <c r="A124" t="s">
        <v>286</v>
      </c>
      <c r="B124" t="s">
        <v>287</v>
      </c>
      <c r="C124" t="s">
        <v>483</v>
      </c>
      <c r="D124" t="s">
        <v>653</v>
      </c>
      <c r="E124" t="s">
        <v>422</v>
      </c>
      <c r="F124" s="1">
        <v>40360</v>
      </c>
      <c r="G124" s="1">
        <v>40543</v>
      </c>
      <c r="H124" t="s">
        <v>648</v>
      </c>
      <c r="I124">
        <v>7000</v>
      </c>
      <c r="J124" t="str">
        <f t="shared" si="7"/>
        <v>84</v>
      </c>
      <c r="K124" t="str">
        <f t="shared" si="8"/>
        <v>12</v>
      </c>
      <c r="L124" t="str">
        <f t="shared" si="9"/>
        <v>28</v>
      </c>
      <c r="M124" t="str">
        <f t="shared" si="10"/>
        <v>28/12/84</v>
      </c>
      <c r="N124" t="str">
        <f t="shared" si="11"/>
        <v>M</v>
      </c>
      <c r="O124" t="str">
        <f t="shared" si="12"/>
        <v>GR</v>
      </c>
    </row>
    <row r="125" spans="1:15" x14ac:dyDescent="0.25">
      <c r="A125" t="s">
        <v>288</v>
      </c>
      <c r="B125" t="s">
        <v>289</v>
      </c>
      <c r="C125" t="s">
        <v>484</v>
      </c>
      <c r="D125" t="s">
        <v>656</v>
      </c>
      <c r="E125" t="s">
        <v>422</v>
      </c>
      <c r="F125" s="1">
        <v>40360</v>
      </c>
      <c r="G125" s="1">
        <v>40543</v>
      </c>
      <c r="H125" t="s">
        <v>648</v>
      </c>
      <c r="I125">
        <v>9000</v>
      </c>
      <c r="J125" t="str">
        <f t="shared" si="7"/>
        <v>82</v>
      </c>
      <c r="K125" t="str">
        <f t="shared" si="8"/>
        <v>07</v>
      </c>
      <c r="L125" t="str">
        <f t="shared" si="9"/>
        <v>22</v>
      </c>
      <c r="M125" t="str">
        <f t="shared" si="10"/>
        <v>22/07/82</v>
      </c>
      <c r="N125" t="str">
        <f t="shared" si="11"/>
        <v>M</v>
      </c>
      <c r="O125" t="str">
        <f t="shared" si="12"/>
        <v>GR</v>
      </c>
    </row>
    <row r="126" spans="1:15" x14ac:dyDescent="0.25">
      <c r="A126" t="s">
        <v>296</v>
      </c>
      <c r="B126" t="s">
        <v>297</v>
      </c>
      <c r="C126" t="s">
        <v>488</v>
      </c>
      <c r="D126" t="s">
        <v>656</v>
      </c>
      <c r="E126" t="s">
        <v>422</v>
      </c>
      <c r="F126" s="1">
        <v>40360</v>
      </c>
      <c r="G126" s="1">
        <v>40543</v>
      </c>
      <c r="H126" t="s">
        <v>648</v>
      </c>
      <c r="I126">
        <v>6000</v>
      </c>
      <c r="J126" t="str">
        <f t="shared" si="7"/>
        <v>83</v>
      </c>
      <c r="K126" t="str">
        <f t="shared" si="8"/>
        <v>03</v>
      </c>
      <c r="L126" t="str">
        <f t="shared" si="9"/>
        <v>01</v>
      </c>
      <c r="M126" t="str">
        <f t="shared" si="10"/>
        <v>01/03/83</v>
      </c>
      <c r="N126" t="str">
        <f t="shared" si="11"/>
        <v>M</v>
      </c>
      <c r="O126" t="str">
        <f t="shared" si="12"/>
        <v>DF</v>
      </c>
    </row>
    <row r="127" spans="1:15" x14ac:dyDescent="0.25">
      <c r="A127" t="s">
        <v>306</v>
      </c>
      <c r="B127" t="s">
        <v>307</v>
      </c>
      <c r="C127" t="s">
        <v>493</v>
      </c>
      <c r="D127" t="s">
        <v>652</v>
      </c>
      <c r="E127" t="s">
        <v>422</v>
      </c>
      <c r="F127" s="1">
        <v>40360</v>
      </c>
      <c r="G127" s="1">
        <v>40543</v>
      </c>
      <c r="H127" t="s">
        <v>648</v>
      </c>
      <c r="I127">
        <v>2100</v>
      </c>
      <c r="J127" t="str">
        <f t="shared" si="7"/>
        <v>72</v>
      </c>
      <c r="K127" t="str">
        <f t="shared" si="8"/>
        <v>05</v>
      </c>
      <c r="L127" t="str">
        <f t="shared" si="9"/>
        <v>15</v>
      </c>
      <c r="M127" t="str">
        <f t="shared" si="10"/>
        <v>15/05/72</v>
      </c>
      <c r="N127" t="str">
        <f t="shared" si="11"/>
        <v>H</v>
      </c>
      <c r="O127" t="str">
        <f t="shared" si="12"/>
        <v>DF</v>
      </c>
    </row>
    <row r="128" spans="1:15" x14ac:dyDescent="0.25">
      <c r="A128" t="s">
        <v>316</v>
      </c>
      <c r="B128" t="s">
        <v>317</v>
      </c>
      <c r="C128" t="s">
        <v>676</v>
      </c>
      <c r="D128" t="s">
        <v>653</v>
      </c>
      <c r="E128" t="s">
        <v>422</v>
      </c>
      <c r="F128" s="1">
        <v>40360</v>
      </c>
      <c r="G128" s="1">
        <v>40543</v>
      </c>
      <c r="H128" t="s">
        <v>648</v>
      </c>
      <c r="I128">
        <v>11484</v>
      </c>
      <c r="J128" t="str">
        <f t="shared" si="7"/>
        <v>59</v>
      </c>
      <c r="K128" t="str">
        <f t="shared" si="8"/>
        <v>05</v>
      </c>
      <c r="L128" t="str">
        <f t="shared" si="9"/>
        <v>11</v>
      </c>
      <c r="M128" t="str">
        <f t="shared" si="10"/>
        <v>11/05/59</v>
      </c>
      <c r="N128" t="str">
        <f t="shared" si="11"/>
        <v>M</v>
      </c>
      <c r="O128" t="str">
        <f t="shared" si="12"/>
        <v>DF</v>
      </c>
    </row>
    <row r="129" spans="1:15" x14ac:dyDescent="0.25">
      <c r="A129" t="s">
        <v>328</v>
      </c>
      <c r="B129" t="s">
        <v>329</v>
      </c>
      <c r="C129" t="s">
        <v>503</v>
      </c>
      <c r="D129" t="s">
        <v>669</v>
      </c>
      <c r="E129" t="s">
        <v>422</v>
      </c>
      <c r="F129" s="1">
        <v>40360</v>
      </c>
      <c r="G129" s="1">
        <v>40543</v>
      </c>
      <c r="H129" t="s">
        <v>648</v>
      </c>
      <c r="I129">
        <v>13115.1</v>
      </c>
      <c r="J129" t="str">
        <f t="shared" si="7"/>
        <v>83</v>
      </c>
      <c r="K129" t="str">
        <f t="shared" si="8"/>
        <v>07</v>
      </c>
      <c r="L129" t="str">
        <f t="shared" si="9"/>
        <v>28</v>
      </c>
      <c r="M129" t="str">
        <f t="shared" si="10"/>
        <v>28/07/83</v>
      </c>
      <c r="N129" t="str">
        <f t="shared" si="11"/>
        <v>H</v>
      </c>
      <c r="O129" t="str">
        <f t="shared" si="12"/>
        <v>GR</v>
      </c>
    </row>
    <row r="130" spans="1:15" x14ac:dyDescent="0.25">
      <c r="A130" t="s">
        <v>336</v>
      </c>
      <c r="B130" t="s">
        <v>337</v>
      </c>
      <c r="C130" t="s">
        <v>507</v>
      </c>
      <c r="D130" t="s">
        <v>658</v>
      </c>
      <c r="E130" t="s">
        <v>422</v>
      </c>
      <c r="F130" s="1">
        <v>40360</v>
      </c>
      <c r="G130" s="1">
        <v>40543</v>
      </c>
      <c r="H130" t="s">
        <v>648</v>
      </c>
      <c r="I130">
        <v>2647</v>
      </c>
      <c r="J130" t="str">
        <f t="shared" si="7"/>
        <v>84</v>
      </c>
      <c r="K130" t="str">
        <f t="shared" si="8"/>
        <v>07</v>
      </c>
      <c r="L130" t="str">
        <f t="shared" si="9"/>
        <v>02</v>
      </c>
      <c r="M130" t="str">
        <f t="shared" si="10"/>
        <v>02/07/84</v>
      </c>
      <c r="N130" t="str">
        <f t="shared" si="11"/>
        <v>H</v>
      </c>
      <c r="O130" t="str">
        <f t="shared" si="12"/>
        <v>GR</v>
      </c>
    </row>
    <row r="131" spans="1:15" x14ac:dyDescent="0.25">
      <c r="A131" t="s">
        <v>346</v>
      </c>
      <c r="B131" t="s">
        <v>347</v>
      </c>
      <c r="C131" t="s">
        <v>512</v>
      </c>
      <c r="D131" t="s">
        <v>654</v>
      </c>
      <c r="E131" t="s">
        <v>422</v>
      </c>
      <c r="F131" s="1">
        <v>40360</v>
      </c>
      <c r="G131" s="1">
        <v>40543</v>
      </c>
      <c r="H131" t="s">
        <v>648</v>
      </c>
      <c r="I131">
        <v>8000</v>
      </c>
      <c r="J131" t="str">
        <f t="shared" ref="J131:J194" si="13">MID(A131, 5, 2)</f>
        <v>74</v>
      </c>
      <c r="K131" t="str">
        <f t="shared" ref="K131:K194" si="14">MID(B131,7,2)</f>
        <v>08</v>
      </c>
      <c r="L131" t="str">
        <f t="shared" ref="L131:L194" si="15">MID(B131,9,2)</f>
        <v>30</v>
      </c>
      <c r="M131" t="str">
        <f t="shared" ref="M131:M194" si="16">CONCATENATE(L131,"/", K131, "/", J131)</f>
        <v>30/08/74</v>
      </c>
      <c r="N131" t="str">
        <f t="shared" ref="N131:O194" si="17">MID(B131, 11, 1)</f>
        <v>H</v>
      </c>
      <c r="O131" t="str">
        <f t="shared" si="12"/>
        <v>GR</v>
      </c>
    </row>
    <row r="132" spans="1:15" x14ac:dyDescent="0.25">
      <c r="A132" t="s">
        <v>358</v>
      </c>
      <c r="B132" t="s">
        <v>359</v>
      </c>
      <c r="C132" t="s">
        <v>518</v>
      </c>
      <c r="D132" t="s">
        <v>664</v>
      </c>
      <c r="E132" t="s">
        <v>422</v>
      </c>
      <c r="F132" s="1">
        <v>40360</v>
      </c>
      <c r="G132" s="1">
        <v>40543</v>
      </c>
      <c r="H132" t="s">
        <v>648</v>
      </c>
      <c r="I132">
        <v>8000</v>
      </c>
      <c r="J132" t="str">
        <f t="shared" si="13"/>
        <v>72</v>
      </c>
      <c r="K132" t="str">
        <f t="shared" si="14"/>
        <v>11</v>
      </c>
      <c r="L132" t="str">
        <f t="shared" si="15"/>
        <v>01</v>
      </c>
      <c r="M132" t="str">
        <f t="shared" si="16"/>
        <v>01/11/72</v>
      </c>
      <c r="N132" t="str">
        <f t="shared" si="17"/>
        <v>H</v>
      </c>
      <c r="O132" t="str">
        <f t="shared" si="12"/>
        <v>GR</v>
      </c>
    </row>
    <row r="133" spans="1:15" x14ac:dyDescent="0.25">
      <c r="A133" t="s">
        <v>372</v>
      </c>
      <c r="B133" t="s">
        <v>373</v>
      </c>
      <c r="C133" t="s">
        <v>525</v>
      </c>
      <c r="D133" t="s">
        <v>664</v>
      </c>
      <c r="E133" t="s">
        <v>422</v>
      </c>
      <c r="F133" s="1">
        <v>40360</v>
      </c>
      <c r="G133" s="1">
        <v>40543</v>
      </c>
      <c r="H133" t="s">
        <v>648</v>
      </c>
      <c r="I133">
        <v>7036</v>
      </c>
      <c r="J133" t="str">
        <f t="shared" si="13"/>
        <v>51</v>
      </c>
      <c r="K133" t="str">
        <f t="shared" si="14"/>
        <v>08</v>
      </c>
      <c r="L133" t="str">
        <f t="shared" si="15"/>
        <v>26</v>
      </c>
      <c r="M133" t="str">
        <f t="shared" si="16"/>
        <v>26/08/51</v>
      </c>
      <c r="N133" t="str">
        <f t="shared" si="17"/>
        <v>H</v>
      </c>
      <c r="O133" t="str">
        <f t="shared" si="12"/>
        <v>GR</v>
      </c>
    </row>
    <row r="134" spans="1:15" x14ac:dyDescent="0.25">
      <c r="A134" t="s">
        <v>374</v>
      </c>
      <c r="B134" t="s">
        <v>375</v>
      </c>
      <c r="C134" t="s">
        <v>526</v>
      </c>
      <c r="D134" t="s">
        <v>654</v>
      </c>
      <c r="E134" t="s">
        <v>422</v>
      </c>
      <c r="F134" s="1">
        <v>40360</v>
      </c>
      <c r="G134" s="1">
        <v>40543</v>
      </c>
      <c r="H134" t="s">
        <v>648</v>
      </c>
      <c r="I134">
        <v>7000</v>
      </c>
      <c r="J134" t="str">
        <f t="shared" si="13"/>
        <v>81</v>
      </c>
      <c r="K134" t="str">
        <f t="shared" si="14"/>
        <v>02</v>
      </c>
      <c r="L134" t="str">
        <f t="shared" si="15"/>
        <v>13</v>
      </c>
      <c r="M134" t="str">
        <f t="shared" si="16"/>
        <v>13/02/81</v>
      </c>
      <c r="N134" t="str">
        <f t="shared" si="17"/>
        <v>H</v>
      </c>
      <c r="O134" t="str">
        <f t="shared" si="12"/>
        <v>GR</v>
      </c>
    </row>
    <row r="135" spans="1:15" x14ac:dyDescent="0.25">
      <c r="A135" t="s">
        <v>396</v>
      </c>
      <c r="B135" t="s">
        <v>397</v>
      </c>
      <c r="C135" t="s">
        <v>537</v>
      </c>
      <c r="D135" t="s">
        <v>652</v>
      </c>
      <c r="E135" t="s">
        <v>422</v>
      </c>
      <c r="F135" s="1">
        <v>40360</v>
      </c>
      <c r="G135" s="1">
        <v>40543</v>
      </c>
      <c r="H135" t="s">
        <v>648</v>
      </c>
      <c r="I135">
        <v>5000</v>
      </c>
      <c r="J135" t="str">
        <f t="shared" si="13"/>
        <v>85</v>
      </c>
      <c r="K135" t="str">
        <f t="shared" si="14"/>
        <v>07</v>
      </c>
      <c r="L135" t="str">
        <f t="shared" si="15"/>
        <v>11</v>
      </c>
      <c r="M135" t="str">
        <f t="shared" si="16"/>
        <v>11/07/85</v>
      </c>
      <c r="N135" t="str">
        <f t="shared" si="17"/>
        <v>H</v>
      </c>
      <c r="O135" t="str">
        <f t="shared" si="12"/>
        <v>GR</v>
      </c>
    </row>
    <row r="136" spans="1:15" x14ac:dyDescent="0.25">
      <c r="A136" t="s">
        <v>412</v>
      </c>
      <c r="B136" t="s">
        <v>413</v>
      </c>
      <c r="C136" t="s">
        <v>545</v>
      </c>
      <c r="D136" t="s">
        <v>658</v>
      </c>
      <c r="E136" t="s">
        <v>422</v>
      </c>
      <c r="F136" s="1">
        <v>40360</v>
      </c>
      <c r="G136" s="1">
        <v>40543</v>
      </c>
      <c r="H136" t="s">
        <v>648</v>
      </c>
      <c r="I136">
        <v>9000</v>
      </c>
      <c r="J136" t="str">
        <f t="shared" si="13"/>
        <v>84</v>
      </c>
      <c r="K136" t="str">
        <f t="shared" si="14"/>
        <v>04</v>
      </c>
      <c r="L136" t="str">
        <f t="shared" si="15"/>
        <v>25</v>
      </c>
      <c r="M136" t="str">
        <f t="shared" si="16"/>
        <v>25/04/84</v>
      </c>
      <c r="N136" t="str">
        <f t="shared" si="17"/>
        <v>M</v>
      </c>
      <c r="O136" t="str">
        <f t="shared" si="12"/>
        <v>GR</v>
      </c>
    </row>
    <row r="137" spans="1:15" x14ac:dyDescent="0.25">
      <c r="A137" t="s">
        <v>107</v>
      </c>
      <c r="B137" t="s">
        <v>108</v>
      </c>
      <c r="C137" t="s">
        <v>578</v>
      </c>
      <c r="D137" t="s">
        <v>658</v>
      </c>
      <c r="E137" t="s">
        <v>422</v>
      </c>
      <c r="F137" s="1">
        <v>40360</v>
      </c>
      <c r="G137" s="1">
        <v>40543</v>
      </c>
      <c r="H137" t="s">
        <v>648</v>
      </c>
      <c r="I137">
        <v>15000</v>
      </c>
      <c r="J137" t="str">
        <f t="shared" si="13"/>
        <v>77</v>
      </c>
      <c r="K137" t="str">
        <f t="shared" si="14"/>
        <v>07</v>
      </c>
      <c r="L137" t="str">
        <f t="shared" si="15"/>
        <v>22</v>
      </c>
      <c r="M137" t="str">
        <f t="shared" si="16"/>
        <v>22/07/77</v>
      </c>
      <c r="N137" t="str">
        <f t="shared" si="17"/>
        <v>H</v>
      </c>
      <c r="O137" t="str">
        <f t="shared" si="12"/>
        <v>DF</v>
      </c>
    </row>
    <row r="138" spans="1:15" x14ac:dyDescent="0.25">
      <c r="A138" t="s">
        <v>117</v>
      </c>
      <c r="B138" t="s">
        <v>118</v>
      </c>
      <c r="C138" t="s">
        <v>582</v>
      </c>
      <c r="D138" t="s">
        <v>656</v>
      </c>
      <c r="E138" t="s">
        <v>422</v>
      </c>
      <c r="F138" s="1">
        <v>40360</v>
      </c>
      <c r="G138" s="1">
        <v>40543</v>
      </c>
      <c r="H138" t="s">
        <v>648</v>
      </c>
      <c r="I138">
        <v>7287</v>
      </c>
      <c r="J138" t="str">
        <f t="shared" si="13"/>
        <v>83</v>
      </c>
      <c r="K138" t="str">
        <f t="shared" si="14"/>
        <v>12</v>
      </c>
      <c r="L138" t="str">
        <f t="shared" si="15"/>
        <v>06</v>
      </c>
      <c r="M138" t="str">
        <f t="shared" si="16"/>
        <v>06/12/83</v>
      </c>
      <c r="N138" t="str">
        <f t="shared" si="17"/>
        <v>M</v>
      </c>
      <c r="O138" t="str">
        <f t="shared" si="12"/>
        <v>GR</v>
      </c>
    </row>
    <row r="139" spans="1:15" x14ac:dyDescent="0.25">
      <c r="A139" t="s">
        <v>119</v>
      </c>
      <c r="B139" t="s">
        <v>120</v>
      </c>
      <c r="C139" t="s">
        <v>583</v>
      </c>
      <c r="D139" t="s">
        <v>660</v>
      </c>
      <c r="E139" t="s">
        <v>422</v>
      </c>
      <c r="F139" s="1">
        <v>40360</v>
      </c>
      <c r="G139" s="1">
        <v>40543</v>
      </c>
      <c r="H139" t="s">
        <v>648</v>
      </c>
      <c r="I139">
        <v>6000</v>
      </c>
      <c r="J139" t="str">
        <f t="shared" si="13"/>
        <v>83</v>
      </c>
      <c r="K139" t="str">
        <f t="shared" si="14"/>
        <v>07</v>
      </c>
      <c r="L139" t="str">
        <f t="shared" si="15"/>
        <v>12</v>
      </c>
      <c r="M139" t="str">
        <f t="shared" si="16"/>
        <v>12/07/83</v>
      </c>
      <c r="N139" t="str">
        <f t="shared" si="17"/>
        <v>H</v>
      </c>
      <c r="O139" t="str">
        <f t="shared" si="12"/>
        <v>GR</v>
      </c>
    </row>
    <row r="140" spans="1:15" x14ac:dyDescent="0.25">
      <c r="A140" t="s">
        <v>121</v>
      </c>
      <c r="B140" t="s">
        <v>122</v>
      </c>
      <c r="C140" t="s">
        <v>584</v>
      </c>
      <c r="D140" t="s">
        <v>659</v>
      </c>
      <c r="E140" t="s">
        <v>422</v>
      </c>
      <c r="F140" s="1">
        <v>40360</v>
      </c>
      <c r="G140" s="1">
        <v>40543</v>
      </c>
      <c r="H140" t="s">
        <v>648</v>
      </c>
      <c r="I140">
        <v>6559</v>
      </c>
      <c r="J140" t="str">
        <f t="shared" si="13"/>
        <v>87</v>
      </c>
      <c r="K140" t="str">
        <f t="shared" si="14"/>
        <v>10</v>
      </c>
      <c r="L140" t="str">
        <f t="shared" si="15"/>
        <v>04</v>
      </c>
      <c r="M140" t="str">
        <f t="shared" si="16"/>
        <v>04/10/87</v>
      </c>
      <c r="N140" t="str">
        <f t="shared" si="17"/>
        <v>H</v>
      </c>
      <c r="O140" t="str">
        <f t="shared" si="12"/>
        <v>GR</v>
      </c>
    </row>
    <row r="141" spans="1:15" x14ac:dyDescent="0.25">
      <c r="A141" t="s">
        <v>125</v>
      </c>
      <c r="B141" t="s">
        <v>126</v>
      </c>
      <c r="C141" t="s">
        <v>586</v>
      </c>
      <c r="D141" t="s">
        <v>670</v>
      </c>
      <c r="E141" t="s">
        <v>422</v>
      </c>
      <c r="F141" s="1">
        <v>40360</v>
      </c>
      <c r="G141" s="1">
        <v>40543</v>
      </c>
      <c r="H141" t="s">
        <v>648</v>
      </c>
      <c r="I141">
        <v>4000</v>
      </c>
      <c r="J141" t="str">
        <f t="shared" si="13"/>
        <v>78</v>
      </c>
      <c r="K141" t="str">
        <f t="shared" si="14"/>
        <v>06</v>
      </c>
      <c r="L141" t="str">
        <f t="shared" si="15"/>
        <v>20</v>
      </c>
      <c r="M141" t="str">
        <f t="shared" si="16"/>
        <v>20/06/78</v>
      </c>
      <c r="N141" t="str">
        <f t="shared" si="17"/>
        <v>H</v>
      </c>
      <c r="O141" t="str">
        <f t="shared" si="12"/>
        <v>GR</v>
      </c>
    </row>
    <row r="142" spans="1:15" x14ac:dyDescent="0.25">
      <c r="A142" t="s">
        <v>127</v>
      </c>
      <c r="B142" t="s">
        <v>128</v>
      </c>
      <c r="C142" t="s">
        <v>587</v>
      </c>
      <c r="D142" t="s">
        <v>661</v>
      </c>
      <c r="E142" t="s">
        <v>422</v>
      </c>
      <c r="F142" s="1">
        <v>40360</v>
      </c>
      <c r="G142" s="1">
        <v>40543</v>
      </c>
      <c r="H142" t="s">
        <v>648</v>
      </c>
      <c r="I142">
        <v>6000</v>
      </c>
      <c r="J142" t="str">
        <f t="shared" si="13"/>
        <v>81</v>
      </c>
      <c r="K142" t="str">
        <f t="shared" si="14"/>
        <v>02</v>
      </c>
      <c r="L142" t="str">
        <f t="shared" si="15"/>
        <v>20</v>
      </c>
      <c r="M142" t="str">
        <f t="shared" si="16"/>
        <v>20/02/81</v>
      </c>
      <c r="N142" t="str">
        <f t="shared" si="17"/>
        <v>H</v>
      </c>
      <c r="O142" t="str">
        <f t="shared" si="12"/>
        <v>GR</v>
      </c>
    </row>
    <row r="143" spans="1:15" x14ac:dyDescent="0.25">
      <c r="A143" t="s">
        <v>152</v>
      </c>
      <c r="B143" t="s">
        <v>153</v>
      </c>
      <c r="C143" t="s">
        <v>636</v>
      </c>
      <c r="D143" t="s">
        <v>664</v>
      </c>
      <c r="E143" t="s">
        <v>422</v>
      </c>
      <c r="F143" s="1">
        <v>40360</v>
      </c>
      <c r="G143" s="1">
        <v>40543</v>
      </c>
      <c r="H143" t="s">
        <v>648</v>
      </c>
      <c r="I143">
        <v>8000</v>
      </c>
      <c r="J143" t="str">
        <f t="shared" si="13"/>
        <v>81</v>
      </c>
      <c r="K143" t="str">
        <f t="shared" si="14"/>
        <v>03</v>
      </c>
      <c r="L143" t="str">
        <f t="shared" si="15"/>
        <v>05</v>
      </c>
      <c r="M143" t="str">
        <f t="shared" si="16"/>
        <v>05/03/81</v>
      </c>
      <c r="N143" t="str">
        <f t="shared" si="17"/>
        <v>H</v>
      </c>
      <c r="O143" t="str">
        <f t="shared" si="12"/>
        <v>MC</v>
      </c>
    </row>
    <row r="144" spans="1:15" x14ac:dyDescent="0.25">
      <c r="A144" t="s">
        <v>158</v>
      </c>
      <c r="B144" t="s">
        <v>159</v>
      </c>
      <c r="C144" t="s">
        <v>638</v>
      </c>
      <c r="D144" t="s">
        <v>661</v>
      </c>
      <c r="E144" t="s">
        <v>422</v>
      </c>
      <c r="F144" s="1">
        <v>40360</v>
      </c>
      <c r="G144" s="1">
        <v>40543</v>
      </c>
      <c r="H144" t="s">
        <v>648</v>
      </c>
      <c r="I144">
        <v>7287</v>
      </c>
      <c r="J144" t="str">
        <f t="shared" si="13"/>
        <v>65</v>
      </c>
      <c r="K144" t="str">
        <f t="shared" si="14"/>
        <v>05</v>
      </c>
      <c r="L144" t="str">
        <f t="shared" si="15"/>
        <v>10</v>
      </c>
      <c r="M144" t="str">
        <f t="shared" si="16"/>
        <v>10/05/65</v>
      </c>
      <c r="N144" t="str">
        <f t="shared" si="17"/>
        <v>H</v>
      </c>
      <c r="O144" t="str">
        <f t="shared" si="12"/>
        <v>GR</v>
      </c>
    </row>
    <row r="145" spans="1:15" x14ac:dyDescent="0.25">
      <c r="A145" t="s">
        <v>176</v>
      </c>
      <c r="B145" t="s">
        <v>177</v>
      </c>
      <c r="C145" t="s">
        <v>641</v>
      </c>
      <c r="D145" t="s">
        <v>659</v>
      </c>
      <c r="E145" t="s">
        <v>422</v>
      </c>
      <c r="F145" s="1">
        <v>40360</v>
      </c>
      <c r="G145" s="1">
        <v>40543</v>
      </c>
      <c r="H145" t="s">
        <v>648</v>
      </c>
      <c r="I145">
        <v>1200</v>
      </c>
      <c r="J145" t="str">
        <f t="shared" si="13"/>
        <v>63</v>
      </c>
      <c r="K145" t="str">
        <f t="shared" si="14"/>
        <v>05</v>
      </c>
      <c r="L145" t="str">
        <f t="shared" si="15"/>
        <v>14</v>
      </c>
      <c r="M145" t="str">
        <f t="shared" si="16"/>
        <v>14/05/63</v>
      </c>
      <c r="N145" t="str">
        <f t="shared" si="17"/>
        <v>H</v>
      </c>
      <c r="O145" t="str">
        <f t="shared" si="12"/>
        <v>DF</v>
      </c>
    </row>
    <row r="146" spans="1:15" x14ac:dyDescent="0.25">
      <c r="A146" t="s">
        <v>188</v>
      </c>
      <c r="B146" t="s">
        <v>189</v>
      </c>
      <c r="C146" t="s">
        <v>643</v>
      </c>
      <c r="D146" t="s">
        <v>654</v>
      </c>
      <c r="E146" t="s">
        <v>422</v>
      </c>
      <c r="F146" s="1">
        <v>40360</v>
      </c>
      <c r="G146" s="1">
        <v>40543</v>
      </c>
      <c r="H146" t="s">
        <v>648</v>
      </c>
      <c r="I146">
        <v>6000</v>
      </c>
      <c r="J146" t="str">
        <f t="shared" si="13"/>
        <v>85</v>
      </c>
      <c r="K146" t="str">
        <f t="shared" si="14"/>
        <v>09</v>
      </c>
      <c r="L146" t="str">
        <f t="shared" si="15"/>
        <v>24</v>
      </c>
      <c r="M146" t="str">
        <f t="shared" si="16"/>
        <v>24/09/85</v>
      </c>
      <c r="N146" t="str">
        <f t="shared" si="17"/>
        <v>H</v>
      </c>
      <c r="O146" t="str">
        <f t="shared" ref="O146:O209" si="18">MID(B146, 12, 2)</f>
        <v>GR</v>
      </c>
    </row>
    <row r="147" spans="1:15" x14ac:dyDescent="0.25">
      <c r="A147" t="s">
        <v>206</v>
      </c>
      <c r="B147" t="s">
        <v>207</v>
      </c>
      <c r="C147" t="s">
        <v>618</v>
      </c>
      <c r="D147" t="s">
        <v>659</v>
      </c>
      <c r="E147" t="s">
        <v>422</v>
      </c>
      <c r="F147" s="1">
        <v>40360</v>
      </c>
      <c r="G147" s="1">
        <v>40543</v>
      </c>
      <c r="H147" t="s">
        <v>648</v>
      </c>
      <c r="I147">
        <v>8000</v>
      </c>
      <c r="J147" t="str">
        <f t="shared" si="13"/>
        <v>81</v>
      </c>
      <c r="K147" t="str">
        <f t="shared" si="14"/>
        <v>08</v>
      </c>
      <c r="L147" t="str">
        <f t="shared" si="15"/>
        <v>13</v>
      </c>
      <c r="M147" t="str">
        <f t="shared" si="16"/>
        <v>13/08/81</v>
      </c>
      <c r="N147" t="str">
        <f t="shared" si="17"/>
        <v>H</v>
      </c>
      <c r="O147" t="str">
        <f t="shared" si="18"/>
        <v>GR</v>
      </c>
    </row>
    <row r="148" spans="1:15" x14ac:dyDescent="0.25">
      <c r="A148" t="s">
        <v>220</v>
      </c>
      <c r="B148" t="s">
        <v>221</v>
      </c>
      <c r="C148" t="s">
        <v>624</v>
      </c>
      <c r="D148" t="s">
        <v>653</v>
      </c>
      <c r="E148" t="s">
        <v>422</v>
      </c>
      <c r="F148" s="1">
        <v>40360</v>
      </c>
      <c r="G148" s="1">
        <v>40543</v>
      </c>
      <c r="H148" t="s">
        <v>648</v>
      </c>
      <c r="I148">
        <v>5200</v>
      </c>
      <c r="J148" t="str">
        <f t="shared" si="13"/>
        <v>83</v>
      </c>
      <c r="K148" t="str">
        <f t="shared" si="14"/>
        <v>12</v>
      </c>
      <c r="L148" t="str">
        <f t="shared" si="15"/>
        <v>17</v>
      </c>
      <c r="M148" t="str">
        <f t="shared" si="16"/>
        <v>17/12/83</v>
      </c>
      <c r="N148" t="str">
        <f t="shared" si="17"/>
        <v>M</v>
      </c>
      <c r="O148" t="str">
        <f t="shared" si="18"/>
        <v>GR</v>
      </c>
    </row>
    <row r="149" spans="1:15" x14ac:dyDescent="0.25">
      <c r="A149" t="s">
        <v>222</v>
      </c>
      <c r="B149" t="s">
        <v>223</v>
      </c>
      <c r="C149" t="s">
        <v>625</v>
      </c>
      <c r="D149" t="s">
        <v>658</v>
      </c>
      <c r="E149" t="s">
        <v>422</v>
      </c>
      <c r="F149" s="1">
        <v>40360</v>
      </c>
      <c r="G149" s="1">
        <v>40543</v>
      </c>
      <c r="H149" t="s">
        <v>648</v>
      </c>
      <c r="I149">
        <v>8000</v>
      </c>
      <c r="J149" t="str">
        <f t="shared" si="13"/>
        <v>80</v>
      </c>
      <c r="K149" t="str">
        <f t="shared" si="14"/>
        <v>08</v>
      </c>
      <c r="L149" t="str">
        <f t="shared" si="15"/>
        <v>11</v>
      </c>
      <c r="M149" t="str">
        <f t="shared" si="16"/>
        <v>11/08/80</v>
      </c>
      <c r="N149" t="str">
        <f t="shared" si="17"/>
        <v>M</v>
      </c>
      <c r="O149" t="str">
        <f t="shared" si="18"/>
        <v>GR</v>
      </c>
    </row>
    <row r="150" spans="1:15" x14ac:dyDescent="0.25">
      <c r="A150" t="s">
        <v>226</v>
      </c>
      <c r="B150" t="s">
        <v>227</v>
      </c>
      <c r="C150" t="s">
        <v>565</v>
      </c>
      <c r="D150" t="s">
        <v>661</v>
      </c>
      <c r="E150" t="s">
        <v>422</v>
      </c>
      <c r="F150" s="1">
        <v>40360</v>
      </c>
      <c r="G150" s="1">
        <v>40543</v>
      </c>
      <c r="H150" t="s">
        <v>648</v>
      </c>
      <c r="I150">
        <v>7000</v>
      </c>
      <c r="J150" t="str">
        <f t="shared" si="13"/>
        <v>73</v>
      </c>
      <c r="K150" t="str">
        <f t="shared" si="14"/>
        <v>03</v>
      </c>
      <c r="L150" t="str">
        <f t="shared" si="15"/>
        <v>30</v>
      </c>
      <c r="M150" t="str">
        <f t="shared" si="16"/>
        <v>30/03/73</v>
      </c>
      <c r="N150" t="str">
        <f t="shared" si="17"/>
        <v>H</v>
      </c>
      <c r="O150" t="str">
        <f t="shared" si="18"/>
        <v>DF</v>
      </c>
    </row>
    <row r="151" spans="1:15" x14ac:dyDescent="0.25">
      <c r="A151" t="s">
        <v>270</v>
      </c>
      <c r="B151" t="s">
        <v>271</v>
      </c>
      <c r="C151" t="s">
        <v>474</v>
      </c>
      <c r="D151" t="s">
        <v>666</v>
      </c>
      <c r="E151" t="s">
        <v>422</v>
      </c>
      <c r="F151" s="1">
        <v>40360</v>
      </c>
      <c r="G151" s="1">
        <v>40543</v>
      </c>
      <c r="H151" t="s">
        <v>648</v>
      </c>
      <c r="I151">
        <v>9000</v>
      </c>
      <c r="J151" t="str">
        <f t="shared" si="13"/>
        <v>82</v>
      </c>
      <c r="K151" t="str">
        <f t="shared" si="14"/>
        <v>04</v>
      </c>
      <c r="L151" t="str">
        <f t="shared" si="15"/>
        <v>03</v>
      </c>
      <c r="M151" t="str">
        <f t="shared" si="16"/>
        <v>03/04/82</v>
      </c>
      <c r="N151" t="str">
        <f t="shared" si="17"/>
        <v>M</v>
      </c>
      <c r="O151" t="str">
        <f t="shared" si="18"/>
        <v>GR</v>
      </c>
    </row>
    <row r="152" spans="1:15" x14ac:dyDescent="0.25">
      <c r="A152" t="s">
        <v>284</v>
      </c>
      <c r="B152" t="s">
        <v>285</v>
      </c>
      <c r="C152" t="s">
        <v>482</v>
      </c>
      <c r="D152" t="s">
        <v>666</v>
      </c>
      <c r="E152" t="s">
        <v>422</v>
      </c>
      <c r="F152" s="1">
        <v>40360</v>
      </c>
      <c r="G152" s="1">
        <v>40543</v>
      </c>
      <c r="H152" t="s">
        <v>648</v>
      </c>
      <c r="I152">
        <v>7752</v>
      </c>
      <c r="J152" t="str">
        <f t="shared" si="13"/>
        <v>74</v>
      </c>
      <c r="K152" t="str">
        <f t="shared" si="14"/>
        <v>01</v>
      </c>
      <c r="L152" t="str">
        <f t="shared" si="15"/>
        <v>21</v>
      </c>
      <c r="M152" t="str">
        <f t="shared" si="16"/>
        <v>21/01/74</v>
      </c>
      <c r="N152" t="str">
        <f t="shared" si="17"/>
        <v>H</v>
      </c>
      <c r="O152" t="str">
        <f t="shared" si="18"/>
        <v>GR</v>
      </c>
    </row>
    <row r="153" spans="1:15" x14ac:dyDescent="0.25">
      <c r="A153" t="s">
        <v>294</v>
      </c>
      <c r="B153" t="s">
        <v>295</v>
      </c>
      <c r="C153" t="s">
        <v>487</v>
      </c>
      <c r="D153" t="s">
        <v>653</v>
      </c>
      <c r="E153" t="s">
        <v>422</v>
      </c>
      <c r="F153" s="1">
        <v>40360</v>
      </c>
      <c r="G153" s="1">
        <v>40543</v>
      </c>
      <c r="H153" t="s">
        <v>648</v>
      </c>
      <c r="I153">
        <v>5000</v>
      </c>
      <c r="J153" t="str">
        <f t="shared" si="13"/>
        <v>82</v>
      </c>
      <c r="K153" t="str">
        <f t="shared" si="14"/>
        <v>12</v>
      </c>
      <c r="L153" t="str">
        <f t="shared" si="15"/>
        <v>25</v>
      </c>
      <c r="M153" t="str">
        <f t="shared" si="16"/>
        <v>25/12/82</v>
      </c>
      <c r="N153" t="str">
        <f t="shared" si="17"/>
        <v>M</v>
      </c>
      <c r="O153" t="str">
        <f t="shared" si="18"/>
        <v>GR</v>
      </c>
    </row>
    <row r="154" spans="1:15" x14ac:dyDescent="0.25">
      <c r="A154" t="s">
        <v>294</v>
      </c>
      <c r="B154" t="s">
        <v>295</v>
      </c>
      <c r="C154" t="s">
        <v>487</v>
      </c>
      <c r="D154" t="s">
        <v>652</v>
      </c>
      <c r="E154" t="s">
        <v>422</v>
      </c>
      <c r="F154" s="1">
        <v>40360</v>
      </c>
      <c r="G154" s="1">
        <v>40543</v>
      </c>
      <c r="H154" t="s">
        <v>648</v>
      </c>
      <c r="I154">
        <v>10000</v>
      </c>
      <c r="J154" t="str">
        <f t="shared" si="13"/>
        <v>82</v>
      </c>
      <c r="K154" t="str">
        <f t="shared" si="14"/>
        <v>12</v>
      </c>
      <c r="L154" t="str">
        <f t="shared" si="15"/>
        <v>25</v>
      </c>
      <c r="M154" t="str">
        <f t="shared" si="16"/>
        <v>25/12/82</v>
      </c>
      <c r="N154" t="str">
        <f t="shared" si="17"/>
        <v>M</v>
      </c>
      <c r="O154" t="str">
        <f t="shared" si="18"/>
        <v>GR</v>
      </c>
    </row>
    <row r="155" spans="1:15" x14ac:dyDescent="0.25">
      <c r="A155" t="s">
        <v>300</v>
      </c>
      <c r="B155" t="s">
        <v>301</v>
      </c>
      <c r="C155" t="s">
        <v>490</v>
      </c>
      <c r="D155" t="s">
        <v>659</v>
      </c>
      <c r="E155" t="s">
        <v>422</v>
      </c>
      <c r="F155" s="1">
        <v>40360</v>
      </c>
      <c r="G155" s="1">
        <v>40543</v>
      </c>
      <c r="H155" t="s">
        <v>648</v>
      </c>
      <c r="I155">
        <v>6000</v>
      </c>
      <c r="J155" t="str">
        <f t="shared" si="13"/>
        <v>72</v>
      </c>
      <c r="K155" t="str">
        <f t="shared" si="14"/>
        <v>12</v>
      </c>
      <c r="L155" t="str">
        <f t="shared" si="15"/>
        <v>28</v>
      </c>
      <c r="M155" t="str">
        <f t="shared" si="16"/>
        <v>28/12/72</v>
      </c>
      <c r="N155" t="str">
        <f t="shared" si="17"/>
        <v>M</v>
      </c>
      <c r="O155" t="str">
        <f t="shared" si="18"/>
        <v>GR</v>
      </c>
    </row>
    <row r="156" spans="1:15" x14ac:dyDescent="0.25">
      <c r="A156" t="s">
        <v>320</v>
      </c>
      <c r="B156" t="s">
        <v>321</v>
      </c>
      <c r="C156" t="s">
        <v>499</v>
      </c>
      <c r="D156" t="s">
        <v>659</v>
      </c>
      <c r="E156" t="s">
        <v>422</v>
      </c>
      <c r="F156" s="1">
        <v>40360</v>
      </c>
      <c r="G156" s="1">
        <v>40543</v>
      </c>
      <c r="H156" t="s">
        <v>648</v>
      </c>
      <c r="I156">
        <v>6712.18</v>
      </c>
      <c r="J156" t="str">
        <f t="shared" si="13"/>
        <v>69</v>
      </c>
      <c r="K156" t="str">
        <f t="shared" si="14"/>
        <v>05</v>
      </c>
      <c r="L156" t="str">
        <f t="shared" si="15"/>
        <v>05</v>
      </c>
      <c r="M156" t="str">
        <f t="shared" si="16"/>
        <v>05/05/69</v>
      </c>
      <c r="N156" t="str">
        <f t="shared" si="17"/>
        <v>H</v>
      </c>
      <c r="O156" t="str">
        <f t="shared" si="18"/>
        <v>GR</v>
      </c>
    </row>
    <row r="157" spans="1:15" x14ac:dyDescent="0.25">
      <c r="A157" t="s">
        <v>324</v>
      </c>
      <c r="B157" t="s">
        <v>325</v>
      </c>
      <c r="C157" t="s">
        <v>501</v>
      </c>
      <c r="D157" t="s">
        <v>654</v>
      </c>
      <c r="E157" t="s">
        <v>422</v>
      </c>
      <c r="F157" s="1">
        <v>40360</v>
      </c>
      <c r="G157" s="1">
        <v>40543</v>
      </c>
      <c r="H157" t="s">
        <v>648</v>
      </c>
      <c r="I157">
        <v>2647.19</v>
      </c>
      <c r="J157" t="str">
        <f t="shared" si="13"/>
        <v>83</v>
      </c>
      <c r="K157" t="str">
        <f t="shared" si="14"/>
        <v>08</v>
      </c>
      <c r="L157" t="str">
        <f t="shared" si="15"/>
        <v>15</v>
      </c>
      <c r="M157" t="str">
        <f t="shared" si="16"/>
        <v>15/08/83</v>
      </c>
      <c r="N157" t="str">
        <f t="shared" si="17"/>
        <v>H</v>
      </c>
      <c r="O157" t="str">
        <f t="shared" si="18"/>
        <v>GR</v>
      </c>
    </row>
    <row r="158" spans="1:15" x14ac:dyDescent="0.25">
      <c r="A158" t="s">
        <v>342</v>
      </c>
      <c r="B158" t="s">
        <v>343</v>
      </c>
      <c r="C158" t="s">
        <v>510</v>
      </c>
      <c r="D158" t="s">
        <v>656</v>
      </c>
      <c r="E158" t="s">
        <v>422</v>
      </c>
      <c r="F158" s="1">
        <v>40360</v>
      </c>
      <c r="G158" s="1">
        <v>40543</v>
      </c>
      <c r="H158" t="s">
        <v>648</v>
      </c>
      <c r="I158">
        <v>9541</v>
      </c>
      <c r="J158" t="str">
        <f t="shared" si="13"/>
        <v>85</v>
      </c>
      <c r="K158" t="str">
        <f t="shared" si="14"/>
        <v>02</v>
      </c>
      <c r="L158" t="str">
        <f t="shared" si="15"/>
        <v>07</v>
      </c>
      <c r="M158" t="str">
        <f t="shared" si="16"/>
        <v>07/02/85</v>
      </c>
      <c r="N158" t="str">
        <f t="shared" si="17"/>
        <v>H</v>
      </c>
      <c r="O158" t="str">
        <f t="shared" si="18"/>
        <v>GR</v>
      </c>
    </row>
    <row r="159" spans="1:15" x14ac:dyDescent="0.25">
      <c r="A159" t="s">
        <v>360</v>
      </c>
      <c r="B159" t="s">
        <v>361</v>
      </c>
      <c r="C159" t="s">
        <v>519</v>
      </c>
      <c r="D159" t="s">
        <v>667</v>
      </c>
      <c r="E159" t="s">
        <v>422</v>
      </c>
      <c r="F159" s="1">
        <v>40360</v>
      </c>
      <c r="G159" s="1">
        <v>40543</v>
      </c>
      <c r="H159" t="s">
        <v>648</v>
      </c>
      <c r="I159">
        <v>6000</v>
      </c>
      <c r="J159" t="str">
        <f t="shared" si="13"/>
        <v>82</v>
      </c>
      <c r="K159" t="str">
        <f t="shared" si="14"/>
        <v>10</v>
      </c>
      <c r="L159" t="str">
        <f t="shared" si="15"/>
        <v>30</v>
      </c>
      <c r="M159" t="str">
        <f t="shared" si="16"/>
        <v>30/10/82</v>
      </c>
      <c r="N159" t="str">
        <f t="shared" si="17"/>
        <v>H</v>
      </c>
      <c r="O159" t="str">
        <f t="shared" si="18"/>
        <v>GR</v>
      </c>
    </row>
    <row r="160" spans="1:15" x14ac:dyDescent="0.25">
      <c r="A160" t="s">
        <v>362</v>
      </c>
      <c r="B160" t="s">
        <v>363</v>
      </c>
      <c r="C160" t="s">
        <v>520</v>
      </c>
      <c r="D160" t="s">
        <v>654</v>
      </c>
      <c r="E160" t="s">
        <v>422</v>
      </c>
      <c r="F160" s="1">
        <v>40360</v>
      </c>
      <c r="G160" s="1">
        <v>40543</v>
      </c>
      <c r="H160" t="s">
        <v>648</v>
      </c>
      <c r="I160">
        <v>6000</v>
      </c>
      <c r="J160" t="str">
        <f t="shared" si="13"/>
        <v>80</v>
      </c>
      <c r="K160" t="str">
        <f t="shared" si="14"/>
        <v>05</v>
      </c>
      <c r="L160" t="str">
        <f t="shared" si="15"/>
        <v>14</v>
      </c>
      <c r="M160" t="str">
        <f t="shared" si="16"/>
        <v>14/05/80</v>
      </c>
      <c r="N160" t="str">
        <f t="shared" si="17"/>
        <v>H</v>
      </c>
      <c r="O160" t="str">
        <f t="shared" si="18"/>
        <v>GR</v>
      </c>
    </row>
    <row r="161" spans="1:15" x14ac:dyDescent="0.25">
      <c r="A161" t="s">
        <v>366</v>
      </c>
      <c r="B161" t="s">
        <v>367</v>
      </c>
      <c r="C161" t="s">
        <v>522</v>
      </c>
      <c r="D161" t="s">
        <v>652</v>
      </c>
      <c r="E161" t="s">
        <v>422</v>
      </c>
      <c r="F161" s="1">
        <v>40360</v>
      </c>
      <c r="G161" s="1">
        <v>40543</v>
      </c>
      <c r="H161" t="s">
        <v>648</v>
      </c>
      <c r="I161">
        <v>6000</v>
      </c>
      <c r="J161" t="str">
        <f t="shared" si="13"/>
        <v>84</v>
      </c>
      <c r="K161" t="str">
        <f t="shared" si="14"/>
        <v>07</v>
      </c>
      <c r="L161" t="str">
        <f t="shared" si="15"/>
        <v>30</v>
      </c>
      <c r="M161" t="str">
        <f t="shared" si="16"/>
        <v>30/07/84</v>
      </c>
      <c r="N161" t="str">
        <f t="shared" si="17"/>
        <v>M</v>
      </c>
      <c r="O161" t="str">
        <f t="shared" si="18"/>
        <v>GR</v>
      </c>
    </row>
    <row r="162" spans="1:15" x14ac:dyDescent="0.25">
      <c r="A162" t="s">
        <v>388</v>
      </c>
      <c r="B162" t="s">
        <v>389</v>
      </c>
      <c r="C162" t="s">
        <v>533</v>
      </c>
      <c r="D162" t="s">
        <v>666</v>
      </c>
      <c r="E162" t="s">
        <v>422</v>
      </c>
      <c r="F162" s="1">
        <v>40360</v>
      </c>
      <c r="G162" s="1">
        <v>40543</v>
      </c>
      <c r="H162" t="s">
        <v>648</v>
      </c>
      <c r="I162">
        <v>7752</v>
      </c>
      <c r="J162" t="str">
        <f t="shared" si="13"/>
        <v>86</v>
      </c>
      <c r="K162" t="str">
        <f t="shared" si="14"/>
        <v>11</v>
      </c>
      <c r="L162" t="str">
        <f t="shared" si="15"/>
        <v>19</v>
      </c>
      <c r="M162" t="str">
        <f t="shared" si="16"/>
        <v>19/11/86</v>
      </c>
      <c r="N162" t="str">
        <f t="shared" si="17"/>
        <v>H</v>
      </c>
      <c r="O162" t="str">
        <f t="shared" si="18"/>
        <v>GR</v>
      </c>
    </row>
    <row r="163" spans="1:15" x14ac:dyDescent="0.25">
      <c r="A163" t="s">
        <v>390</v>
      </c>
      <c r="B163" t="s">
        <v>391</v>
      </c>
      <c r="C163" t="s">
        <v>534</v>
      </c>
      <c r="D163" t="s">
        <v>652</v>
      </c>
      <c r="E163" t="s">
        <v>422</v>
      </c>
      <c r="F163" s="1">
        <v>40360</v>
      </c>
      <c r="G163" s="1">
        <v>40543</v>
      </c>
      <c r="H163" t="s">
        <v>648</v>
      </c>
      <c r="I163">
        <v>3395.06</v>
      </c>
      <c r="J163" t="str">
        <f t="shared" si="13"/>
        <v>62</v>
      </c>
      <c r="K163" t="str">
        <f t="shared" si="14"/>
        <v>10</v>
      </c>
      <c r="L163" t="str">
        <f t="shared" si="15"/>
        <v>22</v>
      </c>
      <c r="M163" t="str">
        <f t="shared" si="16"/>
        <v>22/10/62</v>
      </c>
      <c r="N163" t="str">
        <f t="shared" si="17"/>
        <v>H</v>
      </c>
      <c r="O163" t="str">
        <f t="shared" si="18"/>
        <v>GR</v>
      </c>
    </row>
    <row r="164" spans="1:15" x14ac:dyDescent="0.25">
      <c r="A164" t="s">
        <v>83</v>
      </c>
      <c r="B164" t="s">
        <v>84</v>
      </c>
      <c r="C164" t="s">
        <v>457</v>
      </c>
      <c r="D164" t="s">
        <v>654</v>
      </c>
      <c r="E164" t="s">
        <v>422</v>
      </c>
      <c r="F164" s="1">
        <v>40360</v>
      </c>
      <c r="G164" s="1">
        <v>40543</v>
      </c>
      <c r="H164" t="s">
        <v>648</v>
      </c>
      <c r="I164">
        <v>7000</v>
      </c>
      <c r="J164" t="str">
        <f t="shared" si="13"/>
        <v>82</v>
      </c>
      <c r="K164" t="str">
        <f t="shared" si="14"/>
        <v>09</v>
      </c>
      <c r="L164" t="str">
        <f t="shared" si="15"/>
        <v>06</v>
      </c>
      <c r="M164" t="str">
        <f t="shared" si="16"/>
        <v>06/09/82</v>
      </c>
      <c r="N164" t="str">
        <f t="shared" si="17"/>
        <v>M</v>
      </c>
      <c r="O164" t="str">
        <f t="shared" si="18"/>
        <v>GR</v>
      </c>
    </row>
    <row r="165" spans="1:15" x14ac:dyDescent="0.25">
      <c r="A165" t="s">
        <v>394</v>
      </c>
      <c r="B165" t="s">
        <v>395</v>
      </c>
      <c r="C165" t="s">
        <v>536</v>
      </c>
      <c r="D165" t="s">
        <v>654</v>
      </c>
      <c r="E165" t="s">
        <v>422</v>
      </c>
      <c r="F165" s="1">
        <v>40360</v>
      </c>
      <c r="G165" s="1">
        <v>40543</v>
      </c>
      <c r="H165" t="s">
        <v>648</v>
      </c>
      <c r="I165">
        <v>7500</v>
      </c>
      <c r="J165" t="str">
        <f t="shared" si="13"/>
        <v>84</v>
      </c>
      <c r="K165" t="str">
        <f t="shared" si="14"/>
        <v>12</v>
      </c>
      <c r="L165" t="str">
        <f t="shared" si="15"/>
        <v>02</v>
      </c>
      <c r="M165" t="str">
        <f t="shared" si="16"/>
        <v>02/12/84</v>
      </c>
      <c r="N165" t="str">
        <f t="shared" si="17"/>
        <v>H</v>
      </c>
      <c r="O165" t="str">
        <f t="shared" si="18"/>
        <v>GR</v>
      </c>
    </row>
    <row r="166" spans="1:15" x14ac:dyDescent="0.25">
      <c r="A166" t="s">
        <v>105</v>
      </c>
      <c r="B166" t="s">
        <v>106</v>
      </c>
      <c r="C166" t="s">
        <v>577</v>
      </c>
      <c r="D166" t="s">
        <v>659</v>
      </c>
      <c r="E166" t="s">
        <v>422</v>
      </c>
      <c r="F166" s="1">
        <v>40360</v>
      </c>
      <c r="G166" s="1">
        <v>40543</v>
      </c>
      <c r="H166" t="s">
        <v>649</v>
      </c>
      <c r="I166">
        <v>10000</v>
      </c>
      <c r="J166" t="str">
        <f t="shared" si="13"/>
        <v>62</v>
      </c>
      <c r="K166" t="str">
        <f t="shared" si="14"/>
        <v>09</v>
      </c>
      <c r="L166" t="str">
        <f t="shared" si="15"/>
        <v>10</v>
      </c>
      <c r="M166" t="str">
        <f t="shared" si="16"/>
        <v>10/09/62</v>
      </c>
      <c r="N166" t="str">
        <f t="shared" si="17"/>
        <v>H</v>
      </c>
      <c r="O166" t="str">
        <f t="shared" si="18"/>
        <v>GR</v>
      </c>
    </row>
    <row r="167" spans="1:15" x14ac:dyDescent="0.25">
      <c r="A167" t="s">
        <v>154</v>
      </c>
      <c r="B167" t="s">
        <v>155</v>
      </c>
      <c r="C167" t="s">
        <v>599</v>
      </c>
      <c r="D167" t="s">
        <v>664</v>
      </c>
      <c r="E167" t="s">
        <v>422</v>
      </c>
      <c r="F167" s="1">
        <v>40360</v>
      </c>
      <c r="G167" s="1">
        <v>40543</v>
      </c>
      <c r="H167" t="s">
        <v>649</v>
      </c>
      <c r="I167">
        <v>7500</v>
      </c>
      <c r="J167" t="str">
        <f t="shared" si="13"/>
        <v>53</v>
      </c>
      <c r="K167" t="str">
        <f t="shared" si="14"/>
        <v>12</v>
      </c>
      <c r="L167" t="str">
        <f t="shared" si="15"/>
        <v>24</v>
      </c>
      <c r="M167" t="str">
        <f t="shared" si="16"/>
        <v>24/12/53</v>
      </c>
      <c r="N167" t="str">
        <f t="shared" si="17"/>
        <v>H</v>
      </c>
      <c r="O167" t="str">
        <f t="shared" si="18"/>
        <v>GR</v>
      </c>
    </row>
    <row r="168" spans="1:15" x14ac:dyDescent="0.25">
      <c r="A168" t="s">
        <v>160</v>
      </c>
      <c r="B168" t="s">
        <v>161</v>
      </c>
      <c r="C168" t="s">
        <v>600</v>
      </c>
      <c r="D168" t="s">
        <v>652</v>
      </c>
      <c r="E168" t="s">
        <v>422</v>
      </c>
      <c r="F168" s="1">
        <v>40360</v>
      </c>
      <c r="G168" s="1">
        <v>40543</v>
      </c>
      <c r="H168" t="s">
        <v>649</v>
      </c>
      <c r="I168">
        <v>12000</v>
      </c>
      <c r="J168" t="str">
        <f t="shared" si="13"/>
        <v>70</v>
      </c>
      <c r="K168" t="str">
        <f t="shared" si="14"/>
        <v>11</v>
      </c>
      <c r="L168" t="str">
        <f t="shared" si="15"/>
        <v>20</v>
      </c>
      <c r="M168" t="str">
        <f t="shared" si="16"/>
        <v>20/11/70</v>
      </c>
      <c r="N168" t="str">
        <f t="shared" si="17"/>
        <v>H</v>
      </c>
      <c r="O168" t="str">
        <f t="shared" si="18"/>
        <v>GR</v>
      </c>
    </row>
    <row r="169" spans="1:15" x14ac:dyDescent="0.25">
      <c r="A169" t="s">
        <v>162</v>
      </c>
      <c r="B169" t="s">
        <v>163</v>
      </c>
      <c r="C169" t="s">
        <v>601</v>
      </c>
      <c r="D169" t="s">
        <v>653</v>
      </c>
      <c r="E169" t="s">
        <v>422</v>
      </c>
      <c r="F169" s="1">
        <v>40360</v>
      </c>
      <c r="G169" s="1">
        <v>40543</v>
      </c>
      <c r="H169" t="s">
        <v>649</v>
      </c>
      <c r="I169">
        <v>7287</v>
      </c>
      <c r="J169" t="str">
        <f t="shared" si="13"/>
        <v>71</v>
      </c>
      <c r="K169" t="str">
        <f t="shared" si="14"/>
        <v>11</v>
      </c>
      <c r="L169" t="str">
        <f t="shared" si="15"/>
        <v>05</v>
      </c>
      <c r="M169" t="str">
        <f t="shared" si="16"/>
        <v>05/11/71</v>
      </c>
      <c r="N169" t="str">
        <f t="shared" si="17"/>
        <v>H</v>
      </c>
      <c r="O169" t="str">
        <f t="shared" si="18"/>
        <v>DF</v>
      </c>
    </row>
    <row r="170" spans="1:15" x14ac:dyDescent="0.25">
      <c r="A170" t="s">
        <v>212</v>
      </c>
      <c r="B170" t="s">
        <v>213</v>
      </c>
      <c r="C170" t="s">
        <v>564</v>
      </c>
      <c r="D170" t="s">
        <v>659</v>
      </c>
      <c r="E170" t="s">
        <v>422</v>
      </c>
      <c r="F170" s="1">
        <v>40360</v>
      </c>
      <c r="G170" s="1">
        <v>40543</v>
      </c>
      <c r="H170" t="s">
        <v>649</v>
      </c>
      <c r="I170">
        <v>7000</v>
      </c>
      <c r="J170" t="str">
        <f t="shared" si="13"/>
        <v>77</v>
      </c>
      <c r="K170" t="str">
        <f t="shared" si="14"/>
        <v>07</v>
      </c>
      <c r="L170" t="str">
        <f t="shared" si="15"/>
        <v>15</v>
      </c>
      <c r="M170" t="str">
        <f t="shared" si="16"/>
        <v>15/07/77</v>
      </c>
      <c r="N170" t="str">
        <f t="shared" si="17"/>
        <v>M</v>
      </c>
      <c r="O170" t="str">
        <f t="shared" si="18"/>
        <v>GR</v>
      </c>
    </row>
    <row r="171" spans="1:15" x14ac:dyDescent="0.25">
      <c r="A171" t="s">
        <v>230</v>
      </c>
      <c r="B171" t="s">
        <v>231</v>
      </c>
      <c r="C171" t="s">
        <v>628</v>
      </c>
      <c r="D171" t="s">
        <v>653</v>
      </c>
      <c r="E171" t="s">
        <v>422</v>
      </c>
      <c r="F171" s="1">
        <v>40360</v>
      </c>
      <c r="G171" s="1">
        <v>40543</v>
      </c>
      <c r="H171" t="s">
        <v>649</v>
      </c>
      <c r="I171">
        <v>5500</v>
      </c>
      <c r="J171" t="str">
        <f t="shared" si="13"/>
        <v>55</v>
      </c>
      <c r="K171" t="str">
        <f t="shared" si="14"/>
        <v>10</v>
      </c>
      <c r="L171" t="str">
        <f t="shared" si="15"/>
        <v>16</v>
      </c>
      <c r="M171" t="str">
        <f t="shared" si="16"/>
        <v>16/10/55</v>
      </c>
      <c r="N171" t="str">
        <f t="shared" si="17"/>
        <v>H</v>
      </c>
      <c r="O171" t="str">
        <f t="shared" si="18"/>
        <v>GR</v>
      </c>
    </row>
    <row r="172" spans="1:15" x14ac:dyDescent="0.25">
      <c r="A172" t="s">
        <v>232</v>
      </c>
      <c r="B172" t="s">
        <v>233</v>
      </c>
      <c r="C172" t="s">
        <v>630</v>
      </c>
      <c r="D172" t="s">
        <v>656</v>
      </c>
      <c r="E172" t="s">
        <v>422</v>
      </c>
      <c r="F172" s="1">
        <v>40360</v>
      </c>
      <c r="G172" s="1">
        <v>40543</v>
      </c>
      <c r="H172" t="s">
        <v>649</v>
      </c>
      <c r="I172">
        <v>7287</v>
      </c>
      <c r="J172" t="str">
        <f t="shared" si="13"/>
        <v>69</v>
      </c>
      <c r="K172" t="str">
        <f t="shared" si="14"/>
        <v>04</v>
      </c>
      <c r="L172" t="str">
        <f t="shared" si="15"/>
        <v>25</v>
      </c>
      <c r="M172" t="str">
        <f t="shared" si="16"/>
        <v>25/04/69</v>
      </c>
      <c r="N172" t="str">
        <f t="shared" si="17"/>
        <v>H</v>
      </c>
      <c r="O172" t="str">
        <f t="shared" si="18"/>
        <v>GR</v>
      </c>
    </row>
    <row r="173" spans="1:15" x14ac:dyDescent="0.25">
      <c r="A173" t="s">
        <v>240</v>
      </c>
      <c r="B173" t="s">
        <v>241</v>
      </c>
      <c r="C173" t="s">
        <v>634</v>
      </c>
      <c r="D173" t="s">
        <v>652</v>
      </c>
      <c r="E173" t="s">
        <v>422</v>
      </c>
      <c r="F173" s="1">
        <v>40360</v>
      </c>
      <c r="G173" s="1">
        <v>40543</v>
      </c>
      <c r="H173" t="s">
        <v>649</v>
      </c>
      <c r="I173">
        <v>7000</v>
      </c>
      <c r="J173" t="str">
        <f t="shared" si="13"/>
        <v>58</v>
      </c>
      <c r="K173" t="str">
        <f t="shared" si="14"/>
        <v>08</v>
      </c>
      <c r="L173" t="str">
        <f t="shared" si="15"/>
        <v>04</v>
      </c>
      <c r="M173" t="str">
        <f t="shared" si="16"/>
        <v>04/08/58</v>
      </c>
      <c r="N173" t="str">
        <f t="shared" si="17"/>
        <v>H</v>
      </c>
      <c r="O173" t="str">
        <f t="shared" si="18"/>
        <v>GR</v>
      </c>
    </row>
    <row r="174" spans="1:15" x14ac:dyDescent="0.25">
      <c r="A174" t="s">
        <v>290</v>
      </c>
      <c r="B174" t="s">
        <v>291</v>
      </c>
      <c r="C174" t="s">
        <v>485</v>
      </c>
      <c r="D174" t="s">
        <v>652</v>
      </c>
      <c r="E174" t="s">
        <v>422</v>
      </c>
      <c r="F174" s="1">
        <v>40360</v>
      </c>
      <c r="G174" s="1">
        <v>40543</v>
      </c>
      <c r="H174" t="s">
        <v>649</v>
      </c>
      <c r="I174">
        <v>9950</v>
      </c>
      <c r="J174" t="str">
        <f t="shared" si="13"/>
        <v>68</v>
      </c>
      <c r="K174" t="str">
        <f t="shared" si="14"/>
        <v>07</v>
      </c>
      <c r="L174" t="str">
        <f t="shared" si="15"/>
        <v>05</v>
      </c>
      <c r="M174" t="str">
        <f t="shared" si="16"/>
        <v>05/07/68</v>
      </c>
      <c r="N174" t="str">
        <f t="shared" si="17"/>
        <v>H</v>
      </c>
      <c r="O174" t="str">
        <f t="shared" si="18"/>
        <v>DF</v>
      </c>
    </row>
    <row r="175" spans="1:15" x14ac:dyDescent="0.25">
      <c r="A175" t="s">
        <v>314</v>
      </c>
      <c r="B175" t="s">
        <v>315</v>
      </c>
      <c r="C175" t="s">
        <v>497</v>
      </c>
      <c r="D175" t="s">
        <v>667</v>
      </c>
      <c r="E175" t="s">
        <v>422</v>
      </c>
      <c r="F175" s="1">
        <v>40360</v>
      </c>
      <c r="G175" s="1">
        <v>40543</v>
      </c>
      <c r="H175" t="s">
        <v>649</v>
      </c>
      <c r="I175">
        <v>3000</v>
      </c>
      <c r="J175" t="str">
        <f t="shared" si="13"/>
        <v>73</v>
      </c>
      <c r="K175" t="str">
        <f t="shared" si="14"/>
        <v>01</v>
      </c>
      <c r="L175" t="str">
        <f t="shared" si="15"/>
        <v>14</v>
      </c>
      <c r="M175" t="str">
        <f t="shared" si="16"/>
        <v>14/01/73</v>
      </c>
      <c r="N175" t="str">
        <f t="shared" si="17"/>
        <v>M</v>
      </c>
      <c r="O175" t="str">
        <f t="shared" si="18"/>
        <v>GR</v>
      </c>
    </row>
    <row r="176" spans="1:15" x14ac:dyDescent="0.25">
      <c r="A176" t="s">
        <v>326</v>
      </c>
      <c r="B176" t="s">
        <v>327</v>
      </c>
      <c r="C176" t="s">
        <v>502</v>
      </c>
      <c r="D176" t="s">
        <v>658</v>
      </c>
      <c r="E176" t="s">
        <v>422</v>
      </c>
      <c r="F176" s="1">
        <v>40360</v>
      </c>
      <c r="G176" s="1">
        <v>40543</v>
      </c>
      <c r="H176" t="s">
        <v>649</v>
      </c>
      <c r="I176">
        <v>3500</v>
      </c>
      <c r="J176" t="str">
        <f t="shared" si="13"/>
        <v>78</v>
      </c>
      <c r="K176" t="str">
        <f t="shared" si="14"/>
        <v>02</v>
      </c>
      <c r="L176" t="str">
        <f t="shared" si="15"/>
        <v>17</v>
      </c>
      <c r="M176" t="str">
        <f t="shared" si="16"/>
        <v>17/02/78</v>
      </c>
      <c r="N176" t="str">
        <f t="shared" si="17"/>
        <v>H</v>
      </c>
      <c r="O176" t="str">
        <f t="shared" si="18"/>
        <v>GR</v>
      </c>
    </row>
    <row r="177" spans="1:15" x14ac:dyDescent="0.25">
      <c r="A177" t="s">
        <v>338</v>
      </c>
      <c r="B177" t="s">
        <v>339</v>
      </c>
      <c r="C177" t="s">
        <v>508</v>
      </c>
      <c r="D177" t="s">
        <v>670</v>
      </c>
      <c r="E177" t="s">
        <v>422</v>
      </c>
      <c r="F177" s="1">
        <v>40360</v>
      </c>
      <c r="G177" s="1">
        <v>40543</v>
      </c>
      <c r="H177" t="s">
        <v>649</v>
      </c>
      <c r="I177">
        <v>7200</v>
      </c>
      <c r="J177" t="str">
        <f t="shared" si="13"/>
        <v>71</v>
      </c>
      <c r="K177" t="str">
        <f t="shared" si="14"/>
        <v>09</v>
      </c>
      <c r="L177" t="str">
        <f t="shared" si="15"/>
        <v>11</v>
      </c>
      <c r="M177" t="str">
        <f t="shared" si="16"/>
        <v>11/09/71</v>
      </c>
      <c r="N177" t="str">
        <f t="shared" si="17"/>
        <v>M</v>
      </c>
      <c r="O177" t="str">
        <f t="shared" si="18"/>
        <v>GR</v>
      </c>
    </row>
    <row r="178" spans="1:15" x14ac:dyDescent="0.25">
      <c r="A178" t="s">
        <v>344</v>
      </c>
      <c r="B178" t="s">
        <v>345</v>
      </c>
      <c r="C178" t="s">
        <v>511</v>
      </c>
      <c r="D178" t="s">
        <v>661</v>
      </c>
      <c r="E178" t="s">
        <v>422</v>
      </c>
      <c r="F178" s="1">
        <v>40360</v>
      </c>
      <c r="G178" s="1">
        <v>40543</v>
      </c>
      <c r="H178" t="s">
        <v>649</v>
      </c>
      <c r="I178">
        <v>3000</v>
      </c>
      <c r="J178" t="str">
        <f t="shared" si="13"/>
        <v>84</v>
      </c>
      <c r="K178" t="str">
        <f t="shared" si="14"/>
        <v>01</v>
      </c>
      <c r="L178" t="str">
        <f t="shared" si="15"/>
        <v>09</v>
      </c>
      <c r="M178" t="str">
        <f t="shared" si="16"/>
        <v>09/01/84</v>
      </c>
      <c r="N178" t="str">
        <f t="shared" si="17"/>
        <v>H</v>
      </c>
      <c r="O178" t="str">
        <f t="shared" si="18"/>
        <v>GR</v>
      </c>
    </row>
    <row r="179" spans="1:15" x14ac:dyDescent="0.25">
      <c r="A179" t="s">
        <v>368</v>
      </c>
      <c r="B179" t="s">
        <v>369</v>
      </c>
      <c r="C179" t="s">
        <v>523</v>
      </c>
      <c r="D179" t="s">
        <v>664</v>
      </c>
      <c r="E179" t="s">
        <v>422</v>
      </c>
      <c r="F179" s="1">
        <v>40360</v>
      </c>
      <c r="G179" s="1">
        <v>40543</v>
      </c>
      <c r="H179" t="s">
        <v>649</v>
      </c>
      <c r="I179">
        <v>3000</v>
      </c>
      <c r="J179" t="str">
        <f t="shared" si="13"/>
        <v>81</v>
      </c>
      <c r="K179" t="str">
        <f t="shared" si="14"/>
        <v>02</v>
      </c>
      <c r="L179" t="str">
        <f t="shared" si="15"/>
        <v>24</v>
      </c>
      <c r="M179" t="str">
        <f t="shared" si="16"/>
        <v>24/02/81</v>
      </c>
      <c r="N179" t="str">
        <f t="shared" si="17"/>
        <v>H</v>
      </c>
      <c r="O179" t="str">
        <f t="shared" si="18"/>
        <v>GR</v>
      </c>
    </row>
    <row r="180" spans="1:15" x14ac:dyDescent="0.25">
      <c r="A180" t="s">
        <v>404</v>
      </c>
      <c r="B180" t="s">
        <v>405</v>
      </c>
      <c r="C180" t="s">
        <v>541</v>
      </c>
      <c r="D180" t="s">
        <v>659</v>
      </c>
      <c r="E180" t="s">
        <v>422</v>
      </c>
      <c r="F180" s="1">
        <v>40360</v>
      </c>
      <c r="G180" s="1">
        <v>40543</v>
      </c>
      <c r="H180" t="s">
        <v>649</v>
      </c>
      <c r="I180">
        <v>7500</v>
      </c>
      <c r="J180" t="str">
        <f t="shared" si="13"/>
        <v>70</v>
      </c>
      <c r="K180" t="str">
        <f t="shared" si="14"/>
        <v>03</v>
      </c>
      <c r="L180" t="str">
        <f t="shared" si="15"/>
        <v>13</v>
      </c>
      <c r="M180" t="str">
        <f t="shared" si="16"/>
        <v>13/03/70</v>
      </c>
      <c r="N180" t="str">
        <f t="shared" si="17"/>
        <v>M</v>
      </c>
      <c r="O180" t="str">
        <f t="shared" si="18"/>
        <v>GR</v>
      </c>
    </row>
    <row r="181" spans="1:15" x14ac:dyDescent="0.25">
      <c r="A181" t="s">
        <v>115</v>
      </c>
      <c r="B181" t="s">
        <v>116</v>
      </c>
      <c r="C181" t="s">
        <v>581</v>
      </c>
      <c r="D181" t="s">
        <v>659</v>
      </c>
      <c r="E181" t="s">
        <v>422</v>
      </c>
      <c r="F181" s="1">
        <v>40360</v>
      </c>
      <c r="G181" s="1">
        <v>40543</v>
      </c>
      <c r="H181" t="s">
        <v>649</v>
      </c>
      <c r="I181">
        <v>7287</v>
      </c>
      <c r="J181" t="str">
        <f t="shared" si="13"/>
        <v>80</v>
      </c>
      <c r="K181" t="str">
        <f t="shared" si="14"/>
        <v>02</v>
      </c>
      <c r="L181" t="str">
        <f t="shared" si="15"/>
        <v>21</v>
      </c>
      <c r="M181" t="str">
        <f t="shared" si="16"/>
        <v>21/02/80</v>
      </c>
      <c r="N181" t="str">
        <f t="shared" si="17"/>
        <v>M</v>
      </c>
      <c r="O181" t="str">
        <f t="shared" si="18"/>
        <v>GR</v>
      </c>
    </row>
    <row r="182" spans="1:15" x14ac:dyDescent="0.25">
      <c r="A182" t="s">
        <v>168</v>
      </c>
      <c r="B182" t="s">
        <v>169</v>
      </c>
      <c r="C182" t="s">
        <v>640</v>
      </c>
      <c r="D182" t="s">
        <v>662</v>
      </c>
      <c r="E182" t="s">
        <v>422</v>
      </c>
      <c r="F182" s="1">
        <v>40360</v>
      </c>
      <c r="G182" s="1">
        <v>40543</v>
      </c>
      <c r="H182" t="s">
        <v>649</v>
      </c>
      <c r="I182">
        <v>7000</v>
      </c>
      <c r="J182" t="str">
        <f t="shared" si="13"/>
        <v>84</v>
      </c>
      <c r="K182" t="str">
        <f t="shared" si="14"/>
        <v>01</v>
      </c>
      <c r="L182" t="str">
        <f t="shared" si="15"/>
        <v>09</v>
      </c>
      <c r="M182" t="str">
        <f t="shared" si="16"/>
        <v>09/01/84</v>
      </c>
      <c r="N182" t="str">
        <f t="shared" si="17"/>
        <v>M</v>
      </c>
      <c r="O182" t="str">
        <f t="shared" si="18"/>
        <v>GR</v>
      </c>
    </row>
    <row r="183" spans="1:15" x14ac:dyDescent="0.25">
      <c r="A183" t="s">
        <v>282</v>
      </c>
      <c r="B183" t="s">
        <v>283</v>
      </c>
      <c r="C183" t="s">
        <v>481</v>
      </c>
      <c r="D183" t="s">
        <v>653</v>
      </c>
      <c r="E183" t="s">
        <v>422</v>
      </c>
      <c r="F183" s="1">
        <v>40360</v>
      </c>
      <c r="G183" s="1">
        <v>40543</v>
      </c>
      <c r="H183" t="s">
        <v>649</v>
      </c>
      <c r="I183">
        <v>5000</v>
      </c>
      <c r="J183" t="str">
        <f t="shared" si="13"/>
        <v>67</v>
      </c>
      <c r="K183" t="str">
        <f t="shared" si="14"/>
        <v>06</v>
      </c>
      <c r="L183" t="str">
        <f t="shared" si="15"/>
        <v>21</v>
      </c>
      <c r="M183" t="str">
        <f t="shared" si="16"/>
        <v>21/06/67</v>
      </c>
      <c r="N183" t="str">
        <f t="shared" si="17"/>
        <v>M</v>
      </c>
      <c r="O183" t="str">
        <f t="shared" si="18"/>
        <v>MS</v>
      </c>
    </row>
    <row r="184" spans="1:15" x14ac:dyDescent="0.25">
      <c r="A184" t="s">
        <v>79</v>
      </c>
      <c r="B184" t="s">
        <v>80</v>
      </c>
      <c r="C184" t="s">
        <v>455</v>
      </c>
      <c r="D184" t="s">
        <v>652</v>
      </c>
      <c r="E184" t="s">
        <v>422</v>
      </c>
      <c r="F184" s="1">
        <v>40360</v>
      </c>
      <c r="G184" s="1">
        <v>40543</v>
      </c>
      <c r="H184" t="s">
        <v>649</v>
      </c>
      <c r="I184">
        <v>7000</v>
      </c>
      <c r="J184" t="str">
        <f t="shared" si="13"/>
        <v>83</v>
      </c>
      <c r="K184" t="str">
        <f t="shared" si="14"/>
        <v>05</v>
      </c>
      <c r="L184" t="str">
        <f t="shared" si="15"/>
        <v>22</v>
      </c>
      <c r="M184" t="str">
        <f t="shared" si="16"/>
        <v>22/05/83</v>
      </c>
      <c r="N184" t="str">
        <f t="shared" si="17"/>
        <v>H</v>
      </c>
      <c r="O184" t="str">
        <f t="shared" si="18"/>
        <v>GR</v>
      </c>
    </row>
    <row r="185" spans="1:15" x14ac:dyDescent="0.25">
      <c r="A185" t="s">
        <v>370</v>
      </c>
      <c r="B185" t="s">
        <v>371</v>
      </c>
      <c r="C185" t="s">
        <v>524</v>
      </c>
      <c r="D185" t="s">
        <v>652</v>
      </c>
      <c r="E185" t="s">
        <v>422</v>
      </c>
      <c r="F185" s="1">
        <v>40360</v>
      </c>
      <c r="G185" s="1">
        <v>40543</v>
      </c>
      <c r="H185" t="s">
        <v>649</v>
      </c>
      <c r="I185">
        <v>7287</v>
      </c>
      <c r="J185" t="str">
        <f t="shared" si="13"/>
        <v>84</v>
      </c>
      <c r="K185" t="str">
        <f t="shared" si="14"/>
        <v>05</v>
      </c>
      <c r="L185" t="str">
        <f t="shared" si="15"/>
        <v>14</v>
      </c>
      <c r="M185" t="str">
        <f t="shared" si="16"/>
        <v>14/05/84</v>
      </c>
      <c r="N185" t="str">
        <f t="shared" si="17"/>
        <v>M</v>
      </c>
      <c r="O185" t="str">
        <f t="shared" si="18"/>
        <v>GR</v>
      </c>
    </row>
    <row r="186" spans="1:15" x14ac:dyDescent="0.25">
      <c r="A186" t="s">
        <v>382</v>
      </c>
      <c r="B186" t="s">
        <v>383</v>
      </c>
      <c r="C186" t="s">
        <v>530</v>
      </c>
      <c r="D186" t="s">
        <v>652</v>
      </c>
      <c r="E186" t="s">
        <v>422</v>
      </c>
      <c r="F186" s="1">
        <v>40360</v>
      </c>
      <c r="G186" s="1">
        <v>40543</v>
      </c>
      <c r="H186" t="s">
        <v>649</v>
      </c>
      <c r="I186">
        <v>7287</v>
      </c>
      <c r="J186" t="str">
        <f t="shared" si="13"/>
        <v>81</v>
      </c>
      <c r="K186" t="str">
        <f t="shared" si="14"/>
        <v>07</v>
      </c>
      <c r="L186" t="str">
        <f t="shared" si="15"/>
        <v>26</v>
      </c>
      <c r="M186" t="str">
        <f t="shared" si="16"/>
        <v>26/07/81</v>
      </c>
      <c r="N186" t="str">
        <f t="shared" si="17"/>
        <v>H</v>
      </c>
      <c r="O186" t="str">
        <f t="shared" si="18"/>
        <v>GR</v>
      </c>
    </row>
    <row r="187" spans="1:15" x14ac:dyDescent="0.25">
      <c r="A187" t="s">
        <v>123</v>
      </c>
      <c r="B187" t="s">
        <v>124</v>
      </c>
      <c r="C187" t="s">
        <v>585</v>
      </c>
      <c r="D187" t="s">
        <v>656</v>
      </c>
      <c r="E187" t="s">
        <v>422</v>
      </c>
      <c r="F187" s="1">
        <v>40360</v>
      </c>
      <c r="G187" s="1">
        <v>40543</v>
      </c>
      <c r="H187" t="s">
        <v>650</v>
      </c>
      <c r="I187">
        <v>12000</v>
      </c>
      <c r="J187" t="str">
        <f t="shared" si="13"/>
        <v>67</v>
      </c>
      <c r="K187" t="str">
        <f t="shared" si="14"/>
        <v>10</v>
      </c>
      <c r="L187" t="str">
        <f t="shared" si="15"/>
        <v>22</v>
      </c>
      <c r="M187" t="str">
        <f t="shared" si="16"/>
        <v>22/10/67</v>
      </c>
      <c r="N187" t="str">
        <f t="shared" si="17"/>
        <v>H</v>
      </c>
      <c r="O187" t="str">
        <f t="shared" si="18"/>
        <v>GR</v>
      </c>
    </row>
    <row r="188" spans="1:15" x14ac:dyDescent="0.25">
      <c r="A188" t="s">
        <v>178</v>
      </c>
      <c r="B188" t="s">
        <v>179</v>
      </c>
      <c r="C188" t="s">
        <v>607</v>
      </c>
      <c r="D188" t="s">
        <v>654</v>
      </c>
      <c r="E188" t="s">
        <v>422</v>
      </c>
      <c r="F188" s="1">
        <v>40360</v>
      </c>
      <c r="G188" s="1">
        <v>40543</v>
      </c>
      <c r="H188" t="s">
        <v>650</v>
      </c>
      <c r="I188">
        <v>10000</v>
      </c>
      <c r="J188" t="str">
        <f t="shared" si="13"/>
        <v>76</v>
      </c>
      <c r="K188" t="str">
        <f t="shared" si="14"/>
        <v>06</v>
      </c>
      <c r="L188" t="str">
        <f t="shared" si="15"/>
        <v>05</v>
      </c>
      <c r="M188" t="str">
        <f t="shared" si="16"/>
        <v>05/06/76</v>
      </c>
      <c r="N188" t="str">
        <f t="shared" si="17"/>
        <v>H</v>
      </c>
      <c r="O188" t="str">
        <f t="shared" si="18"/>
        <v>GR</v>
      </c>
    </row>
    <row r="189" spans="1:15" x14ac:dyDescent="0.25">
      <c r="A189" t="s">
        <v>180</v>
      </c>
      <c r="B189" t="s">
        <v>181</v>
      </c>
      <c r="C189" t="s">
        <v>608</v>
      </c>
      <c r="D189" t="s">
        <v>659</v>
      </c>
      <c r="E189" t="s">
        <v>422</v>
      </c>
      <c r="F189" s="1">
        <v>40360</v>
      </c>
      <c r="G189" s="1">
        <v>40543</v>
      </c>
      <c r="H189" t="s">
        <v>650</v>
      </c>
      <c r="I189">
        <v>5000</v>
      </c>
      <c r="J189" t="str">
        <f t="shared" si="13"/>
        <v>74</v>
      </c>
      <c r="K189" t="str">
        <f t="shared" si="14"/>
        <v>12</v>
      </c>
      <c r="L189" t="str">
        <f t="shared" si="15"/>
        <v>27</v>
      </c>
      <c r="M189" t="str">
        <f t="shared" si="16"/>
        <v>27/12/74</v>
      </c>
      <c r="N189" t="str">
        <f t="shared" si="17"/>
        <v>M</v>
      </c>
      <c r="O189" t="str">
        <f t="shared" si="18"/>
        <v>GR</v>
      </c>
    </row>
    <row r="190" spans="1:15" x14ac:dyDescent="0.25">
      <c r="A190" t="s">
        <v>184</v>
      </c>
      <c r="B190" t="s">
        <v>185</v>
      </c>
      <c r="C190" t="s">
        <v>609</v>
      </c>
      <c r="D190" t="s">
        <v>666</v>
      </c>
      <c r="E190" t="s">
        <v>422</v>
      </c>
      <c r="F190" s="1">
        <v>40360</v>
      </c>
      <c r="G190" s="1">
        <v>40543</v>
      </c>
      <c r="H190" t="s">
        <v>650</v>
      </c>
      <c r="I190">
        <v>9800</v>
      </c>
      <c r="J190" t="str">
        <f t="shared" si="13"/>
        <v>57</v>
      </c>
      <c r="K190" t="str">
        <f t="shared" si="14"/>
        <v>09</v>
      </c>
      <c r="L190" t="str">
        <f t="shared" si="15"/>
        <v>11</v>
      </c>
      <c r="M190" t="str">
        <f t="shared" si="16"/>
        <v>11/09/57</v>
      </c>
      <c r="N190" t="str">
        <f t="shared" si="17"/>
        <v>H</v>
      </c>
      <c r="O190" t="str">
        <f t="shared" si="18"/>
        <v>GR</v>
      </c>
    </row>
    <row r="191" spans="1:15" x14ac:dyDescent="0.25">
      <c r="A191" t="s">
        <v>224</v>
      </c>
      <c r="B191" t="s">
        <v>225</v>
      </c>
      <c r="C191" t="s">
        <v>626</v>
      </c>
      <c r="D191" t="s">
        <v>653</v>
      </c>
      <c r="E191" t="s">
        <v>422</v>
      </c>
      <c r="F191" s="1">
        <v>40360</v>
      </c>
      <c r="G191" s="1">
        <v>40543</v>
      </c>
      <c r="H191" t="s">
        <v>650</v>
      </c>
      <c r="I191">
        <v>7192.18</v>
      </c>
      <c r="J191" t="str">
        <f t="shared" si="13"/>
        <v>58</v>
      </c>
      <c r="K191" t="str">
        <f t="shared" si="14"/>
        <v>11</v>
      </c>
      <c r="L191" t="str">
        <f t="shared" si="15"/>
        <v>10</v>
      </c>
      <c r="M191" t="str">
        <f t="shared" si="16"/>
        <v>10/11/58</v>
      </c>
      <c r="N191" t="str">
        <f t="shared" si="17"/>
        <v>H</v>
      </c>
      <c r="O191" t="str">
        <f t="shared" si="18"/>
        <v>GR</v>
      </c>
    </row>
    <row r="192" spans="1:15" x14ac:dyDescent="0.25">
      <c r="A192" t="s">
        <v>262</v>
      </c>
      <c r="B192" t="s">
        <v>263</v>
      </c>
      <c r="C192" t="s">
        <v>470</v>
      </c>
      <c r="D192" t="s">
        <v>659</v>
      </c>
      <c r="E192" t="s">
        <v>422</v>
      </c>
      <c r="F192" s="1">
        <v>40360</v>
      </c>
      <c r="G192" s="1">
        <v>40543</v>
      </c>
      <c r="H192" t="s">
        <v>650</v>
      </c>
      <c r="I192">
        <v>9000</v>
      </c>
      <c r="J192" t="str">
        <f t="shared" si="13"/>
        <v>76</v>
      </c>
      <c r="K192" t="str">
        <f t="shared" si="14"/>
        <v>02</v>
      </c>
      <c r="L192" t="str">
        <f t="shared" si="15"/>
        <v>09</v>
      </c>
      <c r="M192" t="str">
        <f t="shared" si="16"/>
        <v>09/02/76</v>
      </c>
      <c r="N192" t="str">
        <f t="shared" si="17"/>
        <v>H</v>
      </c>
      <c r="O192" t="str">
        <f t="shared" si="18"/>
        <v>GR</v>
      </c>
    </row>
    <row r="193" spans="1:15" x14ac:dyDescent="0.25">
      <c r="A193" t="s">
        <v>334</v>
      </c>
      <c r="B193" t="s">
        <v>335</v>
      </c>
      <c r="C193" t="s">
        <v>506</v>
      </c>
      <c r="D193" t="s">
        <v>664</v>
      </c>
      <c r="E193" t="s">
        <v>422</v>
      </c>
      <c r="F193" s="1">
        <v>40360</v>
      </c>
      <c r="G193" s="1">
        <v>40543</v>
      </c>
      <c r="H193" t="s">
        <v>650</v>
      </c>
      <c r="I193">
        <v>7952</v>
      </c>
      <c r="J193" t="str">
        <f t="shared" si="13"/>
        <v>78</v>
      </c>
      <c r="K193" t="str">
        <f t="shared" si="14"/>
        <v>06</v>
      </c>
      <c r="L193" t="str">
        <f t="shared" si="15"/>
        <v>13</v>
      </c>
      <c r="M193" t="str">
        <f t="shared" si="16"/>
        <v>13/06/78</v>
      </c>
      <c r="N193" t="str">
        <f t="shared" si="17"/>
        <v>H</v>
      </c>
      <c r="O193" t="str">
        <f t="shared" si="18"/>
        <v>GR</v>
      </c>
    </row>
    <row r="194" spans="1:15" x14ac:dyDescent="0.25">
      <c r="A194" t="s">
        <v>350</v>
      </c>
      <c r="B194" t="s">
        <v>351</v>
      </c>
      <c r="C194" t="s">
        <v>514</v>
      </c>
      <c r="D194" t="s">
        <v>670</v>
      </c>
      <c r="E194" t="s">
        <v>422</v>
      </c>
      <c r="F194" s="1">
        <v>40360</v>
      </c>
      <c r="G194" s="1">
        <v>40543</v>
      </c>
      <c r="H194" t="s">
        <v>650</v>
      </c>
      <c r="I194">
        <v>10000</v>
      </c>
      <c r="J194" t="str">
        <f t="shared" si="13"/>
        <v>79</v>
      </c>
      <c r="K194" t="str">
        <f t="shared" si="14"/>
        <v>03</v>
      </c>
      <c r="L194" t="str">
        <f t="shared" si="15"/>
        <v>11</v>
      </c>
      <c r="M194" t="str">
        <f t="shared" si="16"/>
        <v>11/03/79</v>
      </c>
      <c r="N194" t="str">
        <f t="shared" si="17"/>
        <v>H</v>
      </c>
      <c r="O194" t="str">
        <f t="shared" si="18"/>
        <v>GR</v>
      </c>
    </row>
    <row r="195" spans="1:15" x14ac:dyDescent="0.25">
      <c r="A195" t="s">
        <v>356</v>
      </c>
      <c r="B195" t="s">
        <v>357</v>
      </c>
      <c r="C195" t="s">
        <v>517</v>
      </c>
      <c r="D195" t="s">
        <v>667</v>
      </c>
      <c r="E195" t="s">
        <v>422</v>
      </c>
      <c r="F195" s="1">
        <v>40360</v>
      </c>
      <c r="G195" s="1">
        <v>40543</v>
      </c>
      <c r="H195" t="s">
        <v>650</v>
      </c>
      <c r="I195">
        <v>7000</v>
      </c>
      <c r="J195" t="str">
        <f t="shared" ref="J195:J226" si="19">MID(A195, 5, 2)</f>
        <v>69</v>
      </c>
      <c r="K195" t="str">
        <f t="shared" ref="K195:K226" si="20">MID(B195,7,2)</f>
        <v>05</v>
      </c>
      <c r="L195" t="str">
        <f t="shared" ref="L195:L226" si="21">MID(B195,9,2)</f>
        <v>22</v>
      </c>
      <c r="M195" t="str">
        <f t="shared" ref="M195:M226" si="22">CONCATENATE(L195,"/", K195, "/", J195)</f>
        <v>22/05/69</v>
      </c>
      <c r="N195" t="str">
        <f t="shared" ref="N195:O226" si="23">MID(B195, 11, 1)</f>
        <v>M</v>
      </c>
      <c r="O195" t="str">
        <f t="shared" si="18"/>
        <v>GR</v>
      </c>
    </row>
    <row r="196" spans="1:15" x14ac:dyDescent="0.25">
      <c r="A196" t="s">
        <v>406</v>
      </c>
      <c r="B196" t="s">
        <v>407</v>
      </c>
      <c r="C196" t="s">
        <v>542</v>
      </c>
      <c r="D196" t="s">
        <v>655</v>
      </c>
      <c r="E196" t="s">
        <v>422</v>
      </c>
      <c r="F196" s="1">
        <v>40360</v>
      </c>
      <c r="G196" s="1">
        <v>40543</v>
      </c>
      <c r="H196" t="s">
        <v>650</v>
      </c>
      <c r="I196">
        <v>10000</v>
      </c>
      <c r="J196" t="str">
        <f t="shared" si="19"/>
        <v>72</v>
      </c>
      <c r="K196" t="str">
        <f t="shared" si="20"/>
        <v>05</v>
      </c>
      <c r="L196" t="str">
        <f t="shared" si="21"/>
        <v>20</v>
      </c>
      <c r="M196" t="str">
        <f t="shared" si="22"/>
        <v>20/05/72</v>
      </c>
      <c r="N196" t="str">
        <f t="shared" si="23"/>
        <v>H</v>
      </c>
      <c r="O196" t="str">
        <f t="shared" si="18"/>
        <v>GR</v>
      </c>
    </row>
    <row r="197" spans="1:15" x14ac:dyDescent="0.25">
      <c r="A197" t="s">
        <v>103</v>
      </c>
      <c r="B197" t="s">
        <v>104</v>
      </c>
      <c r="C197" t="s">
        <v>576</v>
      </c>
      <c r="D197" t="s">
        <v>668</v>
      </c>
      <c r="E197" t="s">
        <v>422</v>
      </c>
      <c r="F197" s="1">
        <v>40360</v>
      </c>
      <c r="G197" s="1">
        <v>40543</v>
      </c>
      <c r="H197" t="s">
        <v>650</v>
      </c>
      <c r="I197">
        <v>11484</v>
      </c>
      <c r="J197" t="str">
        <f t="shared" si="19"/>
        <v>80</v>
      </c>
      <c r="K197" t="str">
        <f t="shared" si="20"/>
        <v>07</v>
      </c>
      <c r="L197" t="str">
        <f t="shared" si="21"/>
        <v>31</v>
      </c>
      <c r="M197" t="str">
        <f t="shared" si="22"/>
        <v>31/07/80</v>
      </c>
      <c r="N197" t="str">
        <f t="shared" si="23"/>
        <v>H</v>
      </c>
      <c r="O197" t="str">
        <f t="shared" si="18"/>
        <v>GR</v>
      </c>
    </row>
    <row r="198" spans="1:15" x14ac:dyDescent="0.25">
      <c r="A198" t="s">
        <v>113</v>
      </c>
      <c r="B198" t="s">
        <v>114</v>
      </c>
      <c r="C198" t="s">
        <v>580</v>
      </c>
      <c r="D198" t="s">
        <v>652</v>
      </c>
      <c r="E198" t="s">
        <v>422</v>
      </c>
      <c r="F198" s="1">
        <v>40360</v>
      </c>
      <c r="G198" s="1">
        <v>40543</v>
      </c>
      <c r="H198" t="s">
        <v>650</v>
      </c>
      <c r="I198">
        <v>8000</v>
      </c>
      <c r="J198" t="str">
        <f t="shared" si="19"/>
        <v>78</v>
      </c>
      <c r="K198" t="str">
        <f t="shared" si="20"/>
        <v>11</v>
      </c>
      <c r="L198" t="str">
        <f t="shared" si="21"/>
        <v>17</v>
      </c>
      <c r="M198" t="str">
        <f t="shared" si="22"/>
        <v>17/11/78</v>
      </c>
      <c r="N198" t="str">
        <f t="shared" si="23"/>
        <v>H</v>
      </c>
      <c r="O198" t="str">
        <f t="shared" si="18"/>
        <v>GR</v>
      </c>
    </row>
    <row r="199" spans="1:15" x14ac:dyDescent="0.25">
      <c r="A199" t="s">
        <v>196</v>
      </c>
      <c r="B199" t="s">
        <v>197</v>
      </c>
      <c r="C199" t="s">
        <v>613</v>
      </c>
      <c r="D199" t="s">
        <v>671</v>
      </c>
      <c r="E199" t="s">
        <v>422</v>
      </c>
      <c r="F199" s="1">
        <v>40360</v>
      </c>
      <c r="G199" s="1">
        <v>40543</v>
      </c>
      <c r="H199" t="s">
        <v>650</v>
      </c>
      <c r="I199">
        <v>13000</v>
      </c>
      <c r="J199" t="str">
        <f t="shared" si="19"/>
        <v>83</v>
      </c>
      <c r="K199" t="str">
        <f t="shared" si="20"/>
        <v>06</v>
      </c>
      <c r="L199" t="str">
        <f t="shared" si="21"/>
        <v>07</v>
      </c>
      <c r="M199" t="str">
        <f t="shared" si="22"/>
        <v>07/06/83</v>
      </c>
      <c r="N199" t="str">
        <f t="shared" si="23"/>
        <v>M</v>
      </c>
      <c r="O199" t="str">
        <f t="shared" si="18"/>
        <v>GR</v>
      </c>
    </row>
    <row r="200" spans="1:15" x14ac:dyDescent="0.25">
      <c r="A200" t="s">
        <v>228</v>
      </c>
      <c r="B200" t="s">
        <v>229</v>
      </c>
      <c r="C200" t="s">
        <v>627</v>
      </c>
      <c r="D200" t="s">
        <v>672</v>
      </c>
      <c r="E200" t="s">
        <v>422</v>
      </c>
      <c r="F200" s="1">
        <v>40360</v>
      </c>
      <c r="G200" s="1">
        <v>40543</v>
      </c>
      <c r="H200" t="s">
        <v>650</v>
      </c>
      <c r="I200">
        <v>10000</v>
      </c>
      <c r="J200" t="str">
        <f t="shared" si="19"/>
        <v>62</v>
      </c>
      <c r="K200" t="str">
        <f t="shared" si="20"/>
        <v>07</v>
      </c>
      <c r="L200" t="str">
        <f t="shared" si="21"/>
        <v>01</v>
      </c>
      <c r="M200" t="str">
        <f t="shared" si="22"/>
        <v>01/07/62</v>
      </c>
      <c r="N200" t="str">
        <f t="shared" si="23"/>
        <v>H</v>
      </c>
      <c r="O200" t="str">
        <f t="shared" si="18"/>
        <v>GR</v>
      </c>
    </row>
    <row r="201" spans="1:15" x14ac:dyDescent="0.25">
      <c r="A201" t="s">
        <v>280</v>
      </c>
      <c r="B201" t="s">
        <v>281</v>
      </c>
      <c r="C201" t="s">
        <v>480</v>
      </c>
      <c r="D201" t="s">
        <v>659</v>
      </c>
      <c r="E201" t="s">
        <v>422</v>
      </c>
      <c r="F201" s="1">
        <v>40360</v>
      </c>
      <c r="G201" s="1">
        <v>40543</v>
      </c>
      <c r="H201" t="s">
        <v>650</v>
      </c>
      <c r="I201">
        <v>20004.7</v>
      </c>
      <c r="J201" t="str">
        <f t="shared" si="19"/>
        <v>72</v>
      </c>
      <c r="K201" t="str">
        <f t="shared" si="20"/>
        <v>06</v>
      </c>
      <c r="L201" t="str">
        <f t="shared" si="21"/>
        <v>07</v>
      </c>
      <c r="M201" t="str">
        <f t="shared" si="22"/>
        <v>07/06/72</v>
      </c>
      <c r="N201" t="str">
        <f t="shared" si="23"/>
        <v>M</v>
      </c>
      <c r="O201" t="str">
        <f t="shared" si="18"/>
        <v>GR</v>
      </c>
    </row>
    <row r="202" spans="1:15" x14ac:dyDescent="0.25">
      <c r="A202" t="s">
        <v>354</v>
      </c>
      <c r="B202" t="s">
        <v>355</v>
      </c>
      <c r="C202" t="s">
        <v>516</v>
      </c>
      <c r="D202" t="s">
        <v>652</v>
      </c>
      <c r="E202" t="s">
        <v>422</v>
      </c>
      <c r="F202" s="1">
        <v>40360</v>
      </c>
      <c r="G202" s="1">
        <v>40543</v>
      </c>
      <c r="H202" t="s">
        <v>650</v>
      </c>
      <c r="I202">
        <v>7952</v>
      </c>
      <c r="J202" t="str">
        <f t="shared" si="19"/>
        <v>84</v>
      </c>
      <c r="K202" t="str">
        <f t="shared" si="20"/>
        <v>07</v>
      </c>
      <c r="L202" t="str">
        <f t="shared" si="21"/>
        <v>31</v>
      </c>
      <c r="M202" t="str">
        <f t="shared" si="22"/>
        <v>31/07/84</v>
      </c>
      <c r="N202" t="str">
        <f t="shared" si="23"/>
        <v>M</v>
      </c>
      <c r="O202" t="str">
        <f t="shared" si="18"/>
        <v>GR</v>
      </c>
    </row>
    <row r="203" spans="1:15" x14ac:dyDescent="0.25">
      <c r="A203" t="s">
        <v>364</v>
      </c>
      <c r="B203" t="s">
        <v>365</v>
      </c>
      <c r="C203" t="s">
        <v>521</v>
      </c>
      <c r="D203" t="s">
        <v>652</v>
      </c>
      <c r="E203" t="s">
        <v>426</v>
      </c>
      <c r="F203" s="1">
        <v>40360</v>
      </c>
      <c r="G203" s="1">
        <v>40543</v>
      </c>
      <c r="H203" t="s">
        <v>644</v>
      </c>
      <c r="I203">
        <v>15100</v>
      </c>
      <c r="J203" t="str">
        <f t="shared" si="19"/>
        <v>84</v>
      </c>
      <c r="K203" t="str">
        <f t="shared" si="20"/>
        <v>01</v>
      </c>
      <c r="L203" t="str">
        <f t="shared" si="21"/>
        <v>17</v>
      </c>
      <c r="M203" t="str">
        <f t="shared" si="22"/>
        <v>17/01/84</v>
      </c>
      <c r="N203" t="str">
        <f t="shared" si="23"/>
        <v>H</v>
      </c>
      <c r="O203" t="str">
        <f t="shared" si="18"/>
        <v>GR</v>
      </c>
    </row>
    <row r="204" spans="1:15" x14ac:dyDescent="0.25">
      <c r="A204" t="s">
        <v>81</v>
      </c>
      <c r="B204" t="s">
        <v>82</v>
      </c>
      <c r="C204" t="s">
        <v>456</v>
      </c>
      <c r="D204" t="s">
        <v>653</v>
      </c>
      <c r="E204" t="s">
        <v>422</v>
      </c>
      <c r="F204" s="1">
        <v>40360</v>
      </c>
      <c r="G204" s="1">
        <v>40543</v>
      </c>
      <c r="H204" t="s">
        <v>650</v>
      </c>
      <c r="I204">
        <v>8624</v>
      </c>
      <c r="J204" t="str">
        <f t="shared" si="19"/>
        <v>77</v>
      </c>
      <c r="K204" t="str">
        <f t="shared" si="20"/>
        <v>01</v>
      </c>
      <c r="L204" t="str">
        <f t="shared" si="21"/>
        <v>18</v>
      </c>
      <c r="M204" t="str">
        <f t="shared" si="22"/>
        <v>18/01/77</v>
      </c>
      <c r="N204" t="str">
        <f t="shared" si="23"/>
        <v>H</v>
      </c>
      <c r="O204" t="str">
        <f t="shared" si="18"/>
        <v>GR</v>
      </c>
    </row>
    <row r="205" spans="1:15" x14ac:dyDescent="0.25">
      <c r="A205" t="s">
        <v>378</v>
      </c>
      <c r="B205" t="s">
        <v>379</v>
      </c>
      <c r="C205" t="s">
        <v>528</v>
      </c>
      <c r="D205" t="s">
        <v>654</v>
      </c>
      <c r="E205" t="s">
        <v>426</v>
      </c>
      <c r="F205" s="1">
        <v>40360</v>
      </c>
      <c r="G205" s="1">
        <v>40543</v>
      </c>
      <c r="H205" t="s">
        <v>644</v>
      </c>
      <c r="I205">
        <v>15000</v>
      </c>
      <c r="J205" t="str">
        <f t="shared" si="19"/>
        <v>59</v>
      </c>
      <c r="K205" t="str">
        <f t="shared" si="20"/>
        <v>08</v>
      </c>
      <c r="L205" t="str">
        <f t="shared" si="21"/>
        <v>11</v>
      </c>
      <c r="M205" t="str">
        <f t="shared" si="22"/>
        <v>11/08/59</v>
      </c>
      <c r="N205" t="str">
        <f t="shared" si="23"/>
        <v>H</v>
      </c>
      <c r="O205" t="str">
        <f t="shared" si="18"/>
        <v>GR</v>
      </c>
    </row>
    <row r="206" spans="1:15" x14ac:dyDescent="0.25">
      <c r="A206" t="s">
        <v>414</v>
      </c>
      <c r="B206" t="s">
        <v>415</v>
      </c>
      <c r="C206" t="s">
        <v>546</v>
      </c>
      <c r="D206" t="s">
        <v>654</v>
      </c>
      <c r="E206" t="s">
        <v>422</v>
      </c>
      <c r="F206" s="1">
        <v>40375</v>
      </c>
      <c r="G206" s="1">
        <v>40543</v>
      </c>
      <c r="H206" t="s">
        <v>645</v>
      </c>
      <c r="I206">
        <v>5511</v>
      </c>
      <c r="J206" t="str">
        <f t="shared" si="19"/>
        <v>66</v>
      </c>
      <c r="K206" t="str">
        <f t="shared" si="20"/>
        <v>01</v>
      </c>
      <c r="L206" t="str">
        <f t="shared" si="21"/>
        <v>05</v>
      </c>
      <c r="M206" t="str">
        <f t="shared" si="22"/>
        <v>05/01/66</v>
      </c>
      <c r="N206" t="str">
        <f t="shared" si="23"/>
        <v>H</v>
      </c>
      <c r="O206" t="str">
        <f t="shared" si="18"/>
        <v>VZ</v>
      </c>
    </row>
    <row r="207" spans="1:15" x14ac:dyDescent="0.25">
      <c r="A207" t="s">
        <v>75</v>
      </c>
      <c r="B207" t="s">
        <v>76</v>
      </c>
      <c r="C207" t="s">
        <v>571</v>
      </c>
      <c r="D207" t="s">
        <v>654</v>
      </c>
      <c r="E207" t="s">
        <v>422</v>
      </c>
      <c r="F207" s="1">
        <v>40391</v>
      </c>
      <c r="G207" s="1">
        <v>40390</v>
      </c>
      <c r="H207" t="s">
        <v>424</v>
      </c>
      <c r="I207">
        <v>8774</v>
      </c>
      <c r="J207" t="str">
        <f t="shared" si="19"/>
        <v>67</v>
      </c>
      <c r="K207" t="str">
        <f t="shared" si="20"/>
        <v>07</v>
      </c>
      <c r="L207" t="str">
        <f t="shared" si="21"/>
        <v>04</v>
      </c>
      <c r="M207" t="str">
        <f t="shared" si="22"/>
        <v>04/07/67</v>
      </c>
      <c r="N207" t="str">
        <f t="shared" si="23"/>
        <v>H</v>
      </c>
      <c r="O207" t="str">
        <f t="shared" si="18"/>
        <v>GR</v>
      </c>
    </row>
    <row r="208" spans="1:15" x14ac:dyDescent="0.25">
      <c r="A208" t="s">
        <v>75</v>
      </c>
      <c r="B208" t="s">
        <v>76</v>
      </c>
      <c r="C208" t="s">
        <v>562</v>
      </c>
      <c r="D208" t="s">
        <v>659</v>
      </c>
      <c r="E208" t="s">
        <v>422</v>
      </c>
      <c r="F208" s="1">
        <v>40422</v>
      </c>
      <c r="G208" s="1">
        <v>40451</v>
      </c>
      <c r="H208" t="s">
        <v>424</v>
      </c>
      <c r="I208">
        <v>9687.2000000000007</v>
      </c>
      <c r="J208" t="str">
        <f t="shared" si="19"/>
        <v>67</v>
      </c>
      <c r="K208" t="str">
        <f t="shared" si="20"/>
        <v>07</v>
      </c>
      <c r="L208" t="str">
        <f t="shared" si="21"/>
        <v>04</v>
      </c>
      <c r="M208" t="str">
        <f t="shared" si="22"/>
        <v>04/07/67</v>
      </c>
      <c r="N208" t="str">
        <f t="shared" si="23"/>
        <v>H</v>
      </c>
      <c r="O208" t="str">
        <f t="shared" si="18"/>
        <v>GR</v>
      </c>
    </row>
    <row r="209" spans="1:15" x14ac:dyDescent="0.25">
      <c r="A209" t="s">
        <v>71</v>
      </c>
      <c r="B209" t="s">
        <v>72</v>
      </c>
      <c r="C209" t="s">
        <v>453</v>
      </c>
      <c r="D209" t="s">
        <v>655</v>
      </c>
      <c r="E209" t="s">
        <v>422</v>
      </c>
      <c r="F209" s="1">
        <v>40422</v>
      </c>
      <c r="G209" s="1">
        <v>40451</v>
      </c>
      <c r="H209" t="s">
        <v>424</v>
      </c>
      <c r="I209">
        <v>18000</v>
      </c>
      <c r="J209" t="str">
        <f t="shared" si="19"/>
        <v>71</v>
      </c>
      <c r="K209" t="str">
        <f t="shared" si="20"/>
        <v>12</v>
      </c>
      <c r="L209" t="str">
        <f t="shared" si="21"/>
        <v>14</v>
      </c>
      <c r="M209" t="str">
        <f t="shared" si="22"/>
        <v>14/12/71</v>
      </c>
      <c r="N209" t="str">
        <f t="shared" si="23"/>
        <v>H</v>
      </c>
      <c r="O209" t="str">
        <f t="shared" si="18"/>
        <v>GR</v>
      </c>
    </row>
    <row r="210" spans="1:15" x14ac:dyDescent="0.25">
      <c r="A210" t="s">
        <v>77</v>
      </c>
      <c r="B210" t="s">
        <v>78</v>
      </c>
      <c r="C210" t="s">
        <v>563</v>
      </c>
      <c r="D210" t="s">
        <v>656</v>
      </c>
      <c r="E210" t="s">
        <v>422</v>
      </c>
      <c r="F210" s="1">
        <v>40422</v>
      </c>
      <c r="G210" s="1">
        <v>40451</v>
      </c>
      <c r="H210" t="s">
        <v>645</v>
      </c>
      <c r="I210">
        <v>7000</v>
      </c>
      <c r="J210" t="str">
        <f t="shared" si="19"/>
        <v>80</v>
      </c>
      <c r="K210" t="str">
        <f t="shared" si="20"/>
        <v>09</v>
      </c>
      <c r="L210" t="str">
        <f t="shared" si="21"/>
        <v>09</v>
      </c>
      <c r="M210" t="str">
        <f t="shared" si="22"/>
        <v>09/09/80</v>
      </c>
      <c r="N210" t="str">
        <f t="shared" si="23"/>
        <v>M</v>
      </c>
      <c r="O210" t="str">
        <f t="shared" ref="O210:O226" si="24">MID(B210, 12, 2)</f>
        <v>GR</v>
      </c>
    </row>
    <row r="211" spans="1:15" x14ac:dyDescent="0.25">
      <c r="A211" t="s">
        <v>73</v>
      </c>
      <c r="B211" t="s">
        <v>74</v>
      </c>
      <c r="C211" t="s">
        <v>454</v>
      </c>
      <c r="D211" t="s">
        <v>656</v>
      </c>
      <c r="E211" t="s">
        <v>422</v>
      </c>
      <c r="F211" s="1">
        <v>40422</v>
      </c>
      <c r="G211" s="1">
        <v>40451</v>
      </c>
      <c r="H211" t="s">
        <v>648</v>
      </c>
      <c r="I211">
        <v>10000</v>
      </c>
      <c r="J211" t="str">
        <f t="shared" si="19"/>
        <v>73</v>
      </c>
      <c r="K211" t="str">
        <f t="shared" si="20"/>
        <v>03</v>
      </c>
      <c r="L211" t="str">
        <f t="shared" si="21"/>
        <v>22</v>
      </c>
      <c r="M211" t="str">
        <f t="shared" si="22"/>
        <v>22/03/73</v>
      </c>
      <c r="N211" t="str">
        <f t="shared" si="23"/>
        <v>H</v>
      </c>
      <c r="O211" t="str">
        <f t="shared" si="24"/>
        <v>GR</v>
      </c>
    </row>
    <row r="212" spans="1:15" x14ac:dyDescent="0.25">
      <c r="A212" t="s">
        <v>83</v>
      </c>
      <c r="B212" t="s">
        <v>84</v>
      </c>
      <c r="C212" t="s">
        <v>566</v>
      </c>
      <c r="D212" t="s">
        <v>667</v>
      </c>
      <c r="E212" t="s">
        <v>422</v>
      </c>
      <c r="F212" s="1">
        <v>40422</v>
      </c>
      <c r="G212" s="1">
        <v>40451</v>
      </c>
      <c r="H212" t="s">
        <v>648</v>
      </c>
      <c r="I212">
        <v>10000</v>
      </c>
      <c r="J212" t="str">
        <f t="shared" si="19"/>
        <v>82</v>
      </c>
      <c r="K212" t="str">
        <f t="shared" si="20"/>
        <v>09</v>
      </c>
      <c r="L212" t="str">
        <f t="shared" si="21"/>
        <v>06</v>
      </c>
      <c r="M212" t="str">
        <f t="shared" si="22"/>
        <v>06/09/82</v>
      </c>
      <c r="N212" t="str">
        <f t="shared" si="23"/>
        <v>M</v>
      </c>
      <c r="O212" t="str">
        <f t="shared" si="24"/>
        <v>GR</v>
      </c>
    </row>
    <row r="213" spans="1:15" x14ac:dyDescent="0.25">
      <c r="A213" t="s">
        <v>91</v>
      </c>
      <c r="B213" t="s">
        <v>92</v>
      </c>
      <c r="C213" t="s">
        <v>562</v>
      </c>
      <c r="D213" t="s">
        <v>667</v>
      </c>
      <c r="E213" t="s">
        <v>422</v>
      </c>
      <c r="F213" s="1">
        <v>40422</v>
      </c>
      <c r="G213" s="1">
        <v>40451</v>
      </c>
      <c r="H213" t="s">
        <v>648</v>
      </c>
      <c r="I213">
        <v>10000</v>
      </c>
      <c r="J213" t="str">
        <f t="shared" si="19"/>
        <v>78</v>
      </c>
      <c r="K213" t="str">
        <f t="shared" si="20"/>
        <v>06</v>
      </c>
      <c r="L213" t="str">
        <f t="shared" si="21"/>
        <v>29</v>
      </c>
      <c r="M213" t="str">
        <f t="shared" si="22"/>
        <v>29/06/78</v>
      </c>
      <c r="N213" t="str">
        <f t="shared" si="23"/>
        <v>H</v>
      </c>
      <c r="O213" t="str">
        <f t="shared" si="24"/>
        <v>HG</v>
      </c>
    </row>
    <row r="214" spans="1:15" x14ac:dyDescent="0.25">
      <c r="A214" t="s">
        <v>93</v>
      </c>
      <c r="B214" t="s">
        <v>94</v>
      </c>
      <c r="C214" t="s">
        <v>569</v>
      </c>
      <c r="D214" t="s">
        <v>658</v>
      </c>
      <c r="E214" t="s">
        <v>422</v>
      </c>
      <c r="F214" s="1">
        <v>40422</v>
      </c>
      <c r="G214" s="1">
        <v>40451</v>
      </c>
      <c r="H214" t="s">
        <v>648</v>
      </c>
      <c r="I214">
        <v>10000</v>
      </c>
      <c r="J214" t="str">
        <f t="shared" si="19"/>
        <v>77</v>
      </c>
      <c r="K214" t="str">
        <f t="shared" si="20"/>
        <v>09</v>
      </c>
      <c r="L214" t="str">
        <f t="shared" si="21"/>
        <v>14</v>
      </c>
      <c r="M214" t="str">
        <f t="shared" si="22"/>
        <v>14/09/77</v>
      </c>
      <c r="N214" t="str">
        <f t="shared" si="23"/>
        <v>M</v>
      </c>
      <c r="O214" t="str">
        <f t="shared" si="24"/>
        <v>GR</v>
      </c>
    </row>
    <row r="215" spans="1:15" x14ac:dyDescent="0.25">
      <c r="A215" t="s">
        <v>89</v>
      </c>
      <c r="B215" t="s">
        <v>90</v>
      </c>
      <c r="C215" t="s">
        <v>635</v>
      </c>
      <c r="D215" t="s">
        <v>654</v>
      </c>
      <c r="E215" t="s">
        <v>422</v>
      </c>
      <c r="F215" s="1">
        <v>40422</v>
      </c>
      <c r="G215" s="1">
        <v>40451</v>
      </c>
      <c r="H215" t="s">
        <v>648</v>
      </c>
      <c r="I215">
        <v>10000</v>
      </c>
      <c r="J215" t="str">
        <f t="shared" si="19"/>
        <v>81</v>
      </c>
      <c r="K215" t="str">
        <f t="shared" si="20"/>
        <v>04</v>
      </c>
      <c r="L215" t="str">
        <f t="shared" si="21"/>
        <v>04</v>
      </c>
      <c r="M215" t="str">
        <f t="shared" si="22"/>
        <v>04/04/81</v>
      </c>
      <c r="N215" t="str">
        <f t="shared" si="23"/>
        <v>M</v>
      </c>
      <c r="O215" t="str">
        <f t="shared" si="24"/>
        <v>DF</v>
      </c>
    </row>
    <row r="216" spans="1:15" x14ac:dyDescent="0.25">
      <c r="A216" t="s">
        <v>79</v>
      </c>
      <c r="B216" t="s">
        <v>80</v>
      </c>
      <c r="C216" t="s">
        <v>564</v>
      </c>
      <c r="D216" t="s">
        <v>652</v>
      </c>
      <c r="E216" t="s">
        <v>422</v>
      </c>
      <c r="F216" s="1">
        <v>40422</v>
      </c>
      <c r="G216" s="1">
        <v>40451</v>
      </c>
      <c r="H216" t="s">
        <v>649</v>
      </c>
      <c r="I216">
        <v>10000</v>
      </c>
      <c r="J216" t="str">
        <f t="shared" si="19"/>
        <v>83</v>
      </c>
      <c r="K216" t="str">
        <f t="shared" si="20"/>
        <v>05</v>
      </c>
      <c r="L216" t="str">
        <f t="shared" si="21"/>
        <v>22</v>
      </c>
      <c r="M216" t="str">
        <f t="shared" si="22"/>
        <v>22/05/83</v>
      </c>
      <c r="N216" t="str">
        <f t="shared" si="23"/>
        <v>H</v>
      </c>
      <c r="O216" t="str">
        <f t="shared" si="24"/>
        <v>GR</v>
      </c>
    </row>
    <row r="217" spans="1:15" x14ac:dyDescent="0.25">
      <c r="A217" t="s">
        <v>81</v>
      </c>
      <c r="B217" t="s">
        <v>82</v>
      </c>
      <c r="C217" t="s">
        <v>565</v>
      </c>
      <c r="D217" t="s">
        <v>671</v>
      </c>
      <c r="E217" t="s">
        <v>422</v>
      </c>
      <c r="F217" s="1">
        <v>40422</v>
      </c>
      <c r="G217" s="1">
        <v>40451</v>
      </c>
      <c r="H217" t="s">
        <v>650</v>
      </c>
      <c r="I217">
        <v>11624</v>
      </c>
      <c r="J217" t="str">
        <f t="shared" si="19"/>
        <v>77</v>
      </c>
      <c r="K217" t="str">
        <f t="shared" si="20"/>
        <v>01</v>
      </c>
      <c r="L217" t="str">
        <f t="shared" si="21"/>
        <v>18</v>
      </c>
      <c r="M217" t="str">
        <f t="shared" si="22"/>
        <v>18/01/77</v>
      </c>
      <c r="N217" t="str">
        <f t="shared" si="23"/>
        <v>H</v>
      </c>
      <c r="O217" t="str">
        <f t="shared" si="24"/>
        <v>GR</v>
      </c>
    </row>
    <row r="218" spans="1:15" x14ac:dyDescent="0.25">
      <c r="A218" t="s">
        <v>85</v>
      </c>
      <c r="B218" t="s">
        <v>86</v>
      </c>
      <c r="C218" t="s">
        <v>567</v>
      </c>
      <c r="D218" t="s">
        <v>671</v>
      </c>
      <c r="E218" t="s">
        <v>422</v>
      </c>
      <c r="F218" s="1">
        <v>40422</v>
      </c>
      <c r="G218" s="1">
        <v>40451</v>
      </c>
      <c r="H218" t="s">
        <v>650</v>
      </c>
      <c r="I218">
        <v>14000</v>
      </c>
      <c r="J218" t="str">
        <f t="shared" si="19"/>
        <v>63</v>
      </c>
      <c r="K218" t="str">
        <f t="shared" si="20"/>
        <v>05</v>
      </c>
      <c r="L218" t="str">
        <f t="shared" si="21"/>
        <v>03</v>
      </c>
      <c r="M218" t="str">
        <f t="shared" si="22"/>
        <v>03/05/63</v>
      </c>
      <c r="N218" t="str">
        <f t="shared" si="23"/>
        <v>H</v>
      </c>
      <c r="O218" t="str">
        <f t="shared" si="24"/>
        <v>GR</v>
      </c>
    </row>
    <row r="219" spans="1:15" x14ac:dyDescent="0.25">
      <c r="A219" t="s">
        <v>87</v>
      </c>
      <c r="B219" t="s">
        <v>88</v>
      </c>
      <c r="C219" t="s">
        <v>568</v>
      </c>
      <c r="D219" t="s">
        <v>661</v>
      </c>
      <c r="E219" t="s">
        <v>422</v>
      </c>
      <c r="F219" s="1">
        <v>40422</v>
      </c>
      <c r="G219" s="1">
        <v>40451</v>
      </c>
      <c r="H219" t="s">
        <v>650</v>
      </c>
      <c r="I219">
        <v>12000</v>
      </c>
      <c r="J219" t="str">
        <f t="shared" si="19"/>
        <v>58</v>
      </c>
      <c r="K219" t="str">
        <f t="shared" si="20"/>
        <v>06</v>
      </c>
      <c r="L219" t="str">
        <f t="shared" si="21"/>
        <v>05</v>
      </c>
      <c r="M219" t="str">
        <f t="shared" si="22"/>
        <v>05/06/58</v>
      </c>
      <c r="N219" t="str">
        <f t="shared" si="23"/>
        <v>H</v>
      </c>
      <c r="O219" t="str">
        <f t="shared" si="24"/>
        <v>GR</v>
      </c>
    </row>
    <row r="220" spans="1:15" x14ac:dyDescent="0.25">
      <c r="A220" t="s">
        <v>304</v>
      </c>
      <c r="B220" t="s">
        <v>305</v>
      </c>
      <c r="C220" t="s">
        <v>492</v>
      </c>
      <c r="D220" t="s">
        <v>661</v>
      </c>
      <c r="E220" t="s">
        <v>426</v>
      </c>
      <c r="F220" s="1">
        <v>40437</v>
      </c>
      <c r="G220" s="1">
        <v>40543</v>
      </c>
      <c r="H220" t="s">
        <v>644</v>
      </c>
      <c r="I220">
        <v>8000</v>
      </c>
      <c r="J220" t="str">
        <f t="shared" si="19"/>
        <v>82</v>
      </c>
      <c r="K220" t="str">
        <f t="shared" si="20"/>
        <v>09</v>
      </c>
      <c r="L220" t="str">
        <f t="shared" si="21"/>
        <v>12</v>
      </c>
      <c r="M220" t="str">
        <f t="shared" si="22"/>
        <v>12/09/82</v>
      </c>
      <c r="N220" t="str">
        <f t="shared" si="23"/>
        <v>M</v>
      </c>
      <c r="O220" t="str">
        <f t="shared" si="24"/>
        <v>GR</v>
      </c>
    </row>
    <row r="221" spans="1:15" x14ac:dyDescent="0.25">
      <c r="A221" t="s">
        <v>420</v>
      </c>
      <c r="B221" t="s">
        <v>421</v>
      </c>
      <c r="C221" t="s">
        <v>548</v>
      </c>
      <c r="D221" t="s">
        <v>661</v>
      </c>
      <c r="E221" t="s">
        <v>422</v>
      </c>
      <c r="F221" s="1">
        <v>40437</v>
      </c>
      <c r="G221" s="1">
        <v>40543</v>
      </c>
      <c r="H221" t="s">
        <v>424</v>
      </c>
      <c r="I221">
        <v>9143</v>
      </c>
      <c r="J221" t="str">
        <f t="shared" si="19"/>
        <v>61</v>
      </c>
      <c r="K221" t="str">
        <f t="shared" si="20"/>
        <v>07</v>
      </c>
      <c r="L221" t="str">
        <f t="shared" si="21"/>
        <v>17</v>
      </c>
      <c r="M221" t="str">
        <f t="shared" si="22"/>
        <v>17/07/61</v>
      </c>
      <c r="N221" t="str">
        <f t="shared" si="23"/>
        <v>H</v>
      </c>
      <c r="O221" t="str">
        <f t="shared" si="24"/>
        <v>GR</v>
      </c>
    </row>
    <row r="222" spans="1:15" x14ac:dyDescent="0.25">
      <c r="A222" t="s">
        <v>250</v>
      </c>
      <c r="B222" t="s">
        <v>251</v>
      </c>
      <c r="C222" t="s">
        <v>464</v>
      </c>
      <c r="D222" t="s">
        <v>657</v>
      </c>
      <c r="E222" t="s">
        <v>422</v>
      </c>
      <c r="F222" s="1">
        <v>40437</v>
      </c>
      <c r="G222" s="1">
        <v>40543</v>
      </c>
      <c r="H222" t="s">
        <v>424</v>
      </c>
      <c r="I222">
        <v>14000</v>
      </c>
      <c r="J222" t="str">
        <f t="shared" si="19"/>
        <v>78</v>
      </c>
      <c r="K222" t="str">
        <f t="shared" si="20"/>
        <v>02</v>
      </c>
      <c r="L222" t="str">
        <f t="shared" si="21"/>
        <v>18</v>
      </c>
      <c r="M222" t="str">
        <f t="shared" si="22"/>
        <v>18/02/78</v>
      </c>
      <c r="N222" t="str">
        <f t="shared" si="23"/>
        <v>H</v>
      </c>
      <c r="O222" t="str">
        <f t="shared" si="24"/>
        <v>GR</v>
      </c>
    </row>
    <row r="223" spans="1:15" x14ac:dyDescent="0.25">
      <c r="A223" t="s">
        <v>148</v>
      </c>
      <c r="B223" t="s">
        <v>149</v>
      </c>
      <c r="C223" t="s">
        <v>459</v>
      </c>
      <c r="D223" t="s">
        <v>661</v>
      </c>
      <c r="E223" t="s">
        <v>422</v>
      </c>
      <c r="F223" s="1">
        <v>40437</v>
      </c>
      <c r="G223" s="1">
        <v>40543</v>
      </c>
      <c r="H223" t="s">
        <v>424</v>
      </c>
      <c r="I223">
        <v>18000</v>
      </c>
      <c r="J223" t="str">
        <f t="shared" si="19"/>
        <v>78</v>
      </c>
      <c r="K223" t="str">
        <f t="shared" si="20"/>
        <v>11</v>
      </c>
      <c r="L223" t="str">
        <f t="shared" si="21"/>
        <v>07</v>
      </c>
      <c r="M223" t="str">
        <f t="shared" si="22"/>
        <v>07/11/78</v>
      </c>
      <c r="N223" t="str">
        <f t="shared" si="23"/>
        <v>H</v>
      </c>
      <c r="O223" t="str">
        <f t="shared" si="24"/>
        <v>GR</v>
      </c>
    </row>
    <row r="224" spans="1:15" x14ac:dyDescent="0.25">
      <c r="A224" t="s">
        <v>418</v>
      </c>
      <c r="B224" t="s">
        <v>419</v>
      </c>
      <c r="C224" t="s">
        <v>677</v>
      </c>
      <c r="D224" t="s">
        <v>661</v>
      </c>
      <c r="E224" t="s">
        <v>422</v>
      </c>
      <c r="F224" s="1">
        <v>40437</v>
      </c>
      <c r="G224" s="1">
        <v>40543</v>
      </c>
      <c r="H224" t="s">
        <v>648</v>
      </c>
      <c r="I224">
        <v>7000</v>
      </c>
      <c r="J224" t="str">
        <f t="shared" si="19"/>
        <v>78</v>
      </c>
      <c r="K224" t="str">
        <f t="shared" si="20"/>
        <v>04</v>
      </c>
      <c r="L224" t="str">
        <f t="shared" si="21"/>
        <v>24</v>
      </c>
      <c r="M224" t="str">
        <f t="shared" si="22"/>
        <v>24/04/78</v>
      </c>
      <c r="N224" t="str">
        <f t="shared" si="23"/>
        <v>M</v>
      </c>
      <c r="O224" t="str">
        <f t="shared" si="24"/>
        <v>GR</v>
      </c>
    </row>
    <row r="225" spans="1:15" x14ac:dyDescent="0.25">
      <c r="A225" t="s">
        <v>416</v>
      </c>
      <c r="B225" t="s">
        <v>417</v>
      </c>
      <c r="C225" t="s">
        <v>547</v>
      </c>
      <c r="D225" t="s">
        <v>661</v>
      </c>
      <c r="E225" t="s">
        <v>422</v>
      </c>
      <c r="F225" s="1">
        <v>40437</v>
      </c>
      <c r="G225" s="1">
        <v>40543</v>
      </c>
      <c r="H225" t="s">
        <v>649</v>
      </c>
      <c r="I225">
        <v>6000</v>
      </c>
      <c r="J225" t="str">
        <f t="shared" si="19"/>
        <v>90</v>
      </c>
      <c r="K225" t="str">
        <f t="shared" si="20"/>
        <v>08</v>
      </c>
      <c r="L225" t="str">
        <f t="shared" si="21"/>
        <v>21</v>
      </c>
      <c r="M225" t="str">
        <f t="shared" si="22"/>
        <v>21/08/90</v>
      </c>
      <c r="N225" t="str">
        <f t="shared" si="23"/>
        <v>H</v>
      </c>
      <c r="O225" t="str">
        <f t="shared" si="24"/>
        <v>GR</v>
      </c>
    </row>
    <row r="226" spans="1:15" x14ac:dyDescent="0.25">
      <c r="A226" t="s">
        <v>430</v>
      </c>
      <c r="B226" t="s">
        <v>431</v>
      </c>
      <c r="C226" t="s">
        <v>549</v>
      </c>
      <c r="D226" t="s">
        <v>661</v>
      </c>
      <c r="E226" t="s">
        <v>422</v>
      </c>
      <c r="F226" s="1">
        <v>40437</v>
      </c>
      <c r="G226" s="1">
        <v>40543</v>
      </c>
      <c r="H226" t="s">
        <v>649</v>
      </c>
      <c r="I226">
        <v>6000</v>
      </c>
      <c r="J226" t="str">
        <f t="shared" si="19"/>
        <v>85</v>
      </c>
      <c r="K226" t="str">
        <f t="shared" si="20"/>
        <v>11</v>
      </c>
      <c r="L226" t="str">
        <f t="shared" si="21"/>
        <v>24</v>
      </c>
      <c r="M226" t="str">
        <f t="shared" si="22"/>
        <v>24/11/85</v>
      </c>
      <c r="N226" t="str">
        <f t="shared" si="23"/>
        <v>M</v>
      </c>
      <c r="O226" t="str">
        <f t="shared" si="24"/>
        <v>GR</v>
      </c>
    </row>
  </sheetData>
  <sortState ref="A2:I228">
    <sortCondition ref="F2:F2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1BBE4-642B-43CF-8102-FEE7AC3760C9}">
  <dimension ref="A1:C24"/>
  <sheetViews>
    <sheetView zoomScale="90" zoomScaleNormal="90" workbookViewId="0">
      <selection activeCell="C2" sqref="C2"/>
    </sheetView>
  </sheetViews>
  <sheetFormatPr baseColWidth="10" defaultColWidth="9.140625" defaultRowHeight="15" x14ac:dyDescent="0.25"/>
  <cols>
    <col min="1" max="1" width="38.7109375" customWidth="1"/>
    <col min="2" max="2" width="12.5703125" customWidth="1"/>
    <col min="3" max="3" width="26.85546875" customWidth="1"/>
  </cols>
  <sheetData>
    <row r="1" spans="1:3" s="2" customFormat="1" ht="34.5" customHeight="1" x14ac:dyDescent="0.25">
      <c r="A1" s="7" t="s">
        <v>1</v>
      </c>
      <c r="B1" s="15" t="s">
        <v>732</v>
      </c>
      <c r="C1" s="15" t="s">
        <v>733</v>
      </c>
    </row>
    <row r="2" spans="1:3" x14ac:dyDescent="0.25">
      <c r="A2" t="s">
        <v>572</v>
      </c>
      <c r="B2" t="str">
        <f>LEFT(A2, FIND(" ", A2, 1))</f>
        <v xml:space="preserve">CABRERA </v>
      </c>
      <c r="C2" t="e">
        <f>MID(A2, FIND(A2, " ", 1), 256)</f>
        <v>#VALUE!</v>
      </c>
    </row>
    <row r="3" spans="1:3" x14ac:dyDescent="0.25">
      <c r="A3" t="s">
        <v>575</v>
      </c>
      <c r="B3" t="str">
        <f t="shared" ref="B3:B24" si="0">LEFT(A3, FIND(" ", A3, 1))</f>
        <v xml:space="preserve">HERNANDEZ </v>
      </c>
      <c r="C3" t="e">
        <f>MID(#REF!,7,2)</f>
        <v>#REF!</v>
      </c>
    </row>
    <row r="4" spans="1:3" x14ac:dyDescent="0.25">
      <c r="A4" t="s">
        <v>573</v>
      </c>
      <c r="B4" t="str">
        <f t="shared" si="0"/>
        <v xml:space="preserve">GUTIERREZ </v>
      </c>
      <c r="C4" t="e">
        <f>MID(#REF!,7,2)</f>
        <v>#REF!</v>
      </c>
    </row>
    <row r="5" spans="1:3" x14ac:dyDescent="0.25">
      <c r="A5" t="s">
        <v>574</v>
      </c>
      <c r="B5" t="str">
        <f t="shared" si="0"/>
        <v xml:space="preserve">GUTIERREZ </v>
      </c>
      <c r="C5" t="e">
        <f>MID(#REF!,7,2)</f>
        <v>#REF!</v>
      </c>
    </row>
    <row r="6" spans="1:3" x14ac:dyDescent="0.25">
      <c r="A6" t="s">
        <v>495</v>
      </c>
      <c r="B6" t="str">
        <f t="shared" si="0"/>
        <v xml:space="preserve">CALDERON </v>
      </c>
      <c r="C6" t="e">
        <f>MID(#REF!,7,2)</f>
        <v>#REF!</v>
      </c>
    </row>
    <row r="7" spans="1:3" x14ac:dyDescent="0.25">
      <c r="A7" t="s">
        <v>591</v>
      </c>
      <c r="B7" t="str">
        <f t="shared" si="0"/>
        <v xml:space="preserve">DEL </v>
      </c>
      <c r="C7" t="e">
        <f>MID(#REF!,7,2)</f>
        <v>#REF!</v>
      </c>
    </row>
    <row r="8" spans="1:3" x14ac:dyDescent="0.25">
      <c r="A8" t="s">
        <v>589</v>
      </c>
      <c r="B8" t="str">
        <f t="shared" si="0"/>
        <v xml:space="preserve">AGUIRRE </v>
      </c>
      <c r="C8" t="e">
        <f>MID(#REF!,7,2)</f>
        <v>#REF!</v>
      </c>
    </row>
    <row r="9" spans="1:3" x14ac:dyDescent="0.25">
      <c r="A9" t="s">
        <v>604</v>
      </c>
      <c r="B9" t="str">
        <f t="shared" si="0"/>
        <v xml:space="preserve">CORTES </v>
      </c>
      <c r="C9" t="e">
        <f>MID(#REF!,7,2)</f>
        <v>#REF!</v>
      </c>
    </row>
    <row r="10" spans="1:3" x14ac:dyDescent="0.25">
      <c r="A10" t="s">
        <v>479</v>
      </c>
      <c r="B10" t="str">
        <f t="shared" si="0"/>
        <v xml:space="preserve">CORTES </v>
      </c>
      <c r="C10" t="e">
        <f>MID(#REF!,7,2)</f>
        <v>#REF!</v>
      </c>
    </row>
    <row r="11" spans="1:3" x14ac:dyDescent="0.25">
      <c r="A11" t="s">
        <v>605</v>
      </c>
      <c r="B11" t="str">
        <f t="shared" si="0"/>
        <v xml:space="preserve">RIVERO </v>
      </c>
      <c r="C11" t="e">
        <f>MID(#REF!,7,2)</f>
        <v>#REF!</v>
      </c>
    </row>
    <row r="12" spans="1:3" x14ac:dyDescent="0.25">
      <c r="A12" t="s">
        <v>633</v>
      </c>
      <c r="B12" t="str">
        <f t="shared" si="0"/>
        <v xml:space="preserve">CRUZ </v>
      </c>
      <c r="C12" t="e">
        <f>MID(#REF!,7,2)</f>
        <v>#REF!</v>
      </c>
    </row>
    <row r="13" spans="1:3" x14ac:dyDescent="0.25">
      <c r="A13" t="s">
        <v>492</v>
      </c>
      <c r="B13" t="str">
        <f t="shared" si="0"/>
        <v xml:space="preserve">ALVAREZ </v>
      </c>
      <c r="C13" t="e">
        <f>MID(#REF!,7,2)</f>
        <v>#REF!</v>
      </c>
    </row>
    <row r="14" spans="1:3" x14ac:dyDescent="0.25">
      <c r="A14" t="s">
        <v>472</v>
      </c>
      <c r="B14" t="str">
        <f t="shared" si="0"/>
        <v xml:space="preserve">CASTILLEJA </v>
      </c>
      <c r="C14" t="e">
        <f>MID(#REF!,7,2)</f>
        <v>#REF!</v>
      </c>
    </row>
    <row r="15" spans="1:3" x14ac:dyDescent="0.25">
      <c r="A15" t="s">
        <v>513</v>
      </c>
      <c r="B15" t="str">
        <f t="shared" si="0"/>
        <v xml:space="preserve">CARBAJAL </v>
      </c>
      <c r="C15" t="e">
        <f>MID(#REF!,7,2)</f>
        <v>#REF!</v>
      </c>
    </row>
    <row r="16" spans="1:3" x14ac:dyDescent="0.25">
      <c r="A16" t="s">
        <v>479</v>
      </c>
      <c r="B16" t="str">
        <f t="shared" si="0"/>
        <v xml:space="preserve">CORTES </v>
      </c>
      <c r="C16" t="e">
        <f>MID(#REF!,7,2)</f>
        <v>#REF!</v>
      </c>
    </row>
    <row r="17" spans="1:3" x14ac:dyDescent="0.25">
      <c r="A17" t="s">
        <v>532</v>
      </c>
      <c r="B17" t="str">
        <f t="shared" si="0"/>
        <v xml:space="preserve">BERNABE </v>
      </c>
      <c r="C17" t="e">
        <f>MID(#REF!,7,2)</f>
        <v>#REF!</v>
      </c>
    </row>
    <row r="18" spans="1:3" x14ac:dyDescent="0.25">
      <c r="A18" t="s">
        <v>594</v>
      </c>
      <c r="B18" t="str">
        <f t="shared" si="0"/>
        <v xml:space="preserve">AVILA </v>
      </c>
      <c r="C18" t="e">
        <f>MID(#REF!,7,2)</f>
        <v>#REF!</v>
      </c>
    </row>
    <row r="19" spans="1:3" x14ac:dyDescent="0.25">
      <c r="A19" t="s">
        <v>460</v>
      </c>
      <c r="B19" t="str">
        <f t="shared" si="0"/>
        <v xml:space="preserve">DOMINGUEZ </v>
      </c>
      <c r="C19" t="e">
        <f>MID(#REF!,7,2)</f>
        <v>#REF!</v>
      </c>
    </row>
    <row r="20" spans="1:3" x14ac:dyDescent="0.25">
      <c r="A20" t="s">
        <v>477</v>
      </c>
      <c r="B20" t="str">
        <f t="shared" si="0"/>
        <v xml:space="preserve">GONZALEZ </v>
      </c>
      <c r="C20" t="e">
        <f>MID(#REF!,7,2)</f>
        <v>#REF!</v>
      </c>
    </row>
    <row r="21" spans="1:3" x14ac:dyDescent="0.25">
      <c r="A21" t="s">
        <v>674</v>
      </c>
      <c r="B21" t="str">
        <f t="shared" si="0"/>
        <v xml:space="preserve">RAMIREZ </v>
      </c>
      <c r="C21" t="e">
        <f>MID(#REF!,7,2)</f>
        <v>#REF!</v>
      </c>
    </row>
    <row r="22" spans="1:3" x14ac:dyDescent="0.25">
      <c r="A22" t="s">
        <v>435</v>
      </c>
      <c r="B22" t="str">
        <f t="shared" si="0"/>
        <v xml:space="preserve">VAZQUEZ </v>
      </c>
      <c r="C22" t="e">
        <f>MID(#REF!,7,2)</f>
        <v>#REF!</v>
      </c>
    </row>
    <row r="23" spans="1:3" x14ac:dyDescent="0.25">
      <c r="A23" t="s">
        <v>553</v>
      </c>
      <c r="B23" t="str">
        <f t="shared" si="0"/>
        <v xml:space="preserve">ALCANTARA </v>
      </c>
      <c r="C23" t="e">
        <f>MID(#REF!,7,2)</f>
        <v>#REF!</v>
      </c>
    </row>
    <row r="24" spans="1:3" x14ac:dyDescent="0.25">
      <c r="A24" t="s">
        <v>555</v>
      </c>
      <c r="B24" t="str">
        <f t="shared" si="0"/>
        <v xml:space="preserve">HERNANDEZ </v>
      </c>
      <c r="C24" t="e">
        <f>MID(#REF!,7,2)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2"/>
  <sheetViews>
    <sheetView workbookViewId="0">
      <selection sqref="A1:XFD1"/>
    </sheetView>
  </sheetViews>
  <sheetFormatPr baseColWidth="10" defaultColWidth="9.140625" defaultRowHeight="15" x14ac:dyDescent="0.25"/>
  <cols>
    <col min="1" max="1" width="22.5703125" customWidth="1"/>
    <col min="2" max="2" width="38.28515625" bestFit="1" customWidth="1"/>
    <col min="3" max="3" width="16.85546875" bestFit="1" customWidth="1"/>
  </cols>
  <sheetData>
    <row r="1" spans="1:11" x14ac:dyDescent="0.25">
      <c r="A1" s="3" t="s">
        <v>717</v>
      </c>
    </row>
    <row r="2" spans="1:11" x14ac:dyDescent="0.25">
      <c r="A2" s="3" t="s">
        <v>715</v>
      </c>
    </row>
    <row r="3" spans="1:11" x14ac:dyDescent="0.25">
      <c r="A3" t="s">
        <v>710</v>
      </c>
    </row>
    <row r="4" spans="1:11" x14ac:dyDescent="0.25">
      <c r="A4" t="s">
        <v>701</v>
      </c>
    </row>
    <row r="5" spans="1:11" x14ac:dyDescent="0.25">
      <c r="A5" t="s">
        <v>702</v>
      </c>
    </row>
    <row r="6" spans="1:11" x14ac:dyDescent="0.25">
      <c r="A6" t="s">
        <v>681</v>
      </c>
    </row>
    <row r="7" spans="1:11" x14ac:dyDescent="0.25">
      <c r="A7" t="s">
        <v>682</v>
      </c>
    </row>
    <row r="8" spans="1:11" x14ac:dyDescent="0.25">
      <c r="B8" s="3" t="s">
        <v>695</v>
      </c>
    </row>
    <row r="9" spans="1:11" x14ac:dyDescent="0.25">
      <c r="A9" s="5" t="s">
        <v>683</v>
      </c>
      <c r="D9" s="6" t="s">
        <v>711</v>
      </c>
      <c r="E9" s="6"/>
      <c r="F9" s="6"/>
      <c r="G9" s="6"/>
      <c r="H9" s="6"/>
      <c r="I9" s="6"/>
      <c r="J9" s="6"/>
      <c r="K9" s="6"/>
    </row>
    <row r="10" spans="1:11" x14ac:dyDescent="0.25">
      <c r="A10" s="5" t="s">
        <v>684</v>
      </c>
    </row>
    <row r="11" spans="1:11" x14ac:dyDescent="0.25">
      <c r="A11" s="5" t="s">
        <v>685</v>
      </c>
    </row>
    <row r="12" spans="1:11" x14ac:dyDescent="0.25">
      <c r="A12" s="5" t="s">
        <v>686</v>
      </c>
    </row>
    <row r="13" spans="1:11" x14ac:dyDescent="0.25">
      <c r="A13" s="5" t="s">
        <v>687</v>
      </c>
    </row>
    <row r="14" spans="1:11" x14ac:dyDescent="0.25">
      <c r="A14" s="5" t="s">
        <v>688</v>
      </c>
    </row>
    <row r="15" spans="1:11" x14ac:dyDescent="0.25">
      <c r="A15" s="5" t="s">
        <v>689</v>
      </c>
    </row>
    <row r="16" spans="1:11" x14ac:dyDescent="0.25">
      <c r="A16" s="5" t="s">
        <v>690</v>
      </c>
    </row>
    <row r="17" spans="1:14" x14ac:dyDescent="0.25">
      <c r="A17" s="5" t="s">
        <v>691</v>
      </c>
    </row>
    <row r="18" spans="1:14" x14ac:dyDescent="0.25">
      <c r="A18" s="5" t="s">
        <v>692</v>
      </c>
    </row>
    <row r="19" spans="1:14" x14ac:dyDescent="0.25">
      <c r="A19" s="5" t="s">
        <v>693</v>
      </c>
    </row>
    <row r="20" spans="1:14" x14ac:dyDescent="0.25">
      <c r="A20" s="5" t="s">
        <v>694</v>
      </c>
    </row>
    <row r="22" spans="1:14" x14ac:dyDescent="0.25">
      <c r="A22" t="s">
        <v>699</v>
      </c>
    </row>
    <row r="23" spans="1:14" x14ac:dyDescent="0.25">
      <c r="B23" s="3" t="s">
        <v>698</v>
      </c>
    </row>
    <row r="24" spans="1:14" x14ac:dyDescent="0.25">
      <c r="A24" s="4" t="s">
        <v>697</v>
      </c>
      <c r="D24" s="6" t="s">
        <v>712</v>
      </c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4" t="s">
        <v>696</v>
      </c>
    </row>
    <row r="27" spans="1:14" x14ac:dyDescent="0.25">
      <c r="A27" t="s">
        <v>700</v>
      </c>
    </row>
    <row r="28" spans="1:14" x14ac:dyDescent="0.25">
      <c r="C28" s="3" t="s">
        <v>698</v>
      </c>
    </row>
    <row r="29" spans="1:14" x14ac:dyDescent="0.25">
      <c r="A29" s="9"/>
      <c r="B29" s="3"/>
      <c r="D29" s="6" t="s">
        <v>713</v>
      </c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9"/>
      <c r="B30" s="3"/>
      <c r="D30" s="6" t="s">
        <v>704</v>
      </c>
      <c r="E30" s="6"/>
      <c r="F30" s="6"/>
      <c r="G30" s="6"/>
      <c r="H30" s="6"/>
      <c r="I30" s="6"/>
      <c r="J30" s="6"/>
      <c r="K30" s="6"/>
    </row>
    <row r="31" spans="1:14" x14ac:dyDescent="0.25">
      <c r="A31" s="9"/>
      <c r="B31" s="3"/>
      <c r="D31" s="6" t="s">
        <v>714</v>
      </c>
      <c r="E31" s="6"/>
      <c r="F31" s="6"/>
      <c r="G31" s="6"/>
      <c r="H31" s="6"/>
      <c r="I31" s="6"/>
      <c r="J31" s="6"/>
      <c r="K31" s="6"/>
    </row>
    <row r="32" spans="1:14" x14ac:dyDescent="0.25">
      <c r="A32" s="9"/>
      <c r="B32" s="3"/>
    </row>
    <row r="33" spans="1:2" x14ac:dyDescent="0.25">
      <c r="A33" s="9"/>
      <c r="B33" s="3"/>
    </row>
    <row r="34" spans="1:2" x14ac:dyDescent="0.25">
      <c r="A34" s="9"/>
      <c r="B34" s="3"/>
    </row>
    <row r="35" spans="1:2" x14ac:dyDescent="0.25">
      <c r="A35" s="9"/>
      <c r="B35" s="3"/>
    </row>
    <row r="36" spans="1:2" x14ac:dyDescent="0.25">
      <c r="A36" s="9"/>
      <c r="B36" s="3"/>
    </row>
    <row r="39" spans="1:2" x14ac:dyDescent="0.25">
      <c r="A39" t="s">
        <v>716</v>
      </c>
    </row>
    <row r="40" spans="1:2" x14ac:dyDescent="0.25">
      <c r="A40" s="3" t="s">
        <v>697</v>
      </c>
      <c r="B40" s="10"/>
    </row>
    <row r="41" spans="1:2" x14ac:dyDescent="0.25">
      <c r="A41" s="3" t="s">
        <v>696</v>
      </c>
      <c r="B41" s="10"/>
    </row>
    <row r="44" spans="1:2" x14ac:dyDescent="0.25">
      <c r="A44" t="s">
        <v>703</v>
      </c>
    </row>
    <row r="45" spans="1:2" x14ac:dyDescent="0.25">
      <c r="A45" t="s">
        <v>705</v>
      </c>
    </row>
    <row r="48" spans="1:2" x14ac:dyDescent="0.25">
      <c r="A48" t="s">
        <v>709</v>
      </c>
    </row>
    <row r="49" spans="1:4" x14ac:dyDescent="0.25">
      <c r="A49" s="3" t="s">
        <v>708</v>
      </c>
      <c r="B49" s="3" t="s">
        <v>706</v>
      </c>
      <c r="C49" s="3" t="s">
        <v>707</v>
      </c>
      <c r="D49" s="3" t="s">
        <v>679</v>
      </c>
    </row>
    <row r="50" spans="1:4" x14ac:dyDescent="0.25">
      <c r="A50" t="s">
        <v>238</v>
      </c>
      <c r="B50" t="str">
        <f>VLOOKUP($A50,Colaboradores!$A$1:$I$226,3,0)</f>
        <v>RAMIREZ LOPEZ NANCY GUADALUPE</v>
      </c>
    </row>
    <row r="51" spans="1:4" x14ac:dyDescent="0.25">
      <c r="A51" t="s">
        <v>264</v>
      </c>
      <c r="B51" t="str">
        <f>VLOOKUP($A51,Colaboradores!$A$1:$I$226,3,0)</f>
        <v>HERNANDEZ DIMAS JONATHAN</v>
      </c>
    </row>
    <row r="52" spans="1:4" x14ac:dyDescent="0.25">
      <c r="A52" t="s">
        <v>398</v>
      </c>
      <c r="B52" t="str">
        <f>VLOOKUP($A52,Colaboradores!$A$1:$I$226,3,0)</f>
        <v>ESCALERA RENDON MARCO</v>
      </c>
    </row>
    <row r="53" spans="1:4" x14ac:dyDescent="0.25">
      <c r="A53" t="s">
        <v>9</v>
      </c>
      <c r="B53" t="str">
        <f>VLOOKUP($A53,Colaboradores!$A$1:$I$226,3,0)</f>
        <v>GALARCE NAVA MARIO ALBERTO</v>
      </c>
    </row>
    <row r="54" spans="1:4" x14ac:dyDescent="0.25">
      <c r="A54" t="s">
        <v>17</v>
      </c>
      <c r="B54" t="str">
        <f>VLOOKUP($A54,Colaboradores!$A$1:$I$226,3,0)</f>
        <v>CASAS BAROJAS LUZ DEL CARMEN</v>
      </c>
    </row>
    <row r="55" spans="1:4" x14ac:dyDescent="0.25">
      <c r="A55" t="s">
        <v>37</v>
      </c>
      <c r="B55" t="str">
        <f>VLOOKUP($A55,Colaboradores!$A$1:$I$226,3,0)</f>
        <v>DAMIAN ESTRADA ALEJANDRO</v>
      </c>
    </row>
    <row r="56" spans="1:4" x14ac:dyDescent="0.25">
      <c r="A56" t="s">
        <v>53</v>
      </c>
      <c r="B56" t="str">
        <f>VLOOKUP($A56,Colaboradores!$A$1:$I$226,3,0)</f>
        <v>ASTUDILLO NAVA LUIS ALFONSO</v>
      </c>
    </row>
    <row r="57" spans="1:4" x14ac:dyDescent="0.25">
      <c r="A57" t="s">
        <v>59</v>
      </c>
      <c r="B57" t="str">
        <f>VLOOKUP($A57,Colaboradores!$A$1:$I$226,3,0)</f>
        <v>TORNEZ PEREZ NATALY</v>
      </c>
    </row>
    <row r="58" spans="1:4" x14ac:dyDescent="0.25">
      <c r="A58" t="s">
        <v>412</v>
      </c>
      <c r="B58" t="str">
        <f>VLOOKUP($A58,Colaboradores!$A$1:$I$226,3,0)</f>
        <v>GUTIERREZ RIVERA ADRIANA</v>
      </c>
    </row>
    <row r="59" spans="1:4" x14ac:dyDescent="0.25">
      <c r="A59" t="s">
        <v>270</v>
      </c>
      <c r="B59" t="str">
        <f>VLOOKUP($A59,Colaboradores!$A$1:$I$226,3,0)</f>
        <v>GARCIA ESCOBAR NELLY</v>
      </c>
    </row>
    <row r="60" spans="1:4" x14ac:dyDescent="0.25">
      <c r="A60" t="s">
        <v>232</v>
      </c>
      <c r="B60" t="str">
        <f>VLOOKUP($A60,Colaboradores!$A$1:$I$226,3,0)</f>
        <v>GOMEZ RIOS JOSE LUIS</v>
      </c>
    </row>
    <row r="61" spans="1:4" x14ac:dyDescent="0.25">
      <c r="A61" t="s">
        <v>89</v>
      </c>
      <c r="B61" t="str">
        <f>VLOOKUP($A61,Colaboradores!$A$1:$I$226,3,0)</f>
        <v>ROJANO HERNANDEZ LUIS ALBERTO ABRIL</v>
      </c>
    </row>
    <row r="62" spans="1:4" x14ac:dyDescent="0.25">
      <c r="A62" t="s">
        <v>418</v>
      </c>
      <c r="B62" t="str">
        <f>VLOOKUP($A62,Colaboradores!$A$1:$I$226,3,0)</f>
        <v>RAMIREZ LOPEZ NANCY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0EB88-1A29-4E75-AE54-BEEB6F764002}">
  <dimension ref="A1:D15"/>
  <sheetViews>
    <sheetView showGridLines="0" workbookViewId="0">
      <selection activeCell="B2" sqref="B2"/>
    </sheetView>
  </sheetViews>
  <sheetFormatPr baseColWidth="10" defaultColWidth="9.140625" defaultRowHeight="15" x14ac:dyDescent="0.25"/>
  <cols>
    <col min="1" max="1" width="22.5703125" customWidth="1"/>
    <col min="2" max="2" width="38.28515625" bestFit="1" customWidth="1"/>
    <col min="3" max="3" width="16.85546875" bestFit="1" customWidth="1"/>
  </cols>
  <sheetData>
    <row r="1" spans="1:4" x14ac:dyDescent="0.25">
      <c r="A1" s="11"/>
      <c r="B1" s="13" t="s">
        <v>695</v>
      </c>
    </row>
    <row r="2" spans="1:4" x14ac:dyDescent="0.25">
      <c r="A2" s="13" t="s">
        <v>683</v>
      </c>
      <c r="B2" s="12">
        <f>COUNTIF(Colaboradores!$K$2:$K$226, 1)</f>
        <v>20</v>
      </c>
    </row>
    <row r="3" spans="1:4" x14ac:dyDescent="0.25">
      <c r="A3" s="13" t="s">
        <v>684</v>
      </c>
      <c r="B3" s="12">
        <f>COUNTIF(Colaboradores!$K$2:$K$226, 2)</f>
        <v>12</v>
      </c>
    </row>
    <row r="4" spans="1:4" x14ac:dyDescent="0.25">
      <c r="A4" s="13" t="s">
        <v>685</v>
      </c>
      <c r="B4" s="12">
        <f>COUNTIF(Colaboradores!$K$2:$K$226, 3)</f>
        <v>16</v>
      </c>
    </row>
    <row r="5" spans="1:4" x14ac:dyDescent="0.25">
      <c r="A5" s="13" t="s">
        <v>686</v>
      </c>
      <c r="B5" s="12">
        <f>COUNTIF(Colaboradores!$K$2:$K$226, 4)</f>
        <v>13</v>
      </c>
    </row>
    <row r="6" spans="1:4" x14ac:dyDescent="0.25">
      <c r="A6" s="13" t="s">
        <v>687</v>
      </c>
      <c r="B6" s="12">
        <f>COUNTIF(Colaboradores!$K$2:$K$226, 5)</f>
        <v>21</v>
      </c>
    </row>
    <row r="7" spans="1:4" x14ac:dyDescent="0.25">
      <c r="A7" s="13" t="s">
        <v>688</v>
      </c>
      <c r="B7" s="12">
        <f>COUNTIF(Colaboradores!$K$2:$K$226, 6)</f>
        <v>22</v>
      </c>
    </row>
    <row r="8" spans="1:4" x14ac:dyDescent="0.25">
      <c r="A8" s="13" t="s">
        <v>689</v>
      </c>
      <c r="B8" s="12">
        <f>COUNTIF(Colaboradores!$K$2:$K$226, 7)</f>
        <v>24</v>
      </c>
    </row>
    <row r="9" spans="1:4" x14ac:dyDescent="0.25">
      <c r="A9" s="13" t="s">
        <v>690</v>
      </c>
      <c r="B9" s="12">
        <f>COUNTIF(Colaboradores!$K$2:$K$226, 8)</f>
        <v>13</v>
      </c>
    </row>
    <row r="10" spans="1:4" x14ac:dyDescent="0.25">
      <c r="A10" s="13" t="s">
        <v>691</v>
      </c>
      <c r="B10" s="12">
        <f>COUNTIF(Colaboradores!$K$2:$K$226, 9)</f>
        <v>21</v>
      </c>
    </row>
    <row r="11" spans="1:4" x14ac:dyDescent="0.25">
      <c r="A11" s="13" t="s">
        <v>692</v>
      </c>
      <c r="B11" s="12">
        <f>COUNTIF(Colaboradores!$K$2:$K$226, 10)</f>
        <v>16</v>
      </c>
    </row>
    <row r="12" spans="1:4" x14ac:dyDescent="0.25">
      <c r="A12" s="13" t="s">
        <v>693</v>
      </c>
      <c r="B12" s="12">
        <f>COUNTIF(Colaboradores!$K$2:$K$226, 11)</f>
        <v>26</v>
      </c>
    </row>
    <row r="13" spans="1:4" x14ac:dyDescent="0.25">
      <c r="A13" s="13" t="s">
        <v>694</v>
      </c>
      <c r="B13" s="12">
        <f>COUNTIF(Colaboradores!$K$2:$K$226, 12)</f>
        <v>21</v>
      </c>
    </row>
    <row r="15" spans="1:4" x14ac:dyDescent="0.25">
      <c r="A15" s="3"/>
      <c r="B15" s="3"/>
      <c r="C15" s="3"/>
      <c r="D1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03BDC-48CC-499A-BF3F-D8280C53AC3A}">
  <dimension ref="A1:B11"/>
  <sheetViews>
    <sheetView showGridLines="0" workbookViewId="0">
      <selection activeCell="B11" sqref="B11"/>
    </sheetView>
  </sheetViews>
  <sheetFormatPr baseColWidth="10" defaultColWidth="9.140625" defaultRowHeight="15" x14ac:dyDescent="0.25"/>
  <cols>
    <col min="1" max="1" width="22.5703125" customWidth="1"/>
    <col min="2" max="2" width="38.28515625" bestFit="1" customWidth="1"/>
  </cols>
  <sheetData>
    <row r="1" spans="1:2" x14ac:dyDescent="0.25">
      <c r="B1" s="13" t="s">
        <v>698</v>
      </c>
    </row>
    <row r="2" spans="1:2" x14ac:dyDescent="0.25">
      <c r="A2" s="14" t="s">
        <v>697</v>
      </c>
      <c r="B2" s="16">
        <f>COUNTIF(Colaboradores!$N$2:$N$226, "M")</f>
        <v>78</v>
      </c>
    </row>
    <row r="3" spans="1:2" x14ac:dyDescent="0.25">
      <c r="A3" s="14" t="s">
        <v>696</v>
      </c>
      <c r="B3" s="16">
        <f>COUNTIF(Colaboradores!$N$2:$N$226, "H")</f>
        <v>147</v>
      </c>
    </row>
    <row r="6" spans="1:2" x14ac:dyDescent="0.25">
      <c r="B6" s="13" t="s">
        <v>731</v>
      </c>
    </row>
    <row r="7" spans="1:2" x14ac:dyDescent="0.25">
      <c r="A7" s="14" t="s">
        <v>697</v>
      </c>
      <c r="B7" s="16">
        <f>SUMIF(Colaboradores!$N$2:$N$226, "M",Colaboradores!$I$2:$I$226)</f>
        <v>629291.24</v>
      </c>
    </row>
    <row r="8" spans="1:2" x14ac:dyDescent="0.25">
      <c r="A8" s="14" t="s">
        <v>696</v>
      </c>
      <c r="B8" s="16">
        <f>SUMIF(Colaboradores!$N$2:$N$226, "H",Colaboradores!$I$2:$I$226)</f>
        <v>1360888.17</v>
      </c>
    </row>
    <row r="11" spans="1:2" x14ac:dyDescent="0.25">
      <c r="A11" s="14" t="s">
        <v>705</v>
      </c>
      <c r="B11" s="16">
        <f>COUNTIF(Colaboradores!C2:C226, "*RAMIREZ*")</f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F912A-9716-4E99-8A7E-2F8D4B776133}">
  <dimension ref="A1:B9"/>
  <sheetViews>
    <sheetView showGridLines="0" workbookViewId="0">
      <selection activeCell="A18" sqref="A18"/>
    </sheetView>
  </sheetViews>
  <sheetFormatPr baseColWidth="10" defaultColWidth="9.140625" defaultRowHeight="15" x14ac:dyDescent="0.25"/>
  <cols>
    <col min="1" max="1" width="22.5703125" customWidth="1"/>
    <col min="2" max="2" width="21.5703125" customWidth="1"/>
    <col min="3" max="3" width="16.85546875" bestFit="1" customWidth="1"/>
  </cols>
  <sheetData>
    <row r="1" spans="1:2" x14ac:dyDescent="0.25">
      <c r="A1" s="11"/>
      <c r="B1" s="13" t="s">
        <v>698</v>
      </c>
    </row>
    <row r="2" spans="1:2" x14ac:dyDescent="0.25">
      <c r="A2" s="13" t="s">
        <v>722</v>
      </c>
      <c r="B2" s="12">
        <f>COUNTIF(Colaboradores!$O$2:$O$226, "DF")</f>
        <v>23</v>
      </c>
    </row>
    <row r="3" spans="1:2" x14ac:dyDescent="0.25">
      <c r="A3" s="13" t="s">
        <v>723</v>
      </c>
      <c r="B3" s="12">
        <f>COUNTIF(Colaboradores!$O$2:$O$226, "GR")</f>
        <v>191</v>
      </c>
    </row>
    <row r="4" spans="1:2" x14ac:dyDescent="0.25">
      <c r="A4" s="13" t="s">
        <v>730</v>
      </c>
      <c r="B4" s="12">
        <f>COUNTIF(Colaboradores!$O$2:$O$226, "HG")</f>
        <v>1</v>
      </c>
    </row>
    <row r="5" spans="1:2" x14ac:dyDescent="0.25">
      <c r="A5" s="13" t="s">
        <v>724</v>
      </c>
      <c r="B5" s="12">
        <f>COUNTIF(Colaboradores!$O$2:$O$226, "MC")</f>
        <v>3</v>
      </c>
    </row>
    <row r="6" spans="1:2" x14ac:dyDescent="0.25">
      <c r="A6" s="13" t="s">
        <v>726</v>
      </c>
      <c r="B6" s="12">
        <f>COUNTIF(Colaboradores!$O$2:$O$226, "MS")</f>
        <v>2</v>
      </c>
    </row>
    <row r="7" spans="1:2" x14ac:dyDescent="0.25">
      <c r="A7" s="13" t="s">
        <v>729</v>
      </c>
      <c r="B7" s="12">
        <f>COUNTIF(Colaboradores!$O$2:$O$226, "OC")</f>
        <v>1</v>
      </c>
    </row>
    <row r="8" spans="1:2" x14ac:dyDescent="0.25">
      <c r="A8" s="13" t="s">
        <v>728</v>
      </c>
      <c r="B8" s="12">
        <f>COUNTIF(Colaboradores!$O$2:$O$226, "SR")</f>
        <v>1</v>
      </c>
    </row>
    <row r="9" spans="1:2" x14ac:dyDescent="0.25">
      <c r="A9" s="13" t="s">
        <v>727</v>
      </c>
      <c r="B9" s="12">
        <f>COUNTIF(Colaboradores!$O$2:$O$226, "VZ")</f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B86E-0D33-48F0-ABFA-F261C6A4E00B}">
  <dimension ref="A1:D14"/>
  <sheetViews>
    <sheetView showGridLines="0" workbookViewId="0">
      <selection activeCell="B7" sqref="B7"/>
    </sheetView>
  </sheetViews>
  <sheetFormatPr baseColWidth="10" defaultColWidth="9.140625" defaultRowHeight="15" x14ac:dyDescent="0.25"/>
  <cols>
    <col min="1" max="1" width="22.5703125" customWidth="1"/>
    <col min="2" max="2" width="38.28515625" bestFit="1" customWidth="1"/>
    <col min="3" max="3" width="23.5703125" customWidth="1"/>
    <col min="4" max="4" width="20.140625" customWidth="1"/>
  </cols>
  <sheetData>
    <row r="1" spans="1:4" x14ac:dyDescent="0.25">
      <c r="A1" s="18" t="s">
        <v>708</v>
      </c>
      <c r="B1" s="18" t="s">
        <v>706</v>
      </c>
      <c r="C1" s="17" t="s">
        <v>707</v>
      </c>
      <c r="D1" s="17" t="s">
        <v>679</v>
      </c>
    </row>
    <row r="2" spans="1:4" x14ac:dyDescent="0.25">
      <c r="A2" s="16" t="s">
        <v>238</v>
      </c>
      <c r="B2" s="16" t="str">
        <f>VLOOKUP($A2,Colaboradores!$A$1:$I$226,3,0)</f>
        <v>RAMIREZ LOPEZ NANCY GUADALUPE</v>
      </c>
      <c r="C2" s="16" t="str">
        <f>VLOOKUP(A2,Colaboradores!$A$2:$O$226, 13, 0)</f>
        <v>24/04/68</v>
      </c>
      <c r="D2" s="16">
        <f>VLOOKUP(A2,Colaboradores!$A$2:$O$226, 9, 0)</f>
        <v>10000</v>
      </c>
    </row>
    <row r="3" spans="1:4" x14ac:dyDescent="0.25">
      <c r="A3" s="16" t="s">
        <v>264</v>
      </c>
      <c r="B3" s="16" t="str">
        <f>VLOOKUP($A3,Colaboradores!$A$1:$I$226,3,0)</f>
        <v>HERNANDEZ DIMAS JONATHAN</v>
      </c>
      <c r="C3" s="16" t="str">
        <f>VLOOKUP(A3,Colaboradores!$A$2:$O$226, 13, 0)</f>
        <v>12/04/83</v>
      </c>
      <c r="D3" s="16">
        <f>VLOOKUP(A3,Colaboradores!$A$2:$O$226, 9, 0)</f>
        <v>4500</v>
      </c>
    </row>
    <row r="4" spans="1:4" x14ac:dyDescent="0.25">
      <c r="A4" s="16" t="s">
        <v>398</v>
      </c>
      <c r="B4" s="16" t="str">
        <f>VLOOKUP($A4,Colaboradores!$A$1:$I$226,3,0)</f>
        <v>ESCALERA RENDON MARCO</v>
      </c>
      <c r="C4" s="16" t="str">
        <f>VLOOKUP(A4,Colaboradores!$A$2:$O$226, 13, 0)</f>
        <v>28/04/71</v>
      </c>
      <c r="D4" s="16">
        <f>VLOOKUP(A4,Colaboradores!$A$2:$O$226, 9, 0)</f>
        <v>3000</v>
      </c>
    </row>
    <row r="5" spans="1:4" x14ac:dyDescent="0.25">
      <c r="A5" s="16" t="s">
        <v>9</v>
      </c>
      <c r="B5" s="16" t="str">
        <f>VLOOKUP($A5,Colaboradores!$A$1:$I$226,3,0)</f>
        <v>GALARCE NAVA MARIO ALBERTO</v>
      </c>
      <c r="C5" s="16" t="str">
        <f>VLOOKUP(A5,Colaboradores!$A$2:$O$226, 13, 0)</f>
        <v>01/04/78</v>
      </c>
      <c r="D5" s="16">
        <f>VLOOKUP(A5,Colaboradores!$A$2:$O$226, 9, 0)</f>
        <v>8000</v>
      </c>
    </row>
    <row r="6" spans="1:4" x14ac:dyDescent="0.25">
      <c r="A6" s="16" t="s">
        <v>17</v>
      </c>
      <c r="B6" s="16" t="str">
        <f>VLOOKUP($A6,Colaboradores!$A$1:$I$226,3,0)</f>
        <v>CASAS BAROJAS LUZ DEL CARMEN</v>
      </c>
      <c r="C6" s="16" t="str">
        <f>VLOOKUP(A6,Colaboradores!$A$2:$O$226, 13, 0)</f>
        <v>22/04/86</v>
      </c>
      <c r="D6" s="16">
        <f>VLOOKUP(A6,Colaboradores!$A$2:$O$226, 9, 0)</f>
        <v>8000</v>
      </c>
    </row>
    <row r="7" spans="1:4" x14ac:dyDescent="0.25">
      <c r="A7" s="16" t="s">
        <v>37</v>
      </c>
      <c r="B7" s="16" t="str">
        <f>VLOOKUP($A7,Colaboradores!$A$1:$I$226,3,0)</f>
        <v>DAMIAN ESTRADA ALEJANDRO</v>
      </c>
      <c r="C7" s="16" t="str">
        <f>VLOOKUP(A7,Colaboradores!$A$2:$O$226, 13, 0)</f>
        <v>24/04/86</v>
      </c>
      <c r="D7" s="16">
        <f>VLOOKUP(A7,Colaboradores!$A$2:$O$226, 9, 0)</f>
        <v>8000</v>
      </c>
    </row>
    <row r="8" spans="1:4" x14ac:dyDescent="0.25">
      <c r="A8" s="16" t="s">
        <v>53</v>
      </c>
      <c r="B8" s="16" t="str">
        <f>VLOOKUP($A8,Colaboradores!$A$1:$I$226,3,0)</f>
        <v>ASTUDILLO NAVA LUIS ALFONSO</v>
      </c>
      <c r="C8" s="16" t="str">
        <f>VLOOKUP(A8,Colaboradores!$A$2:$O$226, 13, 0)</f>
        <v>15/04/76</v>
      </c>
      <c r="D8" s="16">
        <f>VLOOKUP(A8,Colaboradores!$A$2:$O$226, 9, 0)</f>
        <v>8000</v>
      </c>
    </row>
    <row r="9" spans="1:4" x14ac:dyDescent="0.25">
      <c r="A9" s="16" t="s">
        <v>59</v>
      </c>
      <c r="B9" s="16" t="str">
        <f>VLOOKUP($A9,Colaboradores!$A$1:$I$226,3,0)</f>
        <v>TORNEZ PEREZ NATALY</v>
      </c>
      <c r="C9" s="16" t="str">
        <f>VLOOKUP(A9,Colaboradores!$A$2:$O$226, 13, 0)</f>
        <v>14/04/84</v>
      </c>
      <c r="D9" s="16">
        <f>VLOOKUP(A9,Colaboradores!$A$2:$O$226, 9, 0)</f>
        <v>8000</v>
      </c>
    </row>
    <row r="10" spans="1:4" x14ac:dyDescent="0.25">
      <c r="A10" s="16" t="s">
        <v>412</v>
      </c>
      <c r="B10" s="16" t="str">
        <f>VLOOKUP($A10,Colaboradores!$A$1:$I$226,3,0)</f>
        <v>GUTIERREZ RIVERA ADRIANA</v>
      </c>
      <c r="C10" s="16" t="str">
        <f>VLOOKUP(A10,Colaboradores!$A$2:$O$226, 13, 0)</f>
        <v>25/04/84</v>
      </c>
      <c r="D10" s="16">
        <f>VLOOKUP(A10,Colaboradores!$A$2:$O$226, 9, 0)</f>
        <v>9000</v>
      </c>
    </row>
    <row r="11" spans="1:4" x14ac:dyDescent="0.25">
      <c r="A11" s="16" t="s">
        <v>270</v>
      </c>
      <c r="B11" s="16" t="str">
        <f>VLOOKUP($A11,Colaboradores!$A$1:$I$226,3,0)</f>
        <v>GARCIA ESCOBAR NELLY</v>
      </c>
      <c r="C11" s="16" t="str">
        <f>VLOOKUP(A11,Colaboradores!$A$2:$O$226, 13, 0)</f>
        <v>03/04/82</v>
      </c>
      <c r="D11" s="16">
        <f>VLOOKUP(A11,Colaboradores!$A$2:$O$226, 9, 0)</f>
        <v>9000</v>
      </c>
    </row>
    <row r="12" spans="1:4" x14ac:dyDescent="0.25">
      <c r="A12" s="16" t="s">
        <v>232</v>
      </c>
      <c r="B12" s="16" t="str">
        <f>VLOOKUP($A12,Colaboradores!$A$1:$I$226,3,0)</f>
        <v>GOMEZ RIOS JOSE LUIS</v>
      </c>
      <c r="C12" s="16" t="str">
        <f>VLOOKUP(A12,Colaboradores!$A$2:$O$226, 13, 0)</f>
        <v>25/04/69</v>
      </c>
      <c r="D12" s="16">
        <f>VLOOKUP(A12,Colaboradores!$A$2:$O$226, 9, 0)</f>
        <v>7287</v>
      </c>
    </row>
    <row r="13" spans="1:4" x14ac:dyDescent="0.25">
      <c r="A13" s="16" t="s">
        <v>89</v>
      </c>
      <c r="B13" s="16" t="str">
        <f>VLOOKUP($A13,Colaboradores!$A$1:$I$226,3,0)</f>
        <v>ROJANO HERNANDEZ LUIS ALBERTO ABRIL</v>
      </c>
      <c r="C13" s="16" t="str">
        <f>VLOOKUP(A13,Colaboradores!$A$2:$O$226, 13, 0)</f>
        <v>04/04/81</v>
      </c>
      <c r="D13" s="16">
        <f>VLOOKUP(A13,Colaboradores!$A$2:$O$226, 9, 0)</f>
        <v>10000</v>
      </c>
    </row>
    <row r="14" spans="1:4" x14ac:dyDescent="0.25">
      <c r="A14" s="16" t="s">
        <v>418</v>
      </c>
      <c r="B14" s="16" t="str">
        <f>VLOOKUP($A14,Colaboradores!$A$1:$I$226,3,0)</f>
        <v>RAMIREZ LOPEZ NANCY</v>
      </c>
      <c r="C14" s="16" t="str">
        <f>VLOOKUP(A14,Colaboradores!$A$2:$O$226, 13, 0)</f>
        <v>24/04/78</v>
      </c>
      <c r="D14" s="16">
        <f>VLOOKUP(A14,Colaboradores!$A$2:$O$226, 9, 0)</f>
        <v>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Colaboradores</vt:lpstr>
      <vt:lpstr>Nombre</vt:lpstr>
      <vt:lpstr>Ejercicio</vt:lpstr>
      <vt:lpstr>Cumpleañeros</vt:lpstr>
      <vt:lpstr>Total</vt:lpstr>
      <vt:lpstr>Estados</vt:lpstr>
      <vt:lpstr>BuscarV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JFR</dc:creator>
  <cp:lastModifiedBy>Lizethe Pérez Fuertes</cp:lastModifiedBy>
  <dcterms:created xsi:type="dcterms:W3CDTF">2018-10-24T13:53:52Z</dcterms:created>
  <dcterms:modified xsi:type="dcterms:W3CDTF">2019-11-28T05:47:15Z</dcterms:modified>
</cp:coreProperties>
</file>